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charts/chart10.xml" ContentType="application/vnd.openxmlformats-officedocument.drawingml.chart+xml"/>
  <Override PartName="/xl/theme/themeOverride4.xml" ContentType="application/vnd.openxmlformats-officedocument.themeOverride+xml"/>
  <Override PartName="/xl/charts/chart11.xml" ContentType="application/vnd.openxmlformats-officedocument.drawingml.chart+xml"/>
  <Override PartName="/xl/theme/themeOverride5.xml" ContentType="application/vnd.openxmlformats-officedocument.themeOverride+xml"/>
  <Override PartName="/xl/charts/chart12.xml" ContentType="application/vnd.openxmlformats-officedocument.drawingml.chart+xml"/>
  <Override PartName="/xl/theme/themeOverride6.xml" ContentType="application/vnd.openxmlformats-officedocument.themeOverride+xml"/>
  <Override PartName="/xl/charts/chart13.xml" ContentType="application/vnd.openxmlformats-officedocument.drawingml.chart+xml"/>
  <Override PartName="/xl/theme/themeOverride7.xml" ContentType="application/vnd.openxmlformats-officedocument.themeOverride+xml"/>
  <Override PartName="/xl/charts/chart14.xml" ContentType="application/vnd.openxmlformats-officedocument.drawingml.chart+xml"/>
  <Override PartName="/xl/theme/themeOverride8.xml" ContentType="application/vnd.openxmlformats-officedocument.themeOverride+xml"/>
  <Override PartName="/xl/charts/chart15.xml" ContentType="application/vnd.openxmlformats-officedocument.drawingml.chart+xml"/>
  <Override PartName="/xl/theme/themeOverride9.xml" ContentType="application/vnd.openxmlformats-officedocument.themeOverride+xml"/>
  <Override PartName="/xl/drawings/drawing6.xml" ContentType="application/vnd.openxmlformats-officedocument.drawing+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2.xml" ContentType="application/vnd.openxmlformats-officedocument.themeOverride+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3.xml" ContentType="application/vnd.openxmlformats-officedocument.themeOverride+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4.xml" ContentType="application/vnd.openxmlformats-officedocument.themeOverride+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5.xml" ContentType="application/vnd.openxmlformats-officedocument.themeOverrid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6.xml" ContentType="application/vnd.openxmlformats-officedocument.themeOverride+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7.xml" ContentType="application/vnd.openxmlformats-officedocument.themeOverrid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8.xml" ContentType="application/vnd.openxmlformats-officedocument.themeOverride+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9.xml" ContentType="application/vnd.openxmlformats-officedocument.themeOverride+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0.xml" ContentType="application/vnd.openxmlformats-officedocument.themeOverride+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1.xml" ContentType="application/vnd.openxmlformats-officedocument.themeOverride+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2.xml" ContentType="application/vnd.openxmlformats-officedocument.themeOverride+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3.xml" ContentType="application/vnd.openxmlformats-officedocument.themeOverrid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4.xml" ContentType="application/vnd.openxmlformats-officedocument.themeOverride+xml"/>
  <Override PartName="/xl/drawings/drawing10.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1.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2.xml" ContentType="application/vnd.openxmlformats-officedocument.drawing+xml"/>
  <Override PartName="/xl/comments1.xml" ContentType="application/vnd.openxmlformats-officedocument.spreadsheetml.comments+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5.xml" ContentType="application/vnd.openxmlformats-officedocument.themeOverride+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3.xml" ContentType="application/vnd.openxmlformats-officedocument.drawing+xml"/>
  <Override PartName="/xl/charts/chart55.xml" ContentType="application/vnd.openxmlformats-officedocument.drawingml.chart+xml"/>
  <Override PartName="/xl/theme/themeOverride26.xml" ContentType="application/vnd.openxmlformats-officedocument.themeOverride+xml"/>
  <Override PartName="/xl/charts/chart56.xml" ContentType="application/vnd.openxmlformats-officedocument.drawingml.chart+xml"/>
  <Override PartName="/xl/theme/themeOverride27.xml" ContentType="application/vnd.openxmlformats-officedocument.themeOverride+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DSSE\02_SPAC2025\Publications\TBE\2024T4\MEF\"/>
    </mc:Choice>
  </mc:AlternateContent>
  <xr:revisionPtr revIDLastSave="0" documentId="13_ncr:1_{99B6E7E3-606A-421A-AB4E-7771293267D9}" xr6:coauthVersionLast="47" xr6:coauthVersionMax="47" xr10:uidLastSave="{00000000-0000-0000-0000-000000000000}"/>
  <bookViews>
    <workbookView xWindow="-96" yWindow="-96" windowWidth="23232" windowHeight="13872" xr2:uid="{BF6070E7-E5AE-48E0-8E5C-7952ECEBE84B}"/>
  </bookViews>
  <sheets>
    <sheet name="Acueil" sheetId="1" r:id="rId1"/>
    <sheet name="SOMMAIRE" sheetId="2" r:id="rId2"/>
    <sheet name="RESUME" sheetId="3" r:id="rId3"/>
    <sheet name="SectReel_CNT" sheetId="4" r:id="rId4"/>
    <sheet name="SectReel_Annexe_CNT" sheetId="5" r:id="rId5"/>
    <sheet name="SectReel_IHPC" sheetId="6" r:id="rId6"/>
    <sheet name="SectReel_IPI" sheetId="7" r:id="rId7"/>
    <sheet name="SectReel_Elevage" sheetId="8" r:id="rId8"/>
    <sheet name="SectReel_Agriculture" sheetId="9" r:id="rId9"/>
    <sheet name="SectReel_AnnexeAgri" sheetId="10" r:id="rId10"/>
    <sheet name="Finances Pub" sheetId="11" r:id="rId11"/>
    <sheet name="Fin Pub_Annexe" sheetId="12" r:id="rId12"/>
    <sheet name="Finance_Pub_Masse_sal" sheetId="13" r:id="rId13"/>
    <sheet name="SecteurExt_BDP" sheetId="14" r:id="rId14"/>
    <sheet name="SecteurExt_ComExt" sheetId="15" r:id="rId15"/>
    <sheet name="Sect_Ext_Annexe_CE" sheetId="16" r:id="rId16"/>
    <sheet name="SecteurExt_MatPre" sheetId="17" r:id="rId17"/>
    <sheet name="SITMON" sheetId="18" r:id="rId18"/>
    <sheet name="Définitions &amp; abréviations" sheetId="19" r:id="rId19"/>
    <sheet name="Répartition" sheetId="20" r:id="rId20"/>
  </sheets>
  <externalReferences>
    <externalReference r:id="rId21"/>
    <externalReference r:id="rId22"/>
  </externalReferences>
  <definedNames>
    <definedName name="__123Graph_A" hidden="1">#REF!</definedName>
    <definedName name="__123Graph_ACONJONC1" hidden="1">#REF!</definedName>
    <definedName name="__123Graph_AELEV1" hidden="1">#REF!</definedName>
    <definedName name="__123Graph_AELEV2" hidden="1">#REF!</definedName>
    <definedName name="__123Graph_AGRAPH1" hidden="1">#REF!</definedName>
    <definedName name="__123Graph_AGRAPH10" hidden="1">#REF!</definedName>
    <definedName name="__123Graph_AGRAPH12" hidden="1">#REF!</definedName>
    <definedName name="__123Graph_AGRAPH16" hidden="1">#REF!</definedName>
    <definedName name="__123Graph_AGRAPH17" hidden="1">#REF!</definedName>
    <definedName name="__123Graph_AGRAPH18" hidden="1">#REF!</definedName>
    <definedName name="__123Graph_AGRAPH19" hidden="1">#REF!</definedName>
    <definedName name="__123Graph_AGRAPH20" hidden="1">#REF!</definedName>
    <definedName name="__123Graph_AGRAPH21" hidden="1">#REF!</definedName>
    <definedName name="__123Graph_AGRAPH3" hidden="1">#REF!</definedName>
    <definedName name="__123Graph_AGRAPH6" hidden="1">#REF!</definedName>
    <definedName name="__123Graph_AGRAPH7" hidden="1">#REF!</definedName>
    <definedName name="__123Graph_AGRAPH8" hidden="1">#REF!</definedName>
    <definedName name="__123Graph_AINDICE_P1" hidden="1">#REF!</definedName>
    <definedName name="__123Graph_AINDICE_P2" hidden="1">#REF!</definedName>
    <definedName name="__123Graph_AIPC1" hidden="1">#REF!</definedName>
    <definedName name="__123Graph_AIPC2" hidden="1">#REF!</definedName>
    <definedName name="__123Graph_AIPI1" hidden="1">#REF!</definedName>
    <definedName name="__123Graph_APRODEXPORT1" hidden="1">#REF!</definedName>
    <definedName name="__123Graph_APRODEXPORT2" hidden="1">#REF!</definedName>
    <definedName name="__123Graph_APRODEXPORT3" hidden="1">#REF!</definedName>
    <definedName name="__123Graph_ASIM1" hidden="1">#REF!</definedName>
    <definedName name="__123Graph_ASIM2" hidden="1">#REF!</definedName>
    <definedName name="__123Graph_B" hidden="1">#REF!</definedName>
    <definedName name="__123Graph_BCONJONC1" hidden="1">#REF!</definedName>
    <definedName name="__123Graph_BELEV1" hidden="1">#REF!</definedName>
    <definedName name="__123Graph_BELEV2" hidden="1">#REF!</definedName>
    <definedName name="__123Graph_BGRAPH10" hidden="1">#REF!</definedName>
    <definedName name="__123Graph_BGRAPH11" hidden="1">#REF!</definedName>
    <definedName name="__123Graph_BGRAPH12" hidden="1">#REF!</definedName>
    <definedName name="__123Graph_BGRAPH16" hidden="1">#REF!</definedName>
    <definedName name="__123Graph_BGRAPH17" hidden="1">#REF!</definedName>
    <definedName name="__123Graph_BGRAPH18" hidden="1">#REF!</definedName>
    <definedName name="__123Graph_BGRAPH19" hidden="1">#REF!</definedName>
    <definedName name="__123Graph_BGRAPH2" hidden="1">#REF!</definedName>
    <definedName name="__123Graph_BGRAPH20" hidden="1">#REF!</definedName>
    <definedName name="__123Graph_BGRAPH21" hidden="1">#REF!</definedName>
    <definedName name="__123Graph_BGRAPH4" hidden="1">#REF!</definedName>
    <definedName name="__123Graph_BGRAPH5" hidden="1">#REF!</definedName>
    <definedName name="__123Graph_BGRAPH8" hidden="1">#REF!</definedName>
    <definedName name="__123Graph_BGRAPH9" hidden="1">#REF!</definedName>
    <definedName name="__123Graph_BINDICE_P1" hidden="1">#REF!</definedName>
    <definedName name="__123Graph_BINDICE_P2" hidden="1">#REF!</definedName>
    <definedName name="__123Graph_BIPC1" hidden="1">#REF!</definedName>
    <definedName name="__123Graph_BIPC2" hidden="1">#REF!</definedName>
    <definedName name="__123Graph_BIPI1" hidden="1">#REF!</definedName>
    <definedName name="__123Graph_BPRODEXPORT1" hidden="1">#REF!</definedName>
    <definedName name="__123Graph_BPRODEXPORT2" hidden="1">#REF!</definedName>
    <definedName name="__123Graph_BPRODEXPORT3" hidden="1">#REF!</definedName>
    <definedName name="__123Graph_BSIM1" hidden="1">#REF!</definedName>
    <definedName name="__123Graph_BSIM2" hidden="1">#REF!</definedName>
    <definedName name="__123Graph_C" hidden="1">#REF!</definedName>
    <definedName name="__123Graph_CELEV1" hidden="1">#REF!</definedName>
    <definedName name="__123Graph_CELEV2" hidden="1">#REF!</definedName>
    <definedName name="__123Graph_CGRAPH13" hidden="1">#REF!</definedName>
    <definedName name="__123Graph_CGRAPH2" hidden="1">#REF!</definedName>
    <definedName name="__123Graph_CGRAPH20" hidden="1">#REF!</definedName>
    <definedName name="__123Graph_CGRAPH4" hidden="1">#REF!</definedName>
    <definedName name="__123Graph_CGRAPH5" hidden="1">#REF!</definedName>
    <definedName name="__123Graph_CGRAPH9" hidden="1">#REF!</definedName>
    <definedName name="__123Graph_CINDICE_P1" hidden="1">#REF!</definedName>
    <definedName name="__123Graph_CINDICE_P2" hidden="1">#REF!</definedName>
    <definedName name="__123Graph_CIPC1" hidden="1">#REF!</definedName>
    <definedName name="__123Graph_CIPI1" hidden="1">#REF!</definedName>
    <definedName name="__123Graph_CSIM1" hidden="1">#REF!</definedName>
    <definedName name="__123Graph_CSIM2" hidden="1">#REF!</definedName>
    <definedName name="__123Graph_D" hidden="1">#REF!</definedName>
    <definedName name="__123Graph_DCONJONC1" hidden="1">#REF!</definedName>
    <definedName name="__123Graph_DELEV2" hidden="1">#REF!</definedName>
    <definedName name="__123Graph_DGRAPH13" hidden="1">#REF!</definedName>
    <definedName name="__123Graph_DGRAPH16" hidden="1">#REF!</definedName>
    <definedName name="__123Graph_DGRAPH17" hidden="1">#REF!</definedName>
    <definedName name="__123Graph_DGRAPH18" hidden="1">#REF!</definedName>
    <definedName name="__123Graph_DGRAPH19" hidden="1">#REF!</definedName>
    <definedName name="__123Graph_DGRAPH20" hidden="1">#REF!</definedName>
    <definedName name="__123Graph_DGRAPH9" hidden="1">#REF!</definedName>
    <definedName name="__123Graph_DINDICE_P1" hidden="1">#REF!</definedName>
    <definedName name="__123Graph_DINDICE_P2" hidden="1">#REF!</definedName>
    <definedName name="__123Graph_DIPC2" hidden="1">#REF!</definedName>
    <definedName name="__123Graph_EGRAPH13" hidden="1">#REF!</definedName>
    <definedName name="__123Graph_EGRAPH9" hidden="1">#REF!</definedName>
    <definedName name="__123Graph_X" hidden="1">#REF!</definedName>
    <definedName name="__123Graph_XCONJONC1" hidden="1">#REF!</definedName>
    <definedName name="__123Graph_XELEV1" hidden="1">#REF!</definedName>
    <definedName name="__123Graph_XELEV2" hidden="1">#REF!</definedName>
    <definedName name="__123Graph_XGRAPH16" hidden="1">#REF!</definedName>
    <definedName name="__123Graph_XGRAPH17" hidden="1">#REF!</definedName>
    <definedName name="__123Graph_XGRAPH18" hidden="1">#REF!</definedName>
    <definedName name="__123Graph_XGRAPH19" hidden="1">#REF!</definedName>
    <definedName name="__123Graph_XGRAPH2" hidden="1">#REF!</definedName>
    <definedName name="__123Graph_XGRAPH3" hidden="1">#REF!</definedName>
    <definedName name="__123Graph_XGRAPH4" hidden="1">#REF!</definedName>
    <definedName name="__123Graph_XGRAPH5" hidden="1">#REF!</definedName>
    <definedName name="__123Graph_XGRAPH6" hidden="1">#REF!</definedName>
    <definedName name="__123Graph_XGRAPH7" hidden="1">#REF!</definedName>
    <definedName name="__123Graph_XGRAPH8" hidden="1">#REF!</definedName>
    <definedName name="__123Graph_XGRAPH9" hidden="1">#REF!</definedName>
    <definedName name="__123Graph_XINDICE_P1" hidden="1">#REF!</definedName>
    <definedName name="__123Graph_XINDICE_P2" hidden="1">#REF!</definedName>
    <definedName name="__123Graph_XIPI1" hidden="1">#REF!</definedName>
    <definedName name="__123Graph_XPRODEXPORT3" hidden="1">#REF!</definedName>
    <definedName name="__123Graph_XSIM1" hidden="1">#REF!</definedName>
    <definedName name="__123Graph_XSIM2" hidden="1">#REF!</definedName>
    <definedName name="_Fill" hidden="1">#REF!</definedName>
    <definedName name="_Fill1" hidden="1">#REF!</definedName>
    <definedName name="_filterd" hidden="1">#REF!</definedName>
    <definedName name="_xlnm._FilterDatabase" hidden="1">#REF!</definedName>
    <definedName name="_Key1" hidden="1">#REF!</definedName>
    <definedName name="_Order1" hidden="1">255</definedName>
    <definedName name="_Order2" hidden="1">255</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anscount" hidden="1">1</definedName>
    <definedName name="Base_Dette">OFFSET([1]BaseToFE!$C$161,,,22,MAX(L_Validation_Dette))</definedName>
    <definedName name="Base_Mines">OFFSET([1]BaseToFE!$C$224,,,13,MAX(LPlageVadidationTOFE))</definedName>
    <definedName name="Base_TOFE">OFFSET([1]BaseToFE!$C$4,,,65,MAX(LPlageVadidationTOFE))</definedName>
    <definedName name="BaseDonnees_IHPC">[1]Saisie_IHPC!$D$100:$Q$2000</definedName>
    <definedName name="BaseDonnees_IHPC_Second">[1]Saisie_IHPC!$T$100:$AE$2000</definedName>
    <definedName name="BaseIPPI">OFFSET([1]Saisie_IPPI!$C$44,,,COUNTA([1]Saisie_IPPI!$B$44:$B$2000),27)</definedName>
    <definedName name="cedeao" hidden="1">#REF!</definedName>
    <definedName name="cnpe" hidden="1">{"Main Economic Indicators",#N/A,FALSE,"C"}</definedName>
    <definedName name="Critère_IHPC">[1]Saisie_IHPC!$B$102:$B$509</definedName>
    <definedName name="CritereQuinquenal">OFFSET([1]Saisie_SONAGESS!$A$103,,,MAX(Plage_Validation_prod_agri))</definedName>
    <definedName name="CritereTrim_Dette">OFFSET([1]BaseToFE!$C$159,,,,MAX(L_Validation_Dette))</definedName>
    <definedName name="CritereTrim_TOFE">OFFSET([1]BaseToFE!$C$2,,,,MAX(LPlageVadidationTOFE))</definedName>
    <definedName name="Cwvu.IMPORT." hidden="1">#REF!</definedName>
    <definedName name="data_marah">OFFSET([1]Saisie_Elevage!$C$98,,,COUNTA(date_collecte_marah),13)</definedName>
    <definedName name="data_marah_">OFFSET([1]Saisie_Elevage!$D$98,,,COUNTA(date_collecte_marah),10)</definedName>
    <definedName name="Date_BDP_Cor">[1]Saisie_BDP!$C$103:$C$2300</definedName>
    <definedName name="Date_Cnt">OFFSET([1]Saisie_CNT!$C$101,,,COUNTA([1]Saisie_CNT!$C$101:$C$2000))</definedName>
    <definedName name="Date_Cnt_Val">OFFSET([1]Saisie_CNT!$AM$101,,,COUNTA([1]Saisie_CNT!$AM$101:$AM$2000))</definedName>
    <definedName name="date_collecte_marah">OFFSET([1]Saisie_Elevage!$C$98,,,COUNTA([1]Saisie_Elevage!$C$98:$C$2000))</definedName>
    <definedName name="Date_IHPC">[1]Saisie_IHPC!$C$102:$C$2000</definedName>
    <definedName name="Date_Ind_Massesaleff">OFFSET([1]Saisie_MasseSal!$C$103,,,COUNTA([1]Saisie_MasseSal!$C$103:$C$5000))</definedName>
    <definedName name="date_indic_IPI">OFFSET([1]Saisie_IPI!$B$44,0,0,COUNTA([1]Saisie_IPI!$B$44:$B$2000))</definedName>
    <definedName name="Date_Libelle_TOFE">OFFSET([1]BaseToFE!$C$3,,,,MAX(LPlageVadidationTOFE))</definedName>
    <definedName name="Date_Mat_Premieres_cor">[1]Saisie_MatPrem!$C$103:$C$2000</definedName>
    <definedName name="Date_prod_agri">OFFSET([1]Saisie_SONAGESS!$C$103,,,COUNTA([1]Saisie_SONAGESS!$C$103:$C$2000),)</definedName>
    <definedName name="Date_produc_agri">OFFSET([1]Saisie_SONAGESS!$U$103,,,COUNTA([1]Saisie_SONAGESS!$U$103:$U$2000),)</definedName>
    <definedName name="Date_produitsagricoles">OFFSET([1]Saisie_SONAGESS!$C$103,,,COUNTA([1]Saisie_SONAGESS!$C$103:$C$2000),)</definedName>
    <definedName name="Donnee_Produc_agri">OFFSET([1]Saisie_SONAGESS!$V$103,,,COUNTA([1]Saisie_SONAGESS!$U$103:$U$4938),6)</definedName>
    <definedName name="Donnees_BDP_Cor">[1]Saisie_BDP!$D$103:$AH$1200</definedName>
    <definedName name="Donnees_Cnt">OFFSET([1]Saisie_CNT!$D$101,,,COUNTA([1]Saisie_CNT!$C$101:$C$600),29)</definedName>
    <definedName name="Donnees_Cnt_Val">OFFSET([1]Saisie_CNT!$AN$101,,,COUNTA([1]Saisie_CNT!$AM$101:$AM$600),29)</definedName>
    <definedName name="donnees_IPI">OFFSET([1]Saisie_IPI!$C$44,,,COUNTA([1]Saisie_IPI!$B$44:$B$500),27)</definedName>
    <definedName name="Donnees_Massesaleff">OFFSET([1]Saisie_MasseSal!$D$103,,,COUNTA([1]Saisie_MasseSal!$C$103:$C$5000),5)</definedName>
    <definedName name="Donnees_Mat_Premieres_cor">[1]Saisie_MatPrem!$D$103:$L$1014</definedName>
    <definedName name="Donnees_proagri">OFFSET([1]Saisie_SONAGESS!$D$103,,,COUNTA([1]Saisie_SONAGESS!$C$103:$C$2000),12)</definedName>
    <definedName name="erdorado" hidden="1">{#N/A,#N/A,FALSE,"Ind. Selecc.";#N/A,#N/A,FALSE,"Nec Fin Ext";#N/A,#N/A,FALSE,"Tab-3";#N/A,#N/A,FALSE,"Tab-4";#N/A,#N/A,FALSE,"Tab-5";#N/A,#N/A,FALSE,"Tab-6";#N/A,#N/A,FALSE,"Tab-7";#N/A,#N/A,FALSE,"Tab-8";#N/A,#N/A,FALSE,"Tab-9";#N/A,#N/A,FALSE,"Tab-10";#N/A,#N/A,FALSE,"Tab-11";#N/A,#N/A,FALSE,"IVA";#N/A,#N/A,FALSE,"Tab-13";#N/A,#N/A,FALSE,"Tab-14";#N/A,#N/A,FALSE,"Tab-15"}</definedName>
    <definedName name="FromArray_1">_xlfn.ANCHORARRAY([1]SyntheseSITMON!$C$3)</definedName>
    <definedName name="garado" hidden="1">{"Main Economic Indicators",#N/A,FALSE,"C"}</definedName>
    <definedName name="gaspardo" hidden="1">{"Main Economic Indicators",#N/A,FALSE,"C"}</definedName>
    <definedName name="GraphElect_eau">OFFSET([1]Saisie_IPI!$H$44,0,0,COUNTA([1]Saisie_IPI!$B$44:$B314))</definedName>
    <definedName name="GraphElect_eau_IPPI">OFFSET([1]Saisie_IPPI!$H$44,0,0,COUNTA([1]Saisie_IPPI!$B$44:$B314))</definedName>
    <definedName name="GraphExtractive">OFFSET([1]Saisie_IPI!$F$44,0,0,COUNTA([1]Saisie_IPI!$B$44:$B314))</definedName>
    <definedName name="GraphExtractiveIPPI">OFFSET([1]Saisie_IPPI!$F$44,0,0,COUNTA([1]Saisie_IPPI!$B$44:$B314))</definedName>
    <definedName name="GraphIPI">OFFSET([1]Saisie_IPI!$C$44,0,0,COUNTA([1]Saisie_IPI!$B$44:$B314))</definedName>
    <definedName name="GraphIPPI">OFFSET([1]Saisie_IPPI!$C$44,0,0,COUNTA([1]Saisie_IPPI!$B$44:$B314))</definedName>
    <definedName name="GraphManifact">OFFSET([1]Saisie_IPI!$G$44,0,0,COUNTA([1]Saisie_IPI!$B$44:$B314))</definedName>
    <definedName name="GraphManufactIPPI">OFFSET([1]Saisie_IPI!$G$44,0,0,COUNTA([1]Saisie_IPI!$B$44:$B314))</definedName>
    <definedName name="L_Validation_Dette">OFFSET([1]BaseToFE!$C$184,,,,COUNTA([1]BaseToFE!$C$160:$XFD$160))</definedName>
    <definedName name="Lib_BDP_cor">[1]Saisie_BDP!$D$102:$AH$102</definedName>
    <definedName name="LIB_Ind_Massesaleff">[1]Saisie_MasseSal!$C$102:$H$102</definedName>
    <definedName name="Lib_ind_prodagri">[1]Saisie_SONAGESS!$C$102:$O$102</definedName>
    <definedName name="Lib_indic_IPI">[1]Saisie_IPI!$C$43:$AC$43</definedName>
    <definedName name="LIB_MatieresPremières_cor">[1]Saisie_MatPrem!$D$102:$L$102</definedName>
    <definedName name="Lib_Nomenc_Cnt">[1]Saisie_CNT!$C$100:$AF$100</definedName>
    <definedName name="Lib_Nomenc_Cnt_Val">[1]Saisie_CNT!$AM$100:$BP$100</definedName>
    <definedName name="Lib_Produc_agri">[1]Saisie_SONAGESS!$U$102:$AA$102</definedName>
    <definedName name="Libelle_Date_Dette">OFFSET([1]BaseToFE!$C$160,,,,COUNTA([1]BaseToFE!$C$160:$XFD$160))</definedName>
    <definedName name="Libelle_des_indicateurs_marah">[1]Saisie_Elevage!$D$97:$M$97</definedName>
    <definedName name="Libelle_Dette">[1]BaseToFE!$B$161:$B$182</definedName>
    <definedName name="Libelle_IHPC">[1]Saisie_IHPC!$D$101:$Q$101</definedName>
    <definedName name="Libelle_SITMON">[1]Saisie_SITMON!$B$2:$AI$2</definedName>
    <definedName name="Libelle_TOFE">[1]BaseToFE!$B$4:$B$68</definedName>
    <definedName name="LibelleIPPI">[1]Saisie_IPPI!$C$43:$AC$43</definedName>
    <definedName name="LibGraphIPI">OFFSET([1]Saisie_IPI!$A$44,0,0,COUNTA([1]Saisie_IPI!$B$44:$B314))</definedName>
    <definedName name="LibGraphIPPI">OFFSET([1]Saisie_IPPI!$A$44,0,0,COUNTA([1]Saisie_IPPI!$B$44:$B314))</definedName>
    <definedName name="LPlageVadidationTOFE">OFFSET([1]BaseToFE!$C$70,,,,COUNTA([1]BaseToFE!$C$3:$XFD$3))</definedName>
    <definedName name="madjigas" hidden="1">{"Main Economic Indicators",#N/A,FALSE,"C"}</definedName>
    <definedName name="mefdgaecnpe" hidden="1">{"Main Economic Indicators",#N/A,FALSE,"C"}</definedName>
    <definedName name="NBLignSITMON">[1]Saisie_SITMON!$AK$3:$AK$350</definedName>
    <definedName name="orientation" hidden="1">{"Main Economic Indicators",#N/A,FALSE,"C"}</definedName>
    <definedName name="PL_Validation_BDP_cor">[1]Saisie_BDP!$AJ$103:$AJ$1300</definedName>
    <definedName name="Plage_Validation">OFFSET([1]Saisie_MasseSal!$J$103,,,COUNTA([1]Saisie_MasseSal!$C$103:$C$5000))</definedName>
    <definedName name="Plage_Validation_agri">OFFSET([1]Saisie_SONAGESS!$Q$103,,,COUNTA([1]Saisie_SONAGESS!$C$103:$C$2000))</definedName>
    <definedName name="Plage_Validation_prod_agri">OFFSET([1]Saisie_SONAGESS!$Q$103,,,COUNTA([1]Saisie_SONAGESS!$C$103:$C$2000),)</definedName>
    <definedName name="Plage_validation_produc_agri">OFFSET([1]Saisie_SONAGESS!$AK$103,,,COUNTA([1]Saisie_SONAGESS!$U$103:$U$2000),)</definedName>
    <definedName name="Plage_Validation_Val">OFFSET([2]CollecteCNT!$BS$101,,,COUNTA([2]CollecteCNT!$AM$101:$AM$1048576))</definedName>
    <definedName name="Plage_Validation_Val_CNT">OFFSET([1]Saisie_CNT!$BS$101,,,COUNTA([1]Saisie_CNT!$AM$101:$AM$2000))</definedName>
    <definedName name="PlageValidation">[1]Saisie_IPI!$AE$44:$AE$500</definedName>
    <definedName name="PlageValidation_Cnt">OFFSET([1]Saisie_CNT!$AI$101,,,COUNTA([1]Saisie_CNT!$C$101:$C$2000))</definedName>
    <definedName name="PlageValidation_Dette">OFFSET([1]BaseToFE!$C$183,,,,MAX(L_Validation_Dette))</definedName>
    <definedName name="PlageValidationTOFE">OFFSET([1]BaseToFE!$C$69,,,,MAX(LPlageVadidationTOFE))</definedName>
    <definedName name="presentation" hidden="1">{"Main Economic Indicators",#N/A,FALSE,"C"}</definedName>
    <definedName name="Print_Area" localSheetId="18">'Définitions &amp; abréviations'!$B$2:$N$84</definedName>
    <definedName name="Print_Area" localSheetId="19">Répartition!$B$1:$D$58</definedName>
    <definedName name="PValidation_cor">[1]Saisie_MatPrem!$N$103:$N$1331</definedName>
    <definedName name="Rwvu.Export." hidden="1">#REF!,#REF!</definedName>
    <definedName name="Rwvu.IMPORT." hidden="1">#REF!</definedName>
    <definedName name="SITMON">[1]Saisie_SITMON!$A$2:$AK$350</definedName>
    <definedName name="tofecnpe" hidden="1">{#N/A,#N/A,FALSE,"Ind. Selecc.";#N/A,#N/A,FALSE,"Nec Fin Ext";#N/A,#N/A,FALSE,"Tab-3";#N/A,#N/A,FALSE,"Tab-4";#N/A,#N/A,FALSE,"Tab-5";#N/A,#N/A,FALSE,"Tab-6";#N/A,#N/A,FALSE,"Tab-7";#N/A,#N/A,FALSE,"Tab-8";#N/A,#N/A,FALSE,"Tab-9";#N/A,#N/A,FALSE,"Tab-10";#N/A,#N/A,FALSE,"Tab-11";#N/A,#N/A,FALSE,"IVA";#N/A,#N/A,FALSE,"Tab-13";#N/A,#N/A,FALSE,"Tab-14";#N/A,#N/A,FALSE,"Tab-15"}</definedName>
    <definedName name="Validation_IHPC">[1]Saisie_IHPC!$S$101:$S$2000</definedName>
    <definedName name="Validation_IHPC_Second">[1]Saisie_IHPC!$AG$99:$AG$2000</definedName>
    <definedName name="validation_marah">OFFSET([1]Saisie_Elevage!$O$98,,,COUNTA([1]Saisie_Elevage!$C$98:$C$2000))</definedName>
    <definedName name="Z_112B8339_2081_11D2_BFD2_00A02466506E_.wvu.PrintTitles" hidden="1">#REF!,#REF!</definedName>
    <definedName name="Z_112B833B_2081_11D2_BFD2_00A02466506E_.wvu.PrintTitles" hidden="1">#REF!,#REF!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65976840_70A2_11D2_BFD1_C1F7123CE332_.wvu.PrintTitles" hidden="1">#REF!,#REF!</definedName>
    <definedName name="Z_BC2BFA12_1C91_11D2_BFD2_00A02466506E_.wvu.PrintTitles" hidden="1">#REF!,#REF!</definedName>
    <definedName name="Z_E6B74681_BCE1_11D2_BFD1_00A02466506E_.wvu.PrintTitles" hidden="1">#REF!,#REF!</definedName>
    <definedName name="_xlnm.Print_Area" localSheetId="18">'Définitions &amp; abréviations'!$B$2:$N$84</definedName>
    <definedName name="_xlnm.Print_Area" localSheetId="11">'Fin Pub_Annexe'!$A$2:$I$134</definedName>
    <definedName name="_xlnm.Print_Area" localSheetId="12">Finance_Pub_Masse_sal!$B$1:$L$80</definedName>
    <definedName name="_xlnm.Print_Area" localSheetId="10">'Finances Pub'!$A$1:$I$230</definedName>
    <definedName name="_xlnm.Print_Area" localSheetId="19">Répartition!$B$2:$D$43</definedName>
    <definedName name="_xlnm.Print_Area" localSheetId="2">RESUME!$B$1:$J$57</definedName>
    <definedName name="_xlnm.Print_Area" localSheetId="15">Sect_Ext_Annexe_CE!$A$1:$I$74</definedName>
    <definedName name="_xlnm.Print_Area" localSheetId="13">SecteurExt_BDP!$A$1:$I$125</definedName>
    <definedName name="_xlnm.Print_Area" localSheetId="14">SecteurExt_ComExt!$A$1:$O$219</definedName>
    <definedName name="_xlnm.Print_Area" localSheetId="16">SecteurExt_MatPre!$A$1:$I$71</definedName>
    <definedName name="_xlnm.Print_Area" localSheetId="8">SectReel_Agriculture!$A$1:$I$125</definedName>
    <definedName name="_xlnm.Print_Area" localSheetId="4">SectReel_Annexe_CNT!$A$1:$L$69</definedName>
    <definedName name="_xlnm.Print_Area" localSheetId="9">SectReel_AnnexeAgri!$A$1:$H$39</definedName>
    <definedName name="_xlnm.Print_Area" localSheetId="3">SectReel_CNT!$A$1:$L$49</definedName>
    <definedName name="_xlnm.Print_Area" localSheetId="7">SectReel_Elevage!$A$2:$J$150</definedName>
    <definedName name="_xlnm.Print_Area" localSheetId="5">SectReel_IHPC!$B$1:$J$120</definedName>
    <definedName name="_xlnm.Print_Area" localSheetId="6">SectReel_IPI!$B$1:$N$181</definedName>
    <definedName name="_xlnm.Print_Area" localSheetId="17">SITMON!$A$1:$K$116</definedName>
    <definedName name="_xlnm.Print_Area" localSheetId="1">SOMMAIRE!$A$1:$B$40</definedName>
    <definedName name="Zone_d_impression_Acueil" localSheetId="0">Acueil!$B$2:$L$90</definedName>
    <definedName name="Zone_d_impression_agri" localSheetId="8">SectReel_Agriculture!$A$1:$I$112</definedName>
    <definedName name="Zone_d_impression_BDP" localSheetId="13">SecteurExt_BDP!$A$1:$I$126</definedName>
    <definedName name="Zone_d_impression_Cnt" localSheetId="3">SectReel_CNT!$A$1:$S$75</definedName>
    <definedName name="Zone_d_impression_IHPC" localSheetId="5">SectReel_IHPC!$B$1:$J$188</definedName>
    <definedName name="Zone_d_impression_marah" localSheetId="7">SectReel_Elevage!$A$2:$J$161</definedName>
    <definedName name="Zone_d_impression_Resume" localSheetId="2">RESUME!$B$1:$J$89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5" i="18" l="1"/>
  <c r="E35" i="18"/>
  <c r="D35" i="18"/>
  <c r="C35" i="18"/>
  <c r="B35" i="18"/>
  <c r="F34" i="18"/>
  <c r="H34" i="18" s="1"/>
  <c r="E34" i="18"/>
  <c r="D34" i="18"/>
  <c r="C34" i="18"/>
  <c r="B34" i="18"/>
  <c r="F33" i="18"/>
  <c r="E33" i="18"/>
  <c r="D33" i="18"/>
  <c r="C33" i="18"/>
  <c r="B33" i="18"/>
  <c r="F32" i="18"/>
  <c r="E32" i="18"/>
  <c r="D32" i="18"/>
  <c r="C32" i="18"/>
  <c r="B32" i="18"/>
  <c r="F31" i="18"/>
  <c r="E31" i="18"/>
  <c r="D31" i="18"/>
  <c r="C31" i="18"/>
  <c r="B31" i="18"/>
  <c r="G30" i="18"/>
  <c r="F30" i="18"/>
  <c r="E30" i="18"/>
  <c r="D30" i="18"/>
  <c r="J30" i="18" s="1"/>
  <c r="C30" i="18"/>
  <c r="B30" i="18"/>
  <c r="F29" i="18"/>
  <c r="E29" i="18"/>
  <c r="D29" i="18"/>
  <c r="C29" i="18"/>
  <c r="B29" i="18"/>
  <c r="J28" i="18"/>
  <c r="I28" i="18"/>
  <c r="H28" i="18"/>
  <c r="F28" i="18"/>
  <c r="G28" i="18" s="1"/>
  <c r="E28" i="18"/>
  <c r="D28" i="18"/>
  <c r="C28" i="18"/>
  <c r="B28" i="18"/>
  <c r="K27" i="18"/>
  <c r="J27" i="18"/>
  <c r="I27" i="18"/>
  <c r="F27" i="18"/>
  <c r="E27" i="18"/>
  <c r="H27" i="18" s="1"/>
  <c r="D27" i="18"/>
  <c r="C27" i="18"/>
  <c r="B27" i="18"/>
  <c r="I26" i="18"/>
  <c r="G26" i="18"/>
  <c r="F26" i="18"/>
  <c r="E26" i="18"/>
  <c r="D26" i="18"/>
  <c r="C26" i="18"/>
  <c r="B26" i="18"/>
  <c r="F25" i="18"/>
  <c r="I25" i="18" s="1"/>
  <c r="E25" i="18"/>
  <c r="D25" i="18"/>
  <c r="C25" i="18"/>
  <c r="B25" i="18"/>
  <c r="F24" i="18"/>
  <c r="E24" i="18"/>
  <c r="D24" i="18"/>
  <c r="C24" i="18"/>
  <c r="B24" i="18"/>
  <c r="F23" i="18"/>
  <c r="E23" i="18"/>
  <c r="D23" i="18"/>
  <c r="C23" i="18"/>
  <c r="B23" i="18"/>
  <c r="H22" i="18"/>
  <c r="F22" i="18"/>
  <c r="J22" i="18" s="1"/>
  <c r="E22" i="18"/>
  <c r="D22" i="18"/>
  <c r="C22" i="18"/>
  <c r="B22" i="18"/>
  <c r="J21" i="18"/>
  <c r="H21" i="18"/>
  <c r="G21" i="18"/>
  <c r="F21" i="18"/>
  <c r="E21" i="18"/>
  <c r="D21" i="18"/>
  <c r="C21" i="18"/>
  <c r="B21" i="18"/>
  <c r="F20" i="18"/>
  <c r="E20" i="18"/>
  <c r="D20" i="18"/>
  <c r="C20" i="18"/>
  <c r="B20" i="18"/>
  <c r="F19" i="18"/>
  <c r="I19" i="18" s="1"/>
  <c r="E19" i="18"/>
  <c r="D19" i="18"/>
  <c r="C19" i="18"/>
  <c r="B19" i="18"/>
  <c r="J18" i="18"/>
  <c r="I18" i="18"/>
  <c r="G18" i="18"/>
  <c r="F18" i="18"/>
  <c r="E18" i="18"/>
  <c r="D18" i="18"/>
  <c r="C18" i="18"/>
  <c r="B18" i="18"/>
  <c r="F17" i="18"/>
  <c r="E17" i="18"/>
  <c r="D17" i="18"/>
  <c r="C17" i="18"/>
  <c r="B17" i="18"/>
  <c r="I60" i="16"/>
  <c r="I118" i="15"/>
  <c r="H118" i="15"/>
  <c r="C13" i="13"/>
  <c r="B133" i="12"/>
  <c r="B131" i="12"/>
  <c r="B130" i="12"/>
  <c r="B129" i="12"/>
  <c r="B128" i="12"/>
  <c r="B127" i="12"/>
  <c r="B126" i="12"/>
  <c r="B125" i="12"/>
  <c r="B124" i="12"/>
  <c r="B123" i="12"/>
  <c r="G113" i="12"/>
  <c r="F113" i="12"/>
  <c r="E113" i="12"/>
  <c r="D113" i="12"/>
  <c r="C113" i="12"/>
  <c r="I113" i="12" s="1"/>
  <c r="I112" i="12"/>
  <c r="G112" i="12"/>
  <c r="F112" i="12"/>
  <c r="E112" i="12"/>
  <c r="D112" i="12"/>
  <c r="C112" i="12"/>
  <c r="I111" i="12"/>
  <c r="G111" i="12"/>
  <c r="F111" i="12"/>
  <c r="E111" i="12"/>
  <c r="D111" i="12"/>
  <c r="C111" i="12"/>
  <c r="I110" i="12"/>
  <c r="G110" i="12"/>
  <c r="F110" i="12"/>
  <c r="E110" i="12"/>
  <c r="D110" i="12"/>
  <c r="C110" i="12"/>
  <c r="G108" i="12"/>
  <c r="F108" i="12"/>
  <c r="E108" i="12"/>
  <c r="D108" i="12"/>
  <c r="C108" i="12"/>
  <c r="I108" i="12" s="1"/>
  <c r="G107" i="12"/>
  <c r="F107" i="12"/>
  <c r="E107" i="12"/>
  <c r="D107" i="12"/>
  <c r="C107" i="12"/>
  <c r="I107" i="12" s="1"/>
  <c r="B103" i="12"/>
  <c r="B96" i="12"/>
  <c r="B95" i="12"/>
  <c r="B94" i="12"/>
  <c r="B93" i="12"/>
  <c r="B92" i="12"/>
  <c r="B91" i="12"/>
  <c r="B90" i="12"/>
  <c r="B89" i="12"/>
  <c r="B88" i="12"/>
  <c r="B87" i="12"/>
  <c r="B86" i="12"/>
  <c r="B85" i="12"/>
  <c r="B84" i="12"/>
  <c r="B83" i="12"/>
  <c r="B82" i="12"/>
  <c r="B81" i="12"/>
  <c r="B80" i="12"/>
  <c r="G79" i="12"/>
  <c r="F79" i="12"/>
  <c r="E79" i="12"/>
  <c r="D79" i="12"/>
  <c r="C79" i="12"/>
  <c r="B79" i="12"/>
  <c r="B78" i="12"/>
  <c r="B77" i="12"/>
  <c r="B76" i="12"/>
  <c r="G75" i="12"/>
  <c r="F75" i="12"/>
  <c r="E75" i="12"/>
  <c r="D75" i="12"/>
  <c r="C75" i="12"/>
  <c r="B75" i="12"/>
  <c r="B74" i="12"/>
  <c r="B73" i="12"/>
  <c r="B72" i="12"/>
  <c r="B63" i="12"/>
  <c r="B62" i="12"/>
  <c r="B61" i="12"/>
  <c r="B60" i="12"/>
  <c r="K55" i="12"/>
  <c r="K54" i="12"/>
  <c r="K53" i="12"/>
  <c r="K52" i="12"/>
  <c r="B51" i="12"/>
  <c r="B50" i="12"/>
  <c r="B49" i="12"/>
  <c r="B48" i="12"/>
  <c r="B47" i="12"/>
  <c r="B46" i="12"/>
  <c r="B45" i="12"/>
  <c r="B44" i="12"/>
  <c r="B43" i="12"/>
  <c r="B42" i="12"/>
  <c r="B41" i="12"/>
  <c r="B40" i="12"/>
  <c r="B39" i="12"/>
  <c r="B38" i="12"/>
  <c r="B37" i="12"/>
  <c r="B36" i="12"/>
  <c r="B35" i="12"/>
  <c r="B34" i="12"/>
  <c r="B33" i="12"/>
  <c r="B32" i="12"/>
  <c r="B24" i="12"/>
  <c r="B23" i="12"/>
  <c r="B22" i="12"/>
  <c r="B21" i="12"/>
  <c r="B20" i="12"/>
  <c r="B19" i="12"/>
  <c r="B18" i="12"/>
  <c r="B17" i="12"/>
  <c r="B16" i="12"/>
  <c r="B15" i="12"/>
  <c r="B14" i="12"/>
  <c r="B13" i="12"/>
  <c r="G12" i="12"/>
  <c r="F12" i="12"/>
  <c r="E12" i="12"/>
  <c r="D12" i="12"/>
  <c r="C12" i="12"/>
  <c r="B12" i="12"/>
  <c r="B11" i="12"/>
  <c r="B10" i="12"/>
  <c r="F39" i="10"/>
  <c r="H39" i="10" s="1"/>
  <c r="E39" i="10"/>
  <c r="D39" i="10"/>
  <c r="C39" i="10"/>
  <c r="B39" i="10"/>
  <c r="F38" i="10"/>
  <c r="H38" i="10" s="1"/>
  <c r="E38" i="10"/>
  <c r="D38" i="10"/>
  <c r="C38" i="10"/>
  <c r="B38" i="10"/>
  <c r="H37" i="10"/>
  <c r="F37" i="10"/>
  <c r="E37" i="10"/>
  <c r="D37" i="10"/>
  <c r="C37" i="10"/>
  <c r="B37" i="10"/>
  <c r="H36" i="10"/>
  <c r="F36" i="10"/>
  <c r="E36" i="10"/>
  <c r="D36" i="10"/>
  <c r="C36" i="10"/>
  <c r="B36" i="10"/>
  <c r="G27" i="6"/>
  <c r="J27" i="6" s="1"/>
  <c r="F27" i="6"/>
  <c r="E27" i="6"/>
  <c r="D27" i="6"/>
  <c r="C27" i="6"/>
  <c r="G26" i="6"/>
  <c r="F26" i="6"/>
  <c r="E26" i="6"/>
  <c r="D26" i="6"/>
  <c r="C26" i="6"/>
  <c r="G25" i="6"/>
  <c r="I25" i="6" s="1"/>
  <c r="F25" i="6"/>
  <c r="E25" i="6"/>
  <c r="D25" i="6"/>
  <c r="C25" i="6"/>
  <c r="G24" i="6"/>
  <c r="F24" i="6"/>
  <c r="E24" i="6"/>
  <c r="D24" i="6"/>
  <c r="C24" i="6"/>
  <c r="G23" i="6"/>
  <c r="I23" i="6" s="1"/>
  <c r="F23" i="6"/>
  <c r="E23" i="6"/>
  <c r="D23" i="6"/>
  <c r="C23" i="6"/>
  <c r="G22" i="6"/>
  <c r="J22" i="6" s="1"/>
  <c r="F22" i="6"/>
  <c r="E22" i="6"/>
  <c r="D22" i="6"/>
  <c r="C22" i="6"/>
  <c r="G21" i="6"/>
  <c r="J21" i="6" s="1"/>
  <c r="F21" i="6"/>
  <c r="E21" i="6"/>
  <c r="D21" i="6"/>
  <c r="C21" i="6"/>
  <c r="I20" i="6"/>
  <c r="G20" i="6"/>
  <c r="F20" i="6"/>
  <c r="E20" i="6"/>
  <c r="D20" i="6"/>
  <c r="C20" i="6"/>
  <c r="G19" i="6"/>
  <c r="F19" i="6"/>
  <c r="E19" i="6"/>
  <c r="D19" i="6"/>
  <c r="C19" i="6"/>
  <c r="J19" i="6" s="1"/>
  <c r="G18" i="6"/>
  <c r="F18" i="6"/>
  <c r="E18" i="6"/>
  <c r="D18" i="6"/>
  <c r="C18" i="6"/>
  <c r="G17" i="6"/>
  <c r="J17" i="6" s="1"/>
  <c r="F17" i="6"/>
  <c r="E17" i="6"/>
  <c r="D17" i="6"/>
  <c r="C17" i="6"/>
  <c r="G16" i="6"/>
  <c r="J16" i="6" s="1"/>
  <c r="F16" i="6"/>
  <c r="E16" i="6"/>
  <c r="D16" i="6"/>
  <c r="C16" i="6"/>
  <c r="G15" i="6"/>
  <c r="F15" i="6"/>
  <c r="E15" i="6"/>
  <c r="D15" i="6"/>
  <c r="C15" i="6"/>
  <c r="G14" i="6"/>
  <c r="F14" i="6"/>
  <c r="E14" i="6"/>
  <c r="D14" i="6"/>
  <c r="C14" i="6"/>
  <c r="J13" i="6"/>
  <c r="I13" i="6"/>
  <c r="G13" i="6"/>
  <c r="F13" i="6"/>
  <c r="E13" i="6"/>
  <c r="D13" i="6"/>
  <c r="C13" i="6"/>
  <c r="G12" i="6"/>
  <c r="F12" i="6"/>
  <c r="E12" i="6"/>
  <c r="D12" i="6"/>
  <c r="C12" i="6"/>
  <c r="K11" i="6"/>
  <c r="K13" i="6" s="1"/>
  <c r="G11" i="6"/>
  <c r="F11" i="6"/>
  <c r="E11" i="6"/>
  <c r="D11" i="6"/>
  <c r="C11" i="6"/>
  <c r="K9" i="6"/>
  <c r="G9" i="6"/>
  <c r="F9" i="6"/>
  <c r="E9" i="6"/>
  <c r="D9" i="6"/>
  <c r="C9" i="6"/>
  <c r="J9" i="6" s="1"/>
  <c r="G6" i="6"/>
  <c r="F6" i="6"/>
  <c r="E6" i="6"/>
  <c r="D6" i="6"/>
  <c r="C6" i="6"/>
  <c r="G5" i="6"/>
  <c r="F5" i="6"/>
  <c r="E5" i="6"/>
  <c r="D5" i="6"/>
  <c r="C5" i="6"/>
  <c r="I69" i="5"/>
  <c r="H69" i="5"/>
  <c r="F69" i="5"/>
  <c r="E69" i="5"/>
  <c r="D69" i="5"/>
  <c r="C69" i="5"/>
  <c r="B69" i="5"/>
  <c r="I68" i="5"/>
  <c r="H68" i="5"/>
  <c r="F68" i="5"/>
  <c r="E68" i="5"/>
  <c r="D68" i="5"/>
  <c r="C68" i="5"/>
  <c r="B68" i="5"/>
  <c r="I66" i="5"/>
  <c r="H66" i="5"/>
  <c r="F66" i="5"/>
  <c r="E66" i="5"/>
  <c r="D66" i="5"/>
  <c r="C66" i="5"/>
  <c r="B66" i="5"/>
  <c r="I65" i="5"/>
  <c r="H65" i="5"/>
  <c r="F65" i="5"/>
  <c r="E65" i="5"/>
  <c r="D65" i="5"/>
  <c r="C65" i="5"/>
  <c r="B65" i="5"/>
  <c r="I64" i="5"/>
  <c r="H64" i="5"/>
  <c r="F64" i="5"/>
  <c r="E64" i="5"/>
  <c r="D64" i="5"/>
  <c r="C64" i="5"/>
  <c r="B64" i="5"/>
  <c r="I63" i="5"/>
  <c r="H63" i="5"/>
  <c r="F63" i="5"/>
  <c r="E63" i="5"/>
  <c r="D63" i="5"/>
  <c r="C63" i="5"/>
  <c r="B63" i="5"/>
  <c r="I62" i="5"/>
  <c r="H62" i="5"/>
  <c r="F62" i="5"/>
  <c r="E62" i="5"/>
  <c r="D62" i="5"/>
  <c r="C62" i="5"/>
  <c r="B62" i="5"/>
  <c r="I61" i="5"/>
  <c r="H61" i="5"/>
  <c r="F61" i="5"/>
  <c r="E61" i="5"/>
  <c r="D61" i="5"/>
  <c r="C61" i="5"/>
  <c r="B61" i="5"/>
  <c r="I60" i="5"/>
  <c r="H60" i="5"/>
  <c r="F60" i="5"/>
  <c r="E60" i="5"/>
  <c r="D60" i="5"/>
  <c r="C60" i="5"/>
  <c r="B60" i="5"/>
  <c r="I59" i="5"/>
  <c r="H59" i="5"/>
  <c r="F59" i="5"/>
  <c r="E59" i="5"/>
  <c r="D59" i="5"/>
  <c r="C59" i="5"/>
  <c r="B59" i="5"/>
  <c r="I58" i="5"/>
  <c r="H58" i="5"/>
  <c r="F58" i="5"/>
  <c r="E58" i="5"/>
  <c r="D58" i="5"/>
  <c r="C58" i="5"/>
  <c r="B58" i="5"/>
  <c r="I57" i="5"/>
  <c r="H57" i="5"/>
  <c r="F57" i="5"/>
  <c r="E57" i="5"/>
  <c r="D57" i="5"/>
  <c r="C57" i="5"/>
  <c r="B57" i="5"/>
  <c r="I56" i="5"/>
  <c r="H56" i="5"/>
  <c r="F56" i="5"/>
  <c r="E56" i="5"/>
  <c r="D56" i="5"/>
  <c r="C56" i="5"/>
  <c r="B56" i="5"/>
  <c r="I55" i="5"/>
  <c r="H55" i="5"/>
  <c r="F55" i="5"/>
  <c r="E55" i="5"/>
  <c r="D55" i="5"/>
  <c r="C55" i="5"/>
  <c r="B55" i="5"/>
  <c r="I54" i="5"/>
  <c r="H54" i="5"/>
  <c r="F54" i="5"/>
  <c r="E54" i="5"/>
  <c r="D54" i="5"/>
  <c r="C54" i="5"/>
  <c r="B54" i="5"/>
  <c r="I53" i="5"/>
  <c r="H53" i="5"/>
  <c r="F53" i="5"/>
  <c r="E53" i="5"/>
  <c r="D53" i="5"/>
  <c r="C53" i="5"/>
  <c r="B53" i="5"/>
  <c r="I52" i="5"/>
  <c r="H52" i="5"/>
  <c r="F52" i="5"/>
  <c r="E52" i="5"/>
  <c r="D52" i="5"/>
  <c r="C52" i="5"/>
  <c r="B52" i="5"/>
  <c r="I51" i="5"/>
  <c r="H51" i="5"/>
  <c r="F51" i="5"/>
  <c r="E51" i="5"/>
  <c r="D51" i="5"/>
  <c r="C51" i="5"/>
  <c r="B51" i="5"/>
  <c r="I50" i="5"/>
  <c r="H50" i="5"/>
  <c r="F50" i="5"/>
  <c r="E50" i="5"/>
  <c r="D50" i="5"/>
  <c r="C50" i="5"/>
  <c r="B50" i="5"/>
  <c r="I49" i="5"/>
  <c r="H49" i="5"/>
  <c r="F49" i="5"/>
  <c r="E49" i="5"/>
  <c r="D49" i="5"/>
  <c r="C49" i="5"/>
  <c r="B49" i="5"/>
  <c r="I48" i="5"/>
  <c r="H48" i="5"/>
  <c r="F48" i="5"/>
  <c r="E48" i="5"/>
  <c r="D48" i="5"/>
  <c r="C48" i="5"/>
  <c r="B48" i="5"/>
  <c r="I47" i="5"/>
  <c r="H47" i="5"/>
  <c r="F47" i="5"/>
  <c r="E47" i="5"/>
  <c r="D47" i="5"/>
  <c r="C47" i="5"/>
  <c r="B47" i="5"/>
  <c r="I46" i="5"/>
  <c r="H46" i="5"/>
  <c r="F46" i="5"/>
  <c r="E46" i="5"/>
  <c r="D46" i="5"/>
  <c r="C46" i="5"/>
  <c r="B46" i="5"/>
  <c r="I45" i="5"/>
  <c r="H45" i="5"/>
  <c r="F45" i="5"/>
  <c r="E45" i="5"/>
  <c r="D45" i="5"/>
  <c r="C45" i="5"/>
  <c r="B45" i="5"/>
  <c r="I44" i="5"/>
  <c r="H44" i="5"/>
  <c r="F44" i="5"/>
  <c r="E44" i="5"/>
  <c r="D44" i="5"/>
  <c r="C44" i="5"/>
  <c r="B44" i="5"/>
  <c r="I43" i="5"/>
  <c r="H43" i="5"/>
  <c r="F43" i="5"/>
  <c r="E43" i="5"/>
  <c r="D43" i="5"/>
  <c r="C43" i="5"/>
  <c r="B43" i="5"/>
  <c r="I42" i="5"/>
  <c r="H42" i="5"/>
  <c r="F42" i="5"/>
  <c r="E42" i="5"/>
  <c r="D42" i="5"/>
  <c r="C42" i="5"/>
  <c r="B42" i="5"/>
  <c r="F40" i="5"/>
  <c r="E40" i="5"/>
  <c r="D40" i="5"/>
  <c r="C40" i="5"/>
  <c r="B40" i="5"/>
  <c r="F39" i="5"/>
  <c r="E39" i="5"/>
  <c r="D39" i="5"/>
  <c r="C39" i="5"/>
  <c r="B39" i="5"/>
  <c r="K35" i="5"/>
  <c r="J35" i="5"/>
  <c r="I35" i="5"/>
  <c r="H35" i="5"/>
  <c r="F35" i="5"/>
  <c r="E35" i="5"/>
  <c r="D35" i="5"/>
  <c r="C35" i="5"/>
  <c r="B35" i="5"/>
  <c r="K34" i="5"/>
  <c r="J34" i="5"/>
  <c r="I34" i="5"/>
  <c r="H34" i="5"/>
  <c r="F34" i="5"/>
  <c r="E34" i="5"/>
  <c r="D34" i="5"/>
  <c r="C34" i="5"/>
  <c r="B34" i="5"/>
  <c r="K32" i="5"/>
  <c r="J32" i="5"/>
  <c r="I32" i="5"/>
  <c r="H32" i="5"/>
  <c r="F32" i="5"/>
  <c r="E32" i="5"/>
  <c r="D32" i="5"/>
  <c r="C32" i="5"/>
  <c r="B32" i="5"/>
  <c r="K31" i="5"/>
  <c r="J31" i="5"/>
  <c r="I31" i="5"/>
  <c r="H31" i="5"/>
  <c r="F31" i="5"/>
  <c r="E31" i="5"/>
  <c r="D31" i="5"/>
  <c r="C31" i="5"/>
  <c r="B31" i="5"/>
  <c r="K30" i="5"/>
  <c r="J30" i="5"/>
  <c r="I30" i="5"/>
  <c r="H30" i="5"/>
  <c r="F30" i="5"/>
  <c r="E30" i="5"/>
  <c r="D30" i="5"/>
  <c r="C30" i="5"/>
  <c r="B30" i="5"/>
  <c r="K29" i="5"/>
  <c r="J29" i="5"/>
  <c r="I29" i="5"/>
  <c r="H29" i="5"/>
  <c r="F29" i="5"/>
  <c r="E29" i="5"/>
  <c r="D29" i="5"/>
  <c r="C29" i="5"/>
  <c r="B29" i="5"/>
  <c r="K28" i="5"/>
  <c r="J28" i="5"/>
  <c r="I28" i="5"/>
  <c r="H28" i="5"/>
  <c r="F28" i="5"/>
  <c r="E28" i="5"/>
  <c r="D28" i="5"/>
  <c r="C28" i="5"/>
  <c r="B28" i="5"/>
  <c r="K27" i="5"/>
  <c r="J27" i="5"/>
  <c r="I27" i="5"/>
  <c r="H27" i="5"/>
  <c r="F27" i="5"/>
  <c r="E27" i="5"/>
  <c r="D27" i="5"/>
  <c r="C27" i="5"/>
  <c r="B27" i="5"/>
  <c r="K26" i="5"/>
  <c r="J26" i="5"/>
  <c r="I26" i="5"/>
  <c r="H26" i="5"/>
  <c r="F26" i="5"/>
  <c r="E26" i="5"/>
  <c r="D26" i="5"/>
  <c r="C26" i="5"/>
  <c r="B26" i="5"/>
  <c r="K25" i="5"/>
  <c r="J25" i="5"/>
  <c r="I25" i="5"/>
  <c r="H25" i="5"/>
  <c r="F25" i="5"/>
  <c r="E25" i="5"/>
  <c r="D25" i="5"/>
  <c r="C25" i="5"/>
  <c r="B25" i="5"/>
  <c r="K24" i="5"/>
  <c r="J24" i="5"/>
  <c r="I24" i="5"/>
  <c r="H24" i="5"/>
  <c r="F24" i="5"/>
  <c r="E24" i="5"/>
  <c r="D24" i="5"/>
  <c r="C24" i="5"/>
  <c r="B24" i="5"/>
  <c r="K23" i="5"/>
  <c r="J23" i="5"/>
  <c r="I23" i="5"/>
  <c r="H23" i="5"/>
  <c r="F23" i="5"/>
  <c r="E23" i="5"/>
  <c r="D23" i="5"/>
  <c r="C23" i="5"/>
  <c r="B23" i="5"/>
  <c r="K22" i="5"/>
  <c r="J22" i="5"/>
  <c r="I22" i="5"/>
  <c r="H22" i="5"/>
  <c r="F22" i="5"/>
  <c r="E22" i="5"/>
  <c r="D22" i="5"/>
  <c r="C22" i="5"/>
  <c r="B22" i="5"/>
  <c r="K21" i="5"/>
  <c r="J21" i="5"/>
  <c r="I21" i="5"/>
  <c r="H21" i="5"/>
  <c r="F21" i="5"/>
  <c r="E21" i="5"/>
  <c r="D21" i="5"/>
  <c r="C21" i="5"/>
  <c r="B21" i="5"/>
  <c r="K20" i="5"/>
  <c r="J20" i="5"/>
  <c r="I20" i="5"/>
  <c r="H20" i="5"/>
  <c r="F20" i="5"/>
  <c r="E20" i="5"/>
  <c r="D20" i="5"/>
  <c r="C20" i="5"/>
  <c r="B20" i="5"/>
  <c r="K19" i="5"/>
  <c r="J19" i="5"/>
  <c r="I19" i="5"/>
  <c r="H19" i="5"/>
  <c r="F19" i="5"/>
  <c r="E19" i="5"/>
  <c r="D19" i="5"/>
  <c r="C19" i="5"/>
  <c r="B19" i="5"/>
  <c r="K18" i="5"/>
  <c r="J18" i="5"/>
  <c r="I18" i="5"/>
  <c r="H18" i="5"/>
  <c r="F18" i="5"/>
  <c r="E18" i="5"/>
  <c r="D18" i="5"/>
  <c r="C18" i="5"/>
  <c r="B18" i="5"/>
  <c r="K17" i="5"/>
  <c r="J17" i="5"/>
  <c r="I17" i="5"/>
  <c r="H17" i="5"/>
  <c r="F17" i="5"/>
  <c r="E17" i="5"/>
  <c r="D17" i="5"/>
  <c r="C17" i="5"/>
  <c r="B17" i="5"/>
  <c r="K16" i="5"/>
  <c r="J16" i="5"/>
  <c r="I16" i="5"/>
  <c r="H16" i="5"/>
  <c r="F16" i="5"/>
  <c r="E16" i="5"/>
  <c r="D16" i="5"/>
  <c r="C16" i="5"/>
  <c r="B16" i="5"/>
  <c r="K15" i="5"/>
  <c r="J15" i="5"/>
  <c r="I15" i="5"/>
  <c r="H15" i="5"/>
  <c r="F15" i="5"/>
  <c r="E15" i="5"/>
  <c r="D15" i="5"/>
  <c r="C15" i="5"/>
  <c r="B15" i="5"/>
  <c r="K14" i="5"/>
  <c r="J14" i="5"/>
  <c r="I14" i="5"/>
  <c r="H14" i="5"/>
  <c r="F14" i="5"/>
  <c r="E14" i="5"/>
  <c r="D14" i="5"/>
  <c r="C14" i="5"/>
  <c r="B14" i="5"/>
  <c r="K13" i="5"/>
  <c r="J13" i="5"/>
  <c r="I13" i="5"/>
  <c r="H13" i="5"/>
  <c r="F13" i="5"/>
  <c r="E13" i="5"/>
  <c r="D13" i="5"/>
  <c r="C13" i="5"/>
  <c r="B13" i="5"/>
  <c r="K12" i="5"/>
  <c r="J12" i="5"/>
  <c r="I12" i="5"/>
  <c r="H12" i="5"/>
  <c r="F12" i="5"/>
  <c r="E12" i="5"/>
  <c r="D12" i="5"/>
  <c r="C12" i="5"/>
  <c r="B12" i="5"/>
  <c r="K11" i="5"/>
  <c r="J11" i="5"/>
  <c r="I11" i="5"/>
  <c r="H11" i="5"/>
  <c r="F11" i="5"/>
  <c r="E11" i="5"/>
  <c r="D11" i="5"/>
  <c r="C11" i="5"/>
  <c r="B11" i="5"/>
  <c r="K10" i="5"/>
  <c r="J10" i="5"/>
  <c r="I10" i="5"/>
  <c r="H10" i="5"/>
  <c r="F10" i="5"/>
  <c r="E10" i="5"/>
  <c r="D10" i="5"/>
  <c r="C10" i="5"/>
  <c r="B10" i="5"/>
  <c r="K9" i="5"/>
  <c r="J9" i="5"/>
  <c r="I9" i="5"/>
  <c r="H9" i="5"/>
  <c r="F9" i="5"/>
  <c r="E9" i="5"/>
  <c r="D9" i="5"/>
  <c r="C9" i="5"/>
  <c r="B9" i="5"/>
  <c r="K8" i="5"/>
  <c r="J8" i="5"/>
  <c r="I8" i="5"/>
  <c r="H8" i="5"/>
  <c r="F8" i="5"/>
  <c r="E8" i="5"/>
  <c r="D8" i="5"/>
  <c r="C8" i="5"/>
  <c r="B8" i="5"/>
  <c r="F6" i="5"/>
  <c r="E6" i="5"/>
  <c r="D6" i="5"/>
  <c r="C6" i="5"/>
  <c r="B6" i="5"/>
  <c r="F5" i="5"/>
  <c r="E5" i="5"/>
  <c r="D5" i="5"/>
  <c r="C5" i="5"/>
  <c r="B5" i="5"/>
  <c r="R27" i="4"/>
  <c r="R26" i="4"/>
  <c r="R19" i="4"/>
  <c r="R17" i="4"/>
  <c r="R15" i="4"/>
  <c r="S6" i="4"/>
  <c r="S5" i="4"/>
  <c r="S4" i="4"/>
  <c r="S3" i="4"/>
  <c r="D33" i="1"/>
  <c r="D25" i="1"/>
  <c r="J25" i="6" l="1"/>
  <c r="J31" i="18"/>
  <c r="I31" i="18"/>
  <c r="J11" i="6"/>
  <c r="I11" i="6"/>
  <c r="J23" i="18"/>
  <c r="I23" i="18"/>
  <c r="H23" i="18"/>
  <c r="I21" i="6"/>
  <c r="G23" i="18"/>
  <c r="I32" i="18"/>
  <c r="H32" i="18"/>
  <c r="G32" i="18"/>
  <c r="J32" i="18"/>
  <c r="G25" i="18"/>
  <c r="H29" i="18"/>
  <c r="G29" i="18"/>
  <c r="J29" i="18"/>
  <c r="I29" i="18"/>
  <c r="J12" i="6"/>
  <c r="J18" i="6"/>
  <c r="H31" i="18"/>
  <c r="G31" i="18"/>
  <c r="G27" i="18"/>
  <c r="I16" i="6"/>
  <c r="J19" i="18"/>
  <c r="H19" i="18"/>
  <c r="G19" i="18"/>
  <c r="I27" i="6"/>
  <c r="J23" i="6"/>
  <c r="G34" i="18"/>
  <c r="J34" i="18"/>
  <c r="I34" i="18"/>
  <c r="I12" i="6"/>
  <c r="J26" i="6"/>
  <c r="J24" i="18"/>
  <c r="I24" i="18"/>
  <c r="H24" i="18"/>
  <c r="G24" i="18"/>
  <c r="H20" i="18"/>
  <c r="G20" i="18"/>
  <c r="J20" i="18"/>
  <c r="I17" i="6"/>
  <c r="I20" i="18"/>
  <c r="I19" i="6"/>
  <c r="I9" i="6"/>
  <c r="J33" i="18"/>
  <c r="I33" i="18"/>
  <c r="H33" i="18"/>
  <c r="G33" i="18"/>
  <c r="J14" i="6"/>
  <c r="G22" i="18"/>
  <c r="J15" i="6"/>
  <c r="I15" i="6"/>
  <c r="I22" i="18"/>
  <c r="J20" i="6"/>
  <c r="J24" i="6"/>
  <c r="I24" i="6"/>
  <c r="H18" i="18"/>
  <c r="I30" i="18"/>
  <c r="H30" i="18"/>
  <c r="I14" i="6"/>
  <c r="I18" i="6"/>
  <c r="I22" i="6"/>
  <c r="I26" i="6"/>
  <c r="J35" i="18"/>
  <c r="I35" i="18"/>
  <c r="H35" i="18"/>
  <c r="I21" i="18"/>
  <c r="G35" i="18"/>
  <c r="F10" i="12" l="1"/>
  <c r="K173" i="7" l="1"/>
  <c r="J179" i="7" l="1"/>
  <c r="I179" i="7"/>
  <c r="H179" i="7"/>
  <c r="G179" i="7"/>
  <c r="F179" i="7"/>
  <c r="J178" i="7"/>
  <c r="I178" i="7"/>
  <c r="H178" i="7"/>
  <c r="G178" i="7"/>
  <c r="F178" i="7"/>
  <c r="J177" i="7"/>
  <c r="I177" i="7"/>
  <c r="H177" i="7"/>
  <c r="G177" i="7"/>
  <c r="F177" i="7"/>
  <c r="J176" i="7"/>
  <c r="I176" i="7"/>
  <c r="H176" i="7"/>
  <c r="G176" i="7"/>
  <c r="F176" i="7"/>
  <c r="L176" i="7" l="1"/>
  <c r="M176" i="7"/>
  <c r="M177" i="7"/>
  <c r="L177" i="7"/>
  <c r="L178" i="7"/>
  <c r="M178" i="7"/>
  <c r="L179" i="7"/>
  <c r="M179" i="7"/>
  <c r="F99" i="14" l="1"/>
  <c r="D71" i="16" l="1"/>
  <c r="C71" i="16"/>
  <c r="B71" i="16"/>
  <c r="F70" i="16"/>
  <c r="D72" i="16"/>
  <c r="E71" i="16"/>
  <c r="I71" i="16" l="1"/>
  <c r="C73" i="16"/>
  <c r="F73" i="16"/>
  <c r="E72" i="16"/>
  <c r="F72" i="16"/>
  <c r="D73" i="16"/>
  <c r="E73" i="16"/>
  <c r="H73" i="16" s="1"/>
  <c r="B74" i="16"/>
  <c r="B73" i="16"/>
  <c r="I73" i="16" s="1"/>
  <c r="C74" i="16"/>
  <c r="B70" i="16"/>
  <c r="I70" i="16" s="1"/>
  <c r="C70" i="16"/>
  <c r="D74" i="16"/>
  <c r="E74" i="16"/>
  <c r="F74" i="16"/>
  <c r="D70" i="16"/>
  <c r="E70" i="16"/>
  <c r="H70" i="16" s="1"/>
  <c r="F71" i="16"/>
  <c r="H71" i="16" s="1"/>
  <c r="B72" i="16"/>
  <c r="I72" i="16" s="1"/>
  <c r="C72" i="16"/>
  <c r="I74" i="16" l="1"/>
  <c r="H74" i="16"/>
  <c r="H72" i="16"/>
  <c r="F116" i="15" l="1"/>
  <c r="E18" i="16" l="1"/>
  <c r="D167" i="15"/>
  <c r="D158" i="15"/>
  <c r="E159" i="15"/>
  <c r="D162" i="15"/>
  <c r="C160" i="15"/>
  <c r="B50" i="16"/>
  <c r="F159" i="15"/>
  <c r="C130" i="15"/>
  <c r="E166" i="15"/>
  <c r="D54" i="16"/>
  <c r="F164" i="15"/>
  <c r="F47" i="16"/>
  <c r="F50" i="16"/>
  <c r="E116" i="15"/>
  <c r="F6" i="16"/>
  <c r="F5" i="16"/>
  <c r="F117" i="15"/>
  <c r="F157" i="15"/>
  <c r="F35" i="16"/>
  <c r="F34" i="16"/>
  <c r="F156" i="15"/>
  <c r="I50" i="16" l="1"/>
  <c r="E34" i="16"/>
  <c r="E35" i="16"/>
  <c r="E117" i="15"/>
  <c r="D116" i="15"/>
  <c r="E6" i="16"/>
  <c r="E5" i="16"/>
  <c r="E156" i="15"/>
  <c r="E157" i="15"/>
  <c r="D117" i="15" l="1"/>
  <c r="D6" i="16"/>
  <c r="D5" i="16"/>
  <c r="C116" i="15"/>
  <c r="D34" i="16"/>
  <c r="D35" i="16"/>
  <c r="D156" i="15"/>
  <c r="D157" i="15"/>
  <c r="C117" i="15" l="1"/>
  <c r="C6" i="16"/>
  <c r="C5" i="16"/>
  <c r="B116" i="15"/>
  <c r="C35" i="16"/>
  <c r="C34" i="16"/>
  <c r="C156" i="15"/>
  <c r="C157" i="15"/>
  <c r="B117" i="15" l="1"/>
  <c r="B34" i="16"/>
  <c r="B35" i="16"/>
  <c r="B5" i="16"/>
  <c r="B6" i="16"/>
  <c r="B156" i="15"/>
  <c r="B157" i="15"/>
  <c r="F61" i="17" l="1"/>
  <c r="F60" i="17"/>
  <c r="H6" i="13" l="1"/>
  <c r="E60" i="17"/>
  <c r="E61" i="17"/>
  <c r="D21" i="16" l="1"/>
  <c r="E52" i="16"/>
  <c r="D22" i="16"/>
  <c r="F64" i="17"/>
  <c r="E46" i="16"/>
  <c r="C134" i="15"/>
  <c r="D163" i="15"/>
  <c r="F10" i="16"/>
  <c r="E66" i="17"/>
  <c r="D10" i="16"/>
  <c r="E44" i="16"/>
  <c r="B43" i="16"/>
  <c r="I43" i="16" s="1"/>
  <c r="F27" i="16"/>
  <c r="D16" i="16"/>
  <c r="E43" i="16"/>
  <c r="H43" i="16" s="1"/>
  <c r="F71" i="17"/>
  <c r="B71" i="17"/>
  <c r="C64" i="17"/>
  <c r="D123" i="15"/>
  <c r="C52" i="16"/>
  <c r="B131" i="15"/>
  <c r="C161" i="15"/>
  <c r="D69" i="17"/>
  <c r="F162" i="15"/>
  <c r="D8" i="16"/>
  <c r="E47" i="16"/>
  <c r="H47" i="16" s="1"/>
  <c r="F39" i="16"/>
  <c r="J39" i="16" s="1"/>
  <c r="B45" i="16"/>
  <c r="I45" i="16" s="1"/>
  <c r="C164" i="15"/>
  <c r="D129" i="15"/>
  <c r="B17" i="16"/>
  <c r="I17" i="16" s="1"/>
  <c r="D58" i="16"/>
  <c r="C42" i="16"/>
  <c r="B122" i="15"/>
  <c r="I122" i="15" s="1"/>
  <c r="E69" i="17"/>
  <c r="E45" i="16"/>
  <c r="H45" i="16" s="1"/>
  <c r="F55" i="16"/>
  <c r="J55" i="16" s="1"/>
  <c r="E48" i="16"/>
  <c r="E51" i="16"/>
  <c r="B164" i="15"/>
  <c r="I164" i="15" s="1"/>
  <c r="F58" i="16"/>
  <c r="J58" i="16" s="1"/>
  <c r="F65" i="17"/>
  <c r="C119" i="15"/>
  <c r="B121" i="15"/>
  <c r="B165" i="15"/>
  <c r="C53" i="16"/>
  <c r="B119" i="15"/>
  <c r="D164" i="15"/>
  <c r="C159" i="15"/>
  <c r="B52" i="16"/>
  <c r="D120" i="15"/>
  <c r="F23" i="16"/>
  <c r="K23" i="16" s="1"/>
  <c r="E124" i="15"/>
  <c r="E120" i="15"/>
  <c r="D125" i="15"/>
  <c r="D159" i="15"/>
  <c r="F61" i="16"/>
  <c r="C15" i="16"/>
  <c r="E21" i="16"/>
  <c r="F11" i="16"/>
  <c r="B22" i="16"/>
  <c r="B12" i="16"/>
  <c r="C166" i="15"/>
  <c r="F66" i="17"/>
  <c r="C123" i="15"/>
  <c r="B18" i="16"/>
  <c r="I18" i="16" s="1"/>
  <c r="D66" i="17"/>
  <c r="E9" i="13"/>
  <c r="D122" i="15"/>
  <c r="D13" i="16"/>
  <c r="D47" i="16"/>
  <c r="C165" i="15"/>
  <c r="D56" i="16"/>
  <c r="F8" i="16"/>
  <c r="E167" i="15"/>
  <c r="E11" i="16"/>
  <c r="B162" i="15"/>
  <c r="D15" i="16"/>
  <c r="F67" i="17"/>
  <c r="F49" i="16"/>
  <c r="H9" i="13"/>
  <c r="F68" i="17"/>
  <c r="E160" i="15"/>
  <c r="H160" i="15" s="1"/>
  <c r="F48" i="16"/>
  <c r="J48" i="16" s="1"/>
  <c r="F25" i="16"/>
  <c r="E49" i="16"/>
  <c r="B66" i="17"/>
  <c r="D121" i="15"/>
  <c r="C16" i="16"/>
  <c r="E41" i="16"/>
  <c r="D130" i="15"/>
  <c r="F18" i="16"/>
  <c r="D18" i="16"/>
  <c r="B48" i="16"/>
  <c r="C11" i="16"/>
  <c r="B23" i="16"/>
  <c r="C50" i="16"/>
  <c r="E64" i="17"/>
  <c r="D65" i="17"/>
  <c r="E123" i="15"/>
  <c r="B30" i="16"/>
  <c r="D28" i="16"/>
  <c r="C59" i="16"/>
  <c r="E162" i="15"/>
  <c r="F63" i="17"/>
  <c r="E50" i="16"/>
  <c r="H50" i="16" s="1"/>
  <c r="C122" i="15"/>
  <c r="C60" i="16"/>
  <c r="F62" i="16"/>
  <c r="E53" i="16"/>
  <c r="D29" i="16"/>
  <c r="B123" i="15"/>
  <c r="E42" i="16"/>
  <c r="B68" i="17"/>
  <c r="D9" i="13"/>
  <c r="E63" i="17"/>
  <c r="D57" i="16"/>
  <c r="E29" i="16"/>
  <c r="H29" i="16" s="1"/>
  <c r="D119" i="15"/>
  <c r="D161" i="15"/>
  <c r="C24" i="16"/>
  <c r="D61" i="16"/>
  <c r="C68" i="17"/>
  <c r="F52" i="16"/>
  <c r="J52" i="16" s="1"/>
  <c r="E17" i="16"/>
  <c r="H17" i="16" s="1"/>
  <c r="F158" i="15"/>
  <c r="F123" i="15"/>
  <c r="E13" i="16"/>
  <c r="B56" i="16"/>
  <c r="I56" i="16" s="1"/>
  <c r="D44" i="16"/>
  <c r="C58" i="16"/>
  <c r="B16" i="16"/>
  <c r="E40" i="16"/>
  <c r="C21" i="16"/>
  <c r="E125" i="15"/>
  <c r="H125" i="15" s="1"/>
  <c r="F132" i="15"/>
  <c r="C47" i="16"/>
  <c r="B58" i="16"/>
  <c r="D52" i="16"/>
  <c r="F131" i="15"/>
  <c r="D26" i="16"/>
  <c r="B21" i="16"/>
  <c r="B64" i="17"/>
  <c r="D19" i="16"/>
  <c r="C20" i="16"/>
  <c r="E163" i="15"/>
  <c r="B47" i="16"/>
  <c r="I47" i="16" s="1"/>
  <c r="C54" i="16"/>
  <c r="F30" i="16"/>
  <c r="F43" i="16"/>
  <c r="J43" i="16" s="1"/>
  <c r="C121" i="15"/>
  <c r="F16" i="16"/>
  <c r="C62" i="16"/>
  <c r="E164" i="15"/>
  <c r="H164" i="15" s="1"/>
  <c r="F53" i="16"/>
  <c r="J53" i="16" s="1"/>
  <c r="C12" i="16"/>
  <c r="C124" i="15"/>
  <c r="B29" i="16"/>
  <c r="D48" i="16"/>
  <c r="F14" i="16"/>
  <c r="K14" i="16" s="1"/>
  <c r="C49" i="16"/>
  <c r="D70" i="17"/>
  <c r="C131" i="15"/>
  <c r="D50" i="16"/>
  <c r="C39" i="16"/>
  <c r="B129" i="15"/>
  <c r="I129" i="15" s="1"/>
  <c r="C63" i="17"/>
  <c r="C45" i="16"/>
  <c r="F45" i="16"/>
  <c r="C57" i="16"/>
  <c r="F9" i="13"/>
  <c r="E23" i="16"/>
  <c r="F166" i="15"/>
  <c r="H166" i="15" s="1"/>
  <c r="E71" i="17"/>
  <c r="E158" i="15"/>
  <c r="C162" i="15"/>
  <c r="B14" i="16"/>
  <c r="C129" i="15"/>
  <c r="F59" i="16"/>
  <c r="J59" i="16" s="1"/>
  <c r="E25" i="16"/>
  <c r="H25" i="16" s="1"/>
  <c r="F120" i="15"/>
  <c r="C8" i="16"/>
  <c r="F24" i="16"/>
  <c r="F56" i="16"/>
  <c r="E129" i="15"/>
  <c r="F161" i="15"/>
  <c r="E30" i="16"/>
  <c r="G9" i="13"/>
  <c r="D46" i="16"/>
  <c r="F57" i="16"/>
  <c r="C17" i="16"/>
  <c r="B62" i="16"/>
  <c r="B125" i="15"/>
  <c r="I125" i="15" s="1"/>
  <c r="B124" i="15"/>
  <c r="E56" i="16"/>
  <c r="H56" i="16" s="1"/>
  <c r="F121" i="15"/>
  <c r="C44" i="16"/>
  <c r="E132" i="15"/>
  <c r="B8" i="16"/>
  <c r="C167" i="15"/>
  <c r="C26" i="16"/>
  <c r="E128" i="15"/>
  <c r="F124" i="15"/>
  <c r="F20" i="16"/>
  <c r="E121" i="15"/>
  <c r="F40" i="16"/>
  <c r="J40" i="16" s="1"/>
  <c r="B55" i="16"/>
  <c r="I55" i="16" s="1"/>
  <c r="F128" i="15"/>
  <c r="F46" i="16"/>
  <c r="J46" i="16" s="1"/>
  <c r="C66" i="17"/>
  <c r="D43" i="16"/>
  <c r="F163" i="15"/>
  <c r="D27" i="16"/>
  <c r="B11" i="16"/>
  <c r="B19" i="16"/>
  <c r="E55" i="16"/>
  <c r="E22" i="16"/>
  <c r="D42" i="16"/>
  <c r="F41" i="16"/>
  <c r="C37" i="16"/>
  <c r="B130" i="15"/>
  <c r="F60" i="16"/>
  <c r="B24" i="16"/>
  <c r="E67" i="17"/>
  <c r="F160" i="15"/>
  <c r="B26" i="16"/>
  <c r="C29" i="16"/>
  <c r="D131" i="15"/>
  <c r="C158" i="15"/>
  <c r="C23" i="16"/>
  <c r="F167" i="15"/>
  <c r="B70" i="17"/>
  <c r="B63" i="17"/>
  <c r="E131" i="15"/>
  <c r="C25" i="16"/>
  <c r="C71" i="17"/>
  <c r="F69" i="17"/>
  <c r="C19" i="16"/>
  <c r="C28" i="16"/>
  <c r="E65" i="17"/>
  <c r="C13" i="16"/>
  <c r="B128" i="15"/>
  <c r="E15" i="16"/>
  <c r="E134" i="15"/>
  <c r="D49" i="16"/>
  <c r="B133" i="15"/>
  <c r="B13" i="16"/>
  <c r="B161" i="15"/>
  <c r="I161" i="15" s="1"/>
  <c r="D37" i="16"/>
  <c r="B37" i="16"/>
  <c r="B49" i="16"/>
  <c r="I49" i="16" s="1"/>
  <c r="B40" i="16"/>
  <c r="D24" i="16"/>
  <c r="D60" i="16"/>
  <c r="B120" i="15"/>
  <c r="E39" i="16"/>
  <c r="B41" i="16"/>
  <c r="D30" i="16"/>
  <c r="D41" i="16"/>
  <c r="C18" i="16"/>
  <c r="D160" i="15"/>
  <c r="C43" i="16"/>
  <c r="D20" i="16"/>
  <c r="E12" i="16"/>
  <c r="C69" i="17"/>
  <c r="E37" i="16"/>
  <c r="H37" i="16" s="1"/>
  <c r="D51" i="16"/>
  <c r="B134" i="15"/>
  <c r="D68" i="17"/>
  <c r="B42" i="16"/>
  <c r="B10" i="16"/>
  <c r="F21" i="16"/>
  <c r="K21" i="16" s="1"/>
  <c r="C61" i="16"/>
  <c r="D134" i="15"/>
  <c r="D165" i="15"/>
  <c r="D166" i="15"/>
  <c r="D124" i="15"/>
  <c r="D53" i="16"/>
  <c r="D17" i="16"/>
  <c r="B163" i="15"/>
  <c r="I163" i="15" s="1"/>
  <c r="F125" i="15"/>
  <c r="E27" i="16"/>
  <c r="F13" i="16"/>
  <c r="B69" i="17"/>
  <c r="C70" i="17"/>
  <c r="F22" i="16"/>
  <c r="D71" i="17"/>
  <c r="E8" i="16"/>
  <c r="E28" i="16"/>
  <c r="B39" i="16"/>
  <c r="B159" i="15"/>
  <c r="I159" i="15" s="1"/>
  <c r="C14" i="16"/>
  <c r="E14" i="16"/>
  <c r="B67" i="17"/>
  <c r="F51" i="16"/>
  <c r="J51" i="16" s="1"/>
  <c r="D63" i="17"/>
  <c r="B20" i="16"/>
  <c r="B160" i="15"/>
  <c r="F12" i="16"/>
  <c r="K12" i="16" s="1"/>
  <c r="E133" i="15"/>
  <c r="B51" i="16"/>
  <c r="D55" i="16"/>
  <c r="E161" i="15"/>
  <c r="H161" i="15" s="1"/>
  <c r="F134" i="15"/>
  <c r="B53" i="16"/>
  <c r="D40" i="16"/>
  <c r="E165" i="15"/>
  <c r="C120" i="15"/>
  <c r="B25" i="16"/>
  <c r="I25" i="16" s="1"/>
  <c r="F15" i="16"/>
  <c r="D132" i="15"/>
  <c r="F119" i="15"/>
  <c r="F122" i="15"/>
  <c r="D12" i="16"/>
  <c r="C163" i="15"/>
  <c r="B54" i="16"/>
  <c r="C40" i="16"/>
  <c r="E20" i="16"/>
  <c r="H20" i="16" s="1"/>
  <c r="B28" i="16"/>
  <c r="I28" i="16" s="1"/>
  <c r="E19" i="16"/>
  <c r="C51" i="16"/>
  <c r="E10" i="16"/>
  <c r="H10" i="16" s="1"/>
  <c r="B167" i="15"/>
  <c r="I167" i="15" s="1"/>
  <c r="E130" i="15"/>
  <c r="D25" i="16"/>
  <c r="F70" i="17"/>
  <c r="E24" i="16"/>
  <c r="D62" i="16"/>
  <c r="E60" i="16"/>
  <c r="C46" i="16"/>
  <c r="F165" i="15"/>
  <c r="C48" i="16"/>
  <c r="E59" i="16"/>
  <c r="D133" i="15"/>
  <c r="E122" i="15"/>
  <c r="H122" i="15" s="1"/>
  <c r="F54" i="16"/>
  <c r="J54" i="16" s="1"/>
  <c r="B27" i="16"/>
  <c r="E57" i="16"/>
  <c r="C27" i="16"/>
  <c r="F129" i="15"/>
  <c r="B65" i="17"/>
  <c r="F37" i="16"/>
  <c r="E54" i="16"/>
  <c r="C41" i="16"/>
  <c r="F130" i="15"/>
  <c r="F28" i="16"/>
  <c r="F42" i="16"/>
  <c r="J42" i="16" s="1"/>
  <c r="F26" i="16"/>
  <c r="B166" i="15"/>
  <c r="I166" i="15" s="1"/>
  <c r="D14" i="16"/>
  <c r="C128" i="15"/>
  <c r="C132" i="15"/>
  <c r="B15" i="16"/>
  <c r="D11" i="16"/>
  <c r="B60" i="16"/>
  <c r="E16" i="16"/>
  <c r="C67" i="17"/>
  <c r="E62" i="16"/>
  <c r="B158" i="15"/>
  <c r="F133" i="15"/>
  <c r="D128" i="15"/>
  <c r="C30" i="16"/>
  <c r="F44" i="16"/>
  <c r="J44" i="16" s="1"/>
  <c r="D64" i="17"/>
  <c r="F17" i="16"/>
  <c r="F29" i="16"/>
  <c r="B44" i="16"/>
  <c r="C65" i="17"/>
  <c r="D67" i="17"/>
  <c r="B59" i="16"/>
  <c r="B132" i="15"/>
  <c r="C56" i="16"/>
  <c r="E61" i="16"/>
  <c r="H61" i="16" s="1"/>
  <c r="C55" i="16"/>
  <c r="E119" i="15"/>
  <c r="B61" i="16"/>
  <c r="I61" i="16" s="1"/>
  <c r="E68" i="17"/>
  <c r="F19" i="16"/>
  <c r="E26" i="16"/>
  <c r="H26" i="16" s="1"/>
  <c r="B57" i="16"/>
  <c r="C133" i="15"/>
  <c r="E58" i="16"/>
  <c r="C10" i="16"/>
  <c r="D39" i="16"/>
  <c r="D59" i="16"/>
  <c r="C125" i="15"/>
  <c r="B46" i="16"/>
  <c r="C22" i="16"/>
  <c r="E70" i="17"/>
  <c r="D45" i="16"/>
  <c r="D23" i="16"/>
  <c r="G10" i="13"/>
  <c r="E10" i="13"/>
  <c r="D10" i="13"/>
  <c r="F10" i="13"/>
  <c r="H10" i="13"/>
  <c r="D61" i="17"/>
  <c r="D60" i="17"/>
  <c r="C135" i="15" l="1"/>
  <c r="K24" i="16"/>
  <c r="K19" i="16"/>
  <c r="K27" i="16"/>
  <c r="H12" i="16"/>
  <c r="K16" i="16"/>
  <c r="H131" i="15"/>
  <c r="H48" i="16"/>
  <c r="H121" i="15"/>
  <c r="K30" i="16"/>
  <c r="H8" i="16"/>
  <c r="K20" i="16"/>
  <c r="I132" i="15"/>
  <c r="I12" i="16"/>
  <c r="I41" i="16"/>
  <c r="K13" i="16"/>
  <c r="I8" i="16"/>
  <c r="H21" i="16"/>
  <c r="C126" i="15"/>
  <c r="H14" i="16"/>
  <c r="K26" i="16"/>
  <c r="F135" i="15"/>
  <c r="I23" i="16"/>
  <c r="H44" i="16"/>
  <c r="K28" i="16"/>
  <c r="I39" i="16"/>
  <c r="I48" i="16"/>
  <c r="I14" i="16"/>
  <c r="I54" i="16"/>
  <c r="K10" i="16"/>
  <c r="K22" i="16"/>
  <c r="H163" i="15"/>
  <c r="H41" i="16"/>
  <c r="H23" i="16"/>
  <c r="K11" i="16"/>
  <c r="K29" i="16"/>
  <c r="H57" i="16"/>
  <c r="K15" i="16"/>
  <c r="I21" i="16"/>
  <c r="K17" i="16"/>
  <c r="K25" i="16"/>
  <c r="I69" i="17"/>
  <c r="H69" i="17"/>
  <c r="H51" i="16"/>
  <c r="H28" i="16"/>
  <c r="I66" i="17"/>
  <c r="H66" i="17"/>
  <c r="I40" i="16"/>
  <c r="I123" i="15"/>
  <c r="I24" i="16"/>
  <c r="K10" i="13"/>
  <c r="J10" i="13"/>
  <c r="I37" i="16"/>
  <c r="J60" i="16"/>
  <c r="I124" i="15"/>
  <c r="I58" i="16"/>
  <c r="H53" i="16"/>
  <c r="H68" i="17"/>
  <c r="I68" i="17"/>
  <c r="H120" i="15"/>
  <c r="D135" i="15"/>
  <c r="H59" i="16"/>
  <c r="I53" i="16"/>
  <c r="I130" i="15"/>
  <c r="J62" i="16"/>
  <c r="J9" i="13"/>
  <c r="K9" i="13"/>
  <c r="H124" i="15"/>
  <c r="I62" i="16"/>
  <c r="J49" i="16"/>
  <c r="I46" i="16"/>
  <c r="I158" i="15"/>
  <c r="I13" i="16"/>
  <c r="J41" i="16"/>
  <c r="I67" i="17"/>
  <c r="H67" i="17"/>
  <c r="H62" i="16"/>
  <c r="I133" i="15"/>
  <c r="J57" i="16"/>
  <c r="I52" i="16"/>
  <c r="I51" i="16"/>
  <c r="H22" i="16"/>
  <c r="H40" i="16"/>
  <c r="I63" i="17"/>
  <c r="H63" i="17"/>
  <c r="I162" i="15"/>
  <c r="I131" i="15"/>
  <c r="H16" i="16"/>
  <c r="H133" i="15"/>
  <c r="H134" i="15"/>
  <c r="H55" i="16"/>
  <c r="I16" i="16"/>
  <c r="H162" i="15"/>
  <c r="H11" i="16"/>
  <c r="H24" i="16"/>
  <c r="I10" i="16"/>
  <c r="H15" i="16"/>
  <c r="I19" i="16"/>
  <c r="H30" i="16"/>
  <c r="B126" i="15"/>
  <c r="I119" i="15"/>
  <c r="H58" i="16"/>
  <c r="H70" i="17"/>
  <c r="I70" i="17"/>
  <c r="I160" i="15"/>
  <c r="I42" i="16"/>
  <c r="B135" i="15"/>
  <c r="I135" i="15" s="1"/>
  <c r="I128" i="15"/>
  <c r="I11" i="16"/>
  <c r="I29" i="16"/>
  <c r="K8" i="16"/>
  <c r="K9" i="16"/>
  <c r="I15" i="16"/>
  <c r="I20" i="16"/>
  <c r="H129" i="15"/>
  <c r="I30" i="16"/>
  <c r="I57" i="16"/>
  <c r="H130" i="15"/>
  <c r="I134" i="15"/>
  <c r="J56" i="16"/>
  <c r="H13" i="16"/>
  <c r="H123" i="15"/>
  <c r="I121" i="15"/>
  <c r="I71" i="17"/>
  <c r="H71" i="17"/>
  <c r="I65" i="17"/>
  <c r="H65" i="17"/>
  <c r="G6" i="13"/>
  <c r="H19" i="16"/>
  <c r="E126" i="15"/>
  <c r="H119" i="15"/>
  <c r="K18" i="16"/>
  <c r="H18" i="16"/>
  <c r="H54" i="16"/>
  <c r="H158" i="15"/>
  <c r="D126" i="15"/>
  <c r="I59" i="16"/>
  <c r="J38" i="16"/>
  <c r="J37" i="16"/>
  <c r="J50" i="16"/>
  <c r="J47" i="16"/>
  <c r="E135" i="15"/>
  <c r="H128" i="15"/>
  <c r="I22" i="16"/>
  <c r="H46" i="16"/>
  <c r="F126" i="15"/>
  <c r="H39" i="16"/>
  <c r="H64" i="17"/>
  <c r="I64" i="17"/>
  <c r="I44" i="16"/>
  <c r="I120" i="15"/>
  <c r="H27" i="16"/>
  <c r="I26" i="16"/>
  <c r="H132" i="15"/>
  <c r="H49" i="16"/>
  <c r="H52" i="16"/>
  <c r="I27" i="16"/>
  <c r="J45" i="16"/>
  <c r="H42" i="16"/>
  <c r="J61" i="16"/>
  <c r="F11" i="13"/>
  <c r="G11" i="13"/>
  <c r="H11" i="13"/>
  <c r="D11" i="13"/>
  <c r="E11" i="13"/>
  <c r="F6" i="13"/>
  <c r="C61" i="17"/>
  <c r="C60" i="17"/>
  <c r="H135" i="15" l="1"/>
  <c r="J11" i="13"/>
  <c r="K11" i="13"/>
  <c r="H126" i="15"/>
  <c r="I126" i="15"/>
  <c r="E6" i="13"/>
  <c r="B61" i="17"/>
  <c r="B60" i="17"/>
  <c r="D6" i="13" l="1"/>
  <c r="D110" i="14" l="1"/>
  <c r="D120" i="14"/>
  <c r="E103" i="14"/>
  <c r="C125" i="14"/>
  <c r="D114" i="14"/>
  <c r="D108" i="14"/>
  <c r="F120" i="14"/>
  <c r="B114" i="14"/>
  <c r="D102" i="14"/>
  <c r="E111" i="14"/>
  <c r="C107" i="14"/>
  <c r="E105" i="14"/>
  <c r="B123" i="14"/>
  <c r="B104" i="14"/>
  <c r="D122" i="14"/>
  <c r="B112" i="14"/>
  <c r="C113" i="14"/>
  <c r="B102" i="14"/>
  <c r="B110" i="14"/>
  <c r="F106" i="14"/>
  <c r="F118" i="14"/>
  <c r="E124" i="14"/>
  <c r="C105" i="14"/>
  <c r="E116" i="14"/>
  <c r="F108" i="14"/>
  <c r="C118" i="14"/>
  <c r="B116" i="14"/>
  <c r="E113" i="14"/>
  <c r="B124" i="14" l="1"/>
  <c r="C103" i="14"/>
  <c r="E109" i="14"/>
  <c r="E115" i="14"/>
  <c r="B108" i="14"/>
  <c r="J108" i="14" s="1"/>
  <c r="B122" i="14"/>
  <c r="D106" i="14"/>
  <c r="F112" i="14"/>
  <c r="E101" i="14"/>
  <c r="F119" i="14"/>
  <c r="B113" i="14"/>
  <c r="D125" i="14"/>
  <c r="F102" i="14"/>
  <c r="F116" i="14"/>
  <c r="F101" i="14"/>
  <c r="B119" i="14"/>
  <c r="D115" i="14"/>
  <c r="B117" i="14"/>
  <c r="E121" i="14"/>
  <c r="D101" i="14"/>
  <c r="E123" i="14"/>
  <c r="C117" i="14"/>
  <c r="D107" i="14"/>
  <c r="E107" i="14"/>
  <c r="F121" i="14"/>
  <c r="B120" i="14"/>
  <c r="J120" i="14" s="1"/>
  <c r="C123" i="14"/>
  <c r="F111" i="14"/>
  <c r="B121" i="14"/>
  <c r="E117" i="14"/>
  <c r="D118" i="14"/>
  <c r="F107" i="14"/>
  <c r="F125" i="14"/>
  <c r="E106" i="14"/>
  <c r="K106" i="14" s="1"/>
  <c r="B109" i="14"/>
  <c r="D117" i="14"/>
  <c r="E120" i="14"/>
  <c r="H120" i="14" s="1"/>
  <c r="F114" i="14"/>
  <c r="B118" i="14"/>
  <c r="I118" i="14" s="1"/>
  <c r="C106" i="14"/>
  <c r="E108" i="14"/>
  <c r="H108" i="14" s="1"/>
  <c r="C115" i="14"/>
  <c r="E125" i="14"/>
  <c r="F110" i="14"/>
  <c r="D109" i="14"/>
  <c r="B125" i="14"/>
  <c r="D116" i="14"/>
  <c r="F117" i="14"/>
  <c r="C120" i="14"/>
  <c r="C114" i="14"/>
  <c r="F104" i="14"/>
  <c r="B101" i="14"/>
  <c r="D103" i="14"/>
  <c r="B115" i="14"/>
  <c r="F103" i="14"/>
  <c r="C112" i="14"/>
  <c r="E114" i="14"/>
  <c r="D119" i="14"/>
  <c r="D111" i="14"/>
  <c r="D112" i="14"/>
  <c r="B111" i="14"/>
  <c r="D113" i="14"/>
  <c r="F109" i="14"/>
  <c r="C104" i="14"/>
  <c r="F122" i="14"/>
  <c r="C101" i="14"/>
  <c r="F115" i="14"/>
  <c r="F105" i="14"/>
  <c r="C122" i="14"/>
  <c r="E122" i="14"/>
  <c r="E104" i="14"/>
  <c r="B107" i="14"/>
  <c r="F124" i="14"/>
  <c r="E112" i="14"/>
  <c r="C108" i="14"/>
  <c r="E110" i="14"/>
  <c r="C119" i="14"/>
  <c r="D105" i="14"/>
  <c r="D124" i="14"/>
  <c r="C110" i="14"/>
  <c r="D121" i="14"/>
  <c r="C124" i="14"/>
  <c r="E119" i="14"/>
  <c r="E102" i="14"/>
  <c r="B105" i="14"/>
  <c r="C121" i="14"/>
  <c r="C109" i="14"/>
  <c r="F123" i="14"/>
  <c r="D123" i="14"/>
  <c r="C111" i="14"/>
  <c r="B106" i="14"/>
  <c r="I106" i="14" s="1"/>
  <c r="F98" i="14"/>
  <c r="B103" i="14"/>
  <c r="D104" i="14"/>
  <c r="F113" i="14"/>
  <c r="C102" i="14"/>
  <c r="C116" i="14"/>
  <c r="E118" i="14"/>
  <c r="H118" i="14" s="1"/>
  <c r="I108" i="14" l="1"/>
  <c r="I120" i="14"/>
  <c r="I109" i="14"/>
  <c r="H109" i="14"/>
  <c r="J109" i="14"/>
  <c r="K109" i="14"/>
  <c r="H125" i="14"/>
  <c r="I125" i="14"/>
  <c r="H107" i="14"/>
  <c r="J107" i="14"/>
  <c r="I107" i="14"/>
  <c r="K107" i="14"/>
  <c r="H111" i="14"/>
  <c r="I111" i="14"/>
  <c r="K111" i="14"/>
  <c r="J111" i="14"/>
  <c r="K108" i="14"/>
  <c r="K101" i="14"/>
  <c r="I101" i="14"/>
  <c r="H101" i="14"/>
  <c r="J101" i="14"/>
  <c r="K116" i="14"/>
  <c r="J116" i="14"/>
  <c r="I116" i="14"/>
  <c r="H116" i="14"/>
  <c r="H102" i="14"/>
  <c r="K102" i="14"/>
  <c r="J102" i="14"/>
  <c r="I102" i="14"/>
  <c r="I114" i="14"/>
  <c r="K114" i="14"/>
  <c r="H114" i="14"/>
  <c r="J114" i="14"/>
  <c r="J103" i="14"/>
  <c r="K103" i="14"/>
  <c r="H103" i="14"/>
  <c r="I103" i="14"/>
  <c r="K119" i="14"/>
  <c r="J119" i="14"/>
  <c r="I119" i="14"/>
  <c r="H119" i="14"/>
  <c r="J118" i="14"/>
  <c r="J124" i="14"/>
  <c r="I124" i="14"/>
  <c r="H124" i="14"/>
  <c r="K124" i="14"/>
  <c r="H104" i="14"/>
  <c r="I104" i="14"/>
  <c r="K104" i="14"/>
  <c r="J104" i="14"/>
  <c r="K112" i="14"/>
  <c r="J112" i="14"/>
  <c r="I112" i="14"/>
  <c r="H112" i="14"/>
  <c r="K118" i="14"/>
  <c r="K113" i="14"/>
  <c r="I113" i="14"/>
  <c r="J113" i="14"/>
  <c r="H113" i="14"/>
  <c r="H121" i="14"/>
  <c r="K121" i="14"/>
  <c r="J121" i="14"/>
  <c r="I121" i="14"/>
  <c r="H117" i="14"/>
  <c r="I117" i="14"/>
  <c r="J117" i="14"/>
  <c r="K117" i="14"/>
  <c r="K120" i="14"/>
  <c r="J105" i="14"/>
  <c r="I105" i="14"/>
  <c r="H105" i="14"/>
  <c r="K105" i="14"/>
  <c r="I115" i="14"/>
  <c r="H115" i="14"/>
  <c r="K115" i="14"/>
  <c r="J115" i="14"/>
  <c r="J106" i="14"/>
  <c r="K110" i="14"/>
  <c r="J110" i="14"/>
  <c r="I110" i="14"/>
  <c r="H110" i="14"/>
  <c r="H106" i="14"/>
  <c r="K122" i="14"/>
  <c r="J122" i="14"/>
  <c r="I122" i="14"/>
  <c r="H122" i="14"/>
  <c r="J123" i="14"/>
  <c r="I123" i="14"/>
  <c r="K123" i="14"/>
  <c r="H123" i="14"/>
  <c r="E99" i="14"/>
  <c r="E98" i="14"/>
  <c r="D98" i="14" l="1"/>
  <c r="D99" i="14"/>
  <c r="C99" i="14" l="1"/>
  <c r="C98" i="14"/>
  <c r="B98" i="14" l="1"/>
  <c r="B99" i="14"/>
  <c r="F29" i="10" l="1"/>
  <c r="B29" i="10"/>
  <c r="D29" i="10"/>
  <c r="D34" i="10" l="1"/>
  <c r="E32" i="10"/>
  <c r="C31" i="10"/>
  <c r="D33" i="10"/>
  <c r="F32" i="10"/>
  <c r="B30" i="10"/>
  <c r="F31" i="10"/>
  <c r="D31" i="10"/>
  <c r="F30" i="10"/>
  <c r="F35" i="10"/>
  <c r="B34" i="10"/>
  <c r="C32" i="10"/>
  <c r="B31" i="10"/>
  <c r="E33" i="10"/>
  <c r="D30" i="10"/>
  <c r="B32" i="10"/>
  <c r="F34" i="10"/>
  <c r="E35" i="10"/>
  <c r="C35" i="10"/>
  <c r="F28" i="10"/>
  <c r="D28" i="10"/>
  <c r="B28" i="10"/>
  <c r="H35" i="10"/>
  <c r="H32" i="10"/>
  <c r="C29" i="10"/>
  <c r="E29" i="10"/>
  <c r="B33" i="10" l="1"/>
  <c r="C30" i="10"/>
  <c r="B35" i="10"/>
  <c r="C33" i="10"/>
  <c r="C34" i="10"/>
  <c r="E30" i="10"/>
  <c r="E31" i="10"/>
  <c r="D35" i="10"/>
  <c r="F33" i="10"/>
  <c r="D32" i="10"/>
  <c r="E34" i="10"/>
  <c r="E28" i="10"/>
  <c r="C28" i="10"/>
  <c r="H33" i="10"/>
  <c r="G33" i="10"/>
  <c r="H30" i="10"/>
  <c r="H34" i="10"/>
  <c r="G35" i="10"/>
  <c r="G34" i="10"/>
  <c r="G31" i="10"/>
  <c r="H31" i="10"/>
  <c r="G30" i="10"/>
  <c r="G32" i="10"/>
  <c r="F68" i="16" l="1"/>
  <c r="F69" i="16"/>
  <c r="E69" i="16" l="1"/>
  <c r="E68" i="16"/>
  <c r="D69" i="16" l="1"/>
  <c r="D68" i="16"/>
  <c r="B8" i="10"/>
  <c r="C17" i="10" l="1"/>
  <c r="D18" i="10"/>
  <c r="F10" i="10"/>
  <c r="E19" i="10"/>
  <c r="C69" i="16"/>
  <c r="C68" i="16"/>
  <c r="E8" i="10"/>
  <c r="B9" i="10"/>
  <c r="F9" i="10"/>
  <c r="C9" i="10"/>
  <c r="E9" i="10"/>
  <c r="F8" i="10"/>
  <c r="D9" i="10"/>
  <c r="D8" i="10"/>
  <c r="C8" i="10"/>
  <c r="B69" i="16" l="1"/>
  <c r="B68" i="16"/>
  <c r="B18" i="10" l="1"/>
  <c r="B17" i="10"/>
  <c r="C21" i="10"/>
  <c r="E11" i="10"/>
  <c r="B21" i="10"/>
  <c r="E20" i="10"/>
  <c r="J21" i="10" s="1"/>
  <c r="C19" i="10"/>
  <c r="D21" i="10"/>
  <c r="D12" i="10"/>
  <c r="E10" i="10"/>
  <c r="F14" i="10"/>
  <c r="E13" i="10"/>
  <c r="C12" i="10"/>
  <c r="C16" i="10"/>
  <c r="B16" i="10"/>
  <c r="F11" i="10"/>
  <c r="F20" i="10"/>
  <c r="E16" i="10"/>
  <c r="F12" i="10"/>
  <c r="F15" i="10"/>
  <c r="E17" i="10"/>
  <c r="C14" i="10"/>
  <c r="C11" i="10"/>
  <c r="B14" i="10"/>
  <c r="B13" i="10"/>
  <c r="C10" i="10"/>
  <c r="B12" i="10"/>
  <c r="E18" i="10"/>
  <c r="J18" i="10" s="1"/>
  <c r="D19" i="10"/>
  <c r="B19" i="10"/>
  <c r="B10" i="10"/>
  <c r="D14" i="10"/>
  <c r="C15" i="10"/>
  <c r="C20" i="10"/>
  <c r="F13" i="10"/>
  <c r="E15" i="10"/>
  <c r="D16" i="10"/>
  <c r="D15" i="10"/>
  <c r="D13" i="10"/>
  <c r="E12" i="10"/>
  <c r="F16" i="10"/>
  <c r="D11" i="10"/>
  <c r="F19" i="10"/>
  <c r="E21" i="10"/>
  <c r="C13" i="10"/>
  <c r="D20" i="10"/>
  <c r="F18" i="10"/>
  <c r="D17" i="10"/>
  <c r="B20" i="10"/>
  <c r="F17" i="10"/>
  <c r="F21" i="10"/>
  <c r="B15" i="10"/>
  <c r="C18" i="10"/>
  <c r="B11" i="10"/>
  <c r="I14" i="10" s="1"/>
  <c r="E14" i="10"/>
  <c r="D10" i="10"/>
  <c r="K179" i="7"/>
  <c r="K178" i="7"/>
  <c r="K177" i="7"/>
  <c r="K176" i="7"/>
  <c r="K174" i="7"/>
  <c r="J174" i="7"/>
  <c r="I174" i="7"/>
  <c r="H174" i="7"/>
  <c r="G174" i="7"/>
  <c r="F174" i="7"/>
  <c r="J173" i="7"/>
  <c r="I173" i="7"/>
  <c r="H173" i="7"/>
  <c r="G173" i="7"/>
  <c r="F173" i="7"/>
  <c r="H21" i="10" l="1"/>
  <c r="G21" i="10"/>
  <c r="H15" i="10"/>
  <c r="G15" i="10"/>
  <c r="H12" i="10"/>
  <c r="G12" i="10"/>
  <c r="K10" i="10"/>
  <c r="H16" i="10"/>
  <c r="G16" i="10"/>
  <c r="I10" i="10"/>
  <c r="H10" i="10"/>
  <c r="I21" i="10"/>
  <c r="H17" i="10"/>
  <c r="G17" i="10"/>
  <c r="G18" i="10"/>
  <c r="H18" i="10"/>
  <c r="K18" i="10"/>
  <c r="H20" i="10"/>
  <c r="G20" i="10"/>
  <c r="K14" i="10"/>
  <c r="H11" i="10"/>
  <c r="G11" i="10"/>
  <c r="K21" i="10"/>
  <c r="H19" i="10"/>
  <c r="G19" i="10"/>
  <c r="H14" i="10"/>
  <c r="G14" i="10"/>
  <c r="J10" i="10"/>
  <c r="G10" i="10"/>
  <c r="H13" i="10"/>
  <c r="G13" i="10"/>
  <c r="J14" i="10"/>
  <c r="I18" i="10"/>
  <c r="M14" i="10" l="1"/>
  <c r="L28" i="9" s="1"/>
  <c r="L14" i="10"/>
  <c r="K28" i="9" s="1"/>
  <c r="M18" i="10"/>
  <c r="L18" i="10"/>
  <c r="L21" i="10"/>
  <c r="M21" i="10"/>
  <c r="M10" i="10"/>
  <c r="L5" i="9" s="1"/>
  <c r="L10" i="10"/>
  <c r="K5" i="9" s="1"/>
  <c r="D8" i="8" l="1"/>
  <c r="B8" i="8"/>
  <c r="C8" i="8"/>
  <c r="E8" i="8"/>
  <c r="F8" i="8"/>
  <c r="E96" i="12" l="1"/>
  <c r="D95" i="12"/>
  <c r="C94" i="12"/>
  <c r="E92" i="12"/>
  <c r="D91" i="12"/>
  <c r="C90" i="12"/>
  <c r="E88" i="12"/>
  <c r="D87" i="12"/>
  <c r="C86" i="12"/>
  <c r="E84" i="12"/>
  <c r="D83" i="12"/>
  <c r="C82" i="12"/>
  <c r="E80" i="12"/>
  <c r="D78" i="12"/>
  <c r="C77" i="12"/>
  <c r="E74" i="12"/>
  <c r="D73" i="12"/>
  <c r="C72" i="12"/>
  <c r="E62" i="12"/>
  <c r="D61" i="12"/>
  <c r="C60" i="12"/>
  <c r="I60" i="12" s="1"/>
  <c r="E50" i="12"/>
  <c r="D49" i="12"/>
  <c r="C48" i="12"/>
  <c r="I48" i="12" s="1"/>
  <c r="E46" i="12"/>
  <c r="D45" i="12"/>
  <c r="C44" i="12"/>
  <c r="I44" i="12" s="1"/>
  <c r="E42" i="12"/>
  <c r="D41" i="12"/>
  <c r="C40" i="12"/>
  <c r="E38" i="12"/>
  <c r="D37" i="12"/>
  <c r="C36" i="12"/>
  <c r="E34" i="12"/>
  <c r="D33" i="12"/>
  <c r="C32" i="12"/>
  <c r="C23" i="12"/>
  <c r="E21" i="12"/>
  <c r="D20" i="12"/>
  <c r="C19" i="12"/>
  <c r="E17" i="12"/>
  <c r="D16" i="12"/>
  <c r="C15" i="12"/>
  <c r="I15" i="12" s="1"/>
  <c r="E13" i="12"/>
  <c r="D11" i="12"/>
  <c r="C10" i="12"/>
  <c r="E94" i="12"/>
  <c r="D93" i="12"/>
  <c r="D89" i="12"/>
  <c r="E86" i="12"/>
  <c r="C84" i="12"/>
  <c r="D81" i="12"/>
  <c r="E77" i="12"/>
  <c r="C74" i="12"/>
  <c r="I74" i="12" s="1"/>
  <c r="D63" i="12"/>
  <c r="E60" i="12"/>
  <c r="C50" i="12"/>
  <c r="D47" i="12"/>
  <c r="E44" i="12"/>
  <c r="C42" i="12"/>
  <c r="D39" i="12"/>
  <c r="E36" i="12"/>
  <c r="C34" i="12"/>
  <c r="D22" i="12"/>
  <c r="E19" i="12"/>
  <c r="C17" i="12"/>
  <c r="D14" i="12"/>
  <c r="E10" i="12"/>
  <c r="E95" i="12"/>
  <c r="C93" i="12"/>
  <c r="I93" i="12" s="1"/>
  <c r="C89" i="12"/>
  <c r="D86" i="12"/>
  <c r="C85" i="12"/>
  <c r="I85" i="12" s="1"/>
  <c r="C81" i="12"/>
  <c r="D77" i="12"/>
  <c r="C76" i="12"/>
  <c r="D72" i="12"/>
  <c r="E61" i="12"/>
  <c r="C51" i="12"/>
  <c r="D48" i="12"/>
  <c r="E45" i="12"/>
  <c r="E41" i="12"/>
  <c r="C39" i="12"/>
  <c r="D96" i="12"/>
  <c r="C95" i="12"/>
  <c r="E93" i="12"/>
  <c r="D92" i="12"/>
  <c r="C91" i="12"/>
  <c r="E89" i="12"/>
  <c r="D88" i="12"/>
  <c r="C87" i="12"/>
  <c r="E85" i="12"/>
  <c r="D84" i="12"/>
  <c r="C83" i="12"/>
  <c r="E81" i="12"/>
  <c r="D80" i="12"/>
  <c r="C78" i="12"/>
  <c r="E76" i="12"/>
  <c r="D74" i="12"/>
  <c r="C73" i="12"/>
  <c r="E63" i="12"/>
  <c r="D62" i="12"/>
  <c r="C61" i="12"/>
  <c r="E51" i="12"/>
  <c r="D50" i="12"/>
  <c r="C49" i="12"/>
  <c r="I49" i="12" s="1"/>
  <c r="E47" i="12"/>
  <c r="D46" i="12"/>
  <c r="C45" i="12"/>
  <c r="I45" i="12" s="1"/>
  <c r="E43" i="12"/>
  <c r="D42" i="12"/>
  <c r="C41" i="12"/>
  <c r="E39" i="12"/>
  <c r="D38" i="12"/>
  <c r="C37" i="12"/>
  <c r="E35" i="12"/>
  <c r="D34" i="12"/>
  <c r="C33" i="12"/>
  <c r="E22" i="12"/>
  <c r="D21" i="12"/>
  <c r="C20" i="12"/>
  <c r="E18" i="12"/>
  <c r="D17" i="12"/>
  <c r="C16" i="12"/>
  <c r="E14" i="12"/>
  <c r="D13" i="12"/>
  <c r="C11" i="12"/>
  <c r="C96" i="12"/>
  <c r="C92" i="12"/>
  <c r="E90" i="12"/>
  <c r="C88" i="12"/>
  <c r="D85" i="12"/>
  <c r="E82" i="12"/>
  <c r="C80" i="12"/>
  <c r="D76" i="12"/>
  <c r="E72" i="12"/>
  <c r="C62" i="12"/>
  <c r="D51" i="12"/>
  <c r="E48" i="12"/>
  <c r="C46" i="12"/>
  <c r="D43" i="12"/>
  <c r="E40" i="12"/>
  <c r="C38" i="12"/>
  <c r="D35" i="12"/>
  <c r="E32" i="12"/>
  <c r="E23" i="12"/>
  <c r="C21" i="12"/>
  <c r="D18" i="12"/>
  <c r="E15" i="12"/>
  <c r="C13" i="12"/>
  <c r="I13" i="12" s="1"/>
  <c r="D94" i="12"/>
  <c r="E91" i="12"/>
  <c r="D90" i="12"/>
  <c r="E87" i="12"/>
  <c r="E83" i="12"/>
  <c r="D82" i="12"/>
  <c r="E78" i="12"/>
  <c r="E73" i="12"/>
  <c r="C63" i="12"/>
  <c r="I63" i="12" s="1"/>
  <c r="D60" i="12"/>
  <c r="E49" i="12"/>
  <c r="C47" i="12"/>
  <c r="D44" i="12"/>
  <c r="C43" i="12"/>
  <c r="I43" i="12" s="1"/>
  <c r="D40" i="12"/>
  <c r="E37" i="12"/>
  <c r="D36" i="12"/>
  <c r="D19" i="12"/>
  <c r="C14" i="12"/>
  <c r="C22" i="12"/>
  <c r="D10" i="12"/>
  <c r="E20" i="12"/>
  <c r="D15" i="12"/>
  <c r="C35" i="12"/>
  <c r="D23" i="12"/>
  <c r="C18" i="12"/>
  <c r="E11" i="12"/>
  <c r="E33" i="12"/>
  <c r="E16" i="12"/>
  <c r="D32" i="12"/>
  <c r="F13" i="12"/>
  <c r="F23" i="12"/>
  <c r="F63" i="12"/>
  <c r="F16" i="12"/>
  <c r="F40" i="12"/>
  <c r="F74" i="12"/>
  <c r="F92" i="12"/>
  <c r="F60" i="12"/>
  <c r="F14" i="12"/>
  <c r="F49" i="12"/>
  <c r="F86" i="12"/>
  <c r="F84" i="12"/>
  <c r="F34" i="12"/>
  <c r="F94" i="12"/>
  <c r="F82" i="12"/>
  <c r="F20" i="12"/>
  <c r="F48" i="12"/>
  <c r="F33" i="12"/>
  <c r="F93" i="12"/>
  <c r="F89" i="12"/>
  <c r="F37" i="12"/>
  <c r="F76" i="12"/>
  <c r="F77" i="12"/>
  <c r="F35" i="12"/>
  <c r="F51" i="12"/>
  <c r="F44" i="12"/>
  <c r="F42" i="12"/>
  <c r="F38" i="12"/>
  <c r="F72" i="12"/>
  <c r="F47" i="12"/>
  <c r="F22" i="12"/>
  <c r="F90" i="12"/>
  <c r="F39" i="12"/>
  <c r="F73" i="12"/>
  <c r="F32" i="12"/>
  <c r="F61" i="12"/>
  <c r="F17" i="12"/>
  <c r="F96" i="12"/>
  <c r="F80" i="12"/>
  <c r="F18" i="12"/>
  <c r="F50" i="12"/>
  <c r="F87" i="12"/>
  <c r="F88" i="12"/>
  <c r="F46" i="12"/>
  <c r="F11" i="12"/>
  <c r="F85" i="12"/>
  <c r="F36" i="12"/>
  <c r="F41" i="12"/>
  <c r="F91" i="12"/>
  <c r="F81" i="12"/>
  <c r="F19" i="12"/>
  <c r="F43" i="12"/>
  <c r="F78" i="12"/>
  <c r="F95" i="12"/>
  <c r="F21" i="12"/>
  <c r="F45" i="12"/>
  <c r="F62" i="12"/>
  <c r="F15" i="12"/>
  <c r="F83" i="12"/>
  <c r="G34" i="12"/>
  <c r="G74" i="12"/>
  <c r="H74" i="12" s="1"/>
  <c r="G23" i="12"/>
  <c r="H23" i="12" s="1"/>
  <c r="G62" i="12"/>
  <c r="H62" i="12" s="1"/>
  <c r="G43" i="12"/>
  <c r="G11" i="12"/>
  <c r="H11" i="12" s="1"/>
  <c r="G18" i="12"/>
  <c r="H18" i="12" s="1"/>
  <c r="G73" i="12"/>
  <c r="H73" i="12" s="1"/>
  <c r="G47" i="12"/>
  <c r="G51" i="12"/>
  <c r="G33" i="12"/>
  <c r="G81" i="12"/>
  <c r="G91" i="12"/>
  <c r="H91" i="12" s="1"/>
  <c r="G93" i="12"/>
  <c r="H93" i="12" s="1"/>
  <c r="G85" i="12"/>
  <c r="H85" i="12" s="1"/>
  <c r="G95" i="12"/>
  <c r="H95" i="12" s="1"/>
  <c r="G49" i="12"/>
  <c r="G40" i="12"/>
  <c r="K40" i="12" s="1"/>
  <c r="G13" i="12"/>
  <c r="H13" i="12" s="1"/>
  <c r="G45" i="12"/>
  <c r="G19" i="12"/>
  <c r="G48" i="12"/>
  <c r="G17" i="12"/>
  <c r="H17" i="12" s="1"/>
  <c r="G39" i="12"/>
  <c r="G72" i="12"/>
  <c r="H72" i="12" s="1"/>
  <c r="G35" i="12"/>
  <c r="G46" i="12"/>
  <c r="G87" i="12"/>
  <c r="H87" i="12" s="1"/>
  <c r="G84" i="12"/>
  <c r="G96" i="12"/>
  <c r="H96" i="12" s="1"/>
  <c r="G92" i="12"/>
  <c r="H92" i="12" s="1"/>
  <c r="G14" i="12"/>
  <c r="H14" i="12" s="1"/>
  <c r="G16" i="12"/>
  <c r="H16" i="12" s="1"/>
  <c r="G83" i="12"/>
  <c r="H83" i="12" s="1"/>
  <c r="G21" i="12"/>
  <c r="G41" i="12"/>
  <c r="G82" i="12"/>
  <c r="H82" i="12" s="1"/>
  <c r="G61" i="12"/>
  <c r="H61" i="12" s="1"/>
  <c r="G90" i="12"/>
  <c r="H90" i="12" s="1"/>
  <c r="G38" i="12"/>
  <c r="G10" i="12"/>
  <c r="H10" i="12" s="1"/>
  <c r="G94" i="12"/>
  <c r="H94" i="12" s="1"/>
  <c r="G76" i="12"/>
  <c r="G42" i="12"/>
  <c r="G86" i="12"/>
  <c r="H86" i="12" s="1"/>
  <c r="G60" i="12"/>
  <c r="H60" i="12" s="1"/>
  <c r="G63" i="12"/>
  <c r="H63" i="12" s="1"/>
  <c r="G15" i="12"/>
  <c r="H15" i="12" s="1"/>
  <c r="G78" i="12"/>
  <c r="H78" i="12" s="1"/>
  <c r="G36" i="12"/>
  <c r="K36" i="12" s="1"/>
  <c r="G50" i="12"/>
  <c r="K50" i="12" s="1"/>
  <c r="G32" i="12"/>
  <c r="H32" i="12" s="1"/>
  <c r="G22" i="12"/>
  <c r="H22" i="12" s="1"/>
  <c r="G44" i="12"/>
  <c r="G37" i="12"/>
  <c r="G77" i="12"/>
  <c r="H77" i="12" s="1"/>
  <c r="G80" i="12"/>
  <c r="G20" i="12"/>
  <c r="H20" i="12" s="1"/>
  <c r="G89" i="12"/>
  <c r="H89" i="12" s="1"/>
  <c r="G88" i="12"/>
  <c r="I51" i="12" l="1"/>
  <c r="I47" i="12"/>
  <c r="I61" i="12"/>
  <c r="I81" i="12"/>
  <c r="I10" i="12"/>
  <c r="I73" i="12"/>
  <c r="I82" i="12"/>
  <c r="I33" i="12"/>
  <c r="I90" i="12"/>
  <c r="I38" i="12"/>
  <c r="D18" i="8"/>
  <c r="D14" i="8"/>
  <c r="F19" i="8"/>
  <c r="B15" i="8"/>
  <c r="B16" i="8"/>
  <c r="E18" i="8"/>
  <c r="C11" i="8"/>
  <c r="E10" i="8"/>
  <c r="C18" i="8"/>
  <c r="F13" i="8"/>
  <c r="C13" i="8"/>
  <c r="E19" i="8"/>
  <c r="C19" i="8"/>
  <c r="D19" i="8"/>
  <c r="B12" i="8"/>
  <c r="B19" i="8"/>
  <c r="D13" i="8"/>
  <c r="B11" i="8"/>
  <c r="F17" i="8"/>
  <c r="D15" i="8"/>
  <c r="D10" i="8"/>
  <c r="B17" i="8"/>
  <c r="B10" i="8"/>
  <c r="C17" i="8"/>
  <c r="F15" i="8"/>
  <c r="C12" i="8"/>
  <c r="F14" i="8"/>
  <c r="E17" i="8"/>
  <c r="D17" i="8"/>
  <c r="D16" i="8"/>
  <c r="E11" i="8"/>
  <c r="F11" i="8"/>
  <c r="B18" i="8"/>
  <c r="F12" i="8"/>
  <c r="F18" i="8"/>
  <c r="E15" i="8"/>
  <c r="C14" i="8"/>
  <c r="B13" i="8"/>
  <c r="E12" i="8"/>
  <c r="E16" i="8"/>
  <c r="F10" i="8"/>
  <c r="D12" i="8"/>
  <c r="D11" i="8"/>
  <c r="B14" i="8"/>
  <c r="C10" i="8"/>
  <c r="E14" i="8"/>
  <c r="C16" i="8"/>
  <c r="C15" i="8"/>
  <c r="E13" i="8"/>
  <c r="F16" i="8"/>
  <c r="K43" i="12"/>
  <c r="H43" i="12"/>
  <c r="I92" i="12"/>
  <c r="H46" i="12"/>
  <c r="K46" i="12"/>
  <c r="H44" i="12"/>
  <c r="K44" i="12"/>
  <c r="I11" i="12"/>
  <c r="I72" i="12"/>
  <c r="K39" i="12"/>
  <c r="H39" i="12"/>
  <c r="K45" i="12"/>
  <c r="H45" i="12"/>
  <c r="I18" i="12"/>
  <c r="I20" i="12"/>
  <c r="I17" i="12"/>
  <c r="H49" i="12"/>
  <c r="K49" i="12"/>
  <c r="I23" i="12"/>
  <c r="K42" i="12"/>
  <c r="H42" i="12"/>
  <c r="I86" i="12"/>
  <c r="I34" i="12"/>
  <c r="I42" i="12"/>
  <c r="K33" i="12"/>
  <c r="H33" i="12"/>
  <c r="I46" i="12"/>
  <c r="K51" i="12"/>
  <c r="H51" i="12"/>
  <c r="I95" i="12"/>
  <c r="I94" i="12"/>
  <c r="H47" i="12"/>
  <c r="K47" i="12"/>
  <c r="I41" i="12"/>
  <c r="I88" i="12"/>
  <c r="K34" i="12"/>
  <c r="H34" i="12"/>
  <c r="K37" i="12"/>
  <c r="H37" i="12"/>
  <c r="I96" i="12"/>
  <c r="K35" i="12"/>
  <c r="H35" i="12"/>
  <c r="I89" i="12"/>
  <c r="I16" i="12"/>
  <c r="H48" i="12"/>
  <c r="K48" i="12"/>
  <c r="I77" i="12"/>
  <c r="I83" i="12"/>
  <c r="I35" i="12"/>
  <c r="I87" i="12"/>
  <c r="I32" i="12"/>
  <c r="I22" i="12"/>
  <c r="I14" i="12"/>
  <c r="K38" i="12"/>
  <c r="H38" i="12"/>
  <c r="I37" i="12"/>
  <c r="H41" i="12"/>
  <c r="K41" i="12"/>
  <c r="I62" i="12"/>
  <c r="I39" i="12"/>
  <c r="H14" i="8" l="1"/>
  <c r="I14" i="8"/>
  <c r="H15" i="8"/>
  <c r="I15" i="8"/>
  <c r="I16" i="8"/>
  <c r="H16" i="8"/>
  <c r="I17" i="8"/>
  <c r="H17" i="8"/>
  <c r="I10" i="8"/>
  <c r="H10" i="8"/>
  <c r="I13" i="8"/>
  <c r="H13" i="8"/>
  <c r="I18" i="8"/>
  <c r="H18" i="8"/>
  <c r="H12" i="8"/>
  <c r="I12" i="8"/>
  <c r="I11" i="8"/>
  <c r="H11" i="8"/>
  <c r="H19" i="8"/>
  <c r="I19" i="8"/>
  <c r="F127" i="12" l="1"/>
  <c r="G127" i="12" l="1"/>
  <c r="C131" i="12"/>
  <c r="E127" i="12"/>
  <c r="D128" i="12"/>
  <c r="F128" i="12"/>
  <c r="C130" i="12"/>
  <c r="D130" i="12"/>
  <c r="G131" i="12"/>
  <c r="E131" i="12"/>
  <c r="G114" i="12"/>
  <c r="G120" i="12"/>
  <c r="D125" i="12"/>
  <c r="C127" i="12"/>
  <c r="C123" i="12"/>
  <c r="F106" i="12"/>
  <c r="E125" i="12"/>
  <c r="G128" i="12"/>
  <c r="D129" i="12"/>
  <c r="D124" i="12"/>
  <c r="E114" i="12"/>
  <c r="E106" i="12"/>
  <c r="E120" i="12"/>
  <c r="E129" i="12"/>
  <c r="C128" i="12"/>
  <c r="D123" i="12"/>
  <c r="D131" i="12"/>
  <c r="F125" i="12"/>
  <c r="G102" i="12"/>
  <c r="C124" i="12"/>
  <c r="D126" i="12"/>
  <c r="C125" i="12"/>
  <c r="E126" i="12"/>
  <c r="F114" i="12"/>
  <c r="G130" i="12"/>
  <c r="G105" i="12"/>
  <c r="F129" i="12"/>
  <c r="E130" i="12"/>
  <c r="G126" i="12"/>
  <c r="D109" i="12"/>
  <c r="C120" i="12"/>
  <c r="F124" i="12"/>
  <c r="E102" i="12"/>
  <c r="G106" i="12"/>
  <c r="F130" i="12"/>
  <c r="E105" i="12"/>
  <c r="E109" i="12"/>
  <c r="D127" i="12"/>
  <c r="E124" i="12"/>
  <c r="G109" i="12"/>
  <c r="G125" i="12"/>
  <c r="G129" i="12"/>
  <c r="D114" i="12"/>
  <c r="D106" i="12"/>
  <c r="F102" i="12"/>
  <c r="C106" i="12"/>
  <c r="I106" i="12" s="1"/>
  <c r="C126" i="12"/>
  <c r="C129" i="12"/>
  <c r="F120" i="12"/>
  <c r="F131" i="12"/>
  <c r="C105" i="12"/>
  <c r="I105" i="12" s="1"/>
  <c r="C109" i="12"/>
  <c r="I109" i="12" s="1"/>
  <c r="G124" i="12"/>
  <c r="D105" i="12"/>
  <c r="F126" i="12"/>
  <c r="E128" i="12"/>
  <c r="C114" i="12"/>
  <c r="I114" i="12" s="1"/>
  <c r="C102" i="12"/>
  <c r="G123" i="12"/>
  <c r="F123" i="12"/>
  <c r="F109" i="12"/>
  <c r="E123" i="12"/>
  <c r="F105" i="12"/>
  <c r="D102" i="12"/>
  <c r="D120" i="12"/>
  <c r="I123" i="12" l="1"/>
  <c r="H123" i="12"/>
  <c r="H131" i="12"/>
  <c r="I131" i="12"/>
  <c r="H124" i="12"/>
  <c r="I124" i="12"/>
  <c r="I125" i="12"/>
  <c r="H125" i="12"/>
  <c r="I128" i="12"/>
  <c r="H128" i="12"/>
  <c r="H126" i="12"/>
  <c r="I126" i="12"/>
  <c r="I130" i="12"/>
  <c r="H130" i="12"/>
  <c r="I127" i="12"/>
  <c r="H127" i="12"/>
  <c r="I129" i="12"/>
  <c r="H129" i="12"/>
  <c r="D133" i="12"/>
  <c r="E133" i="12"/>
  <c r="F133" i="12"/>
  <c r="C133" i="12"/>
  <c r="G133" i="12"/>
  <c r="I133" i="12" l="1"/>
  <c r="H133" i="12"/>
  <c r="I129" i="7" l="1"/>
  <c r="I139" i="7"/>
  <c r="G129" i="7"/>
  <c r="G123" i="7"/>
  <c r="I118" i="7"/>
  <c r="F129" i="7"/>
  <c r="J127" i="7"/>
  <c r="F138" i="7"/>
  <c r="G117" i="7"/>
  <c r="J122" i="7"/>
  <c r="J134" i="7"/>
  <c r="H124" i="7"/>
  <c r="J138" i="7"/>
  <c r="F119" i="7"/>
  <c r="F125" i="7"/>
  <c r="H135" i="7"/>
  <c r="G134" i="7"/>
  <c r="I126" i="7"/>
  <c r="F137" i="7"/>
  <c r="H123" i="7"/>
  <c r="I124" i="7"/>
  <c r="G122" i="7"/>
  <c r="I123" i="7"/>
  <c r="I128" i="7"/>
  <c r="F122" i="7"/>
  <c r="H130" i="7"/>
  <c r="G121" i="7"/>
  <c r="I131" i="7"/>
  <c r="J118" i="7"/>
  <c r="F132" i="7"/>
  <c r="F131" i="7"/>
  <c r="J117" i="7"/>
  <c r="F123" i="7"/>
  <c r="F118" i="7"/>
  <c r="J139" i="7"/>
  <c r="H128" i="7"/>
  <c r="H120" i="7"/>
  <c r="G137" i="7"/>
  <c r="G127" i="7"/>
  <c r="I133" i="7"/>
  <c r="J137" i="7"/>
  <c r="H127" i="7"/>
  <c r="I132" i="7"/>
  <c r="J121" i="7"/>
  <c r="J112" i="7"/>
  <c r="G133" i="7"/>
  <c r="G138" i="7"/>
  <c r="J130" i="7"/>
  <c r="J133" i="7"/>
  <c r="F139" i="7"/>
  <c r="I117" i="7"/>
  <c r="G120" i="7"/>
  <c r="I130" i="7"/>
  <c r="J135" i="7"/>
  <c r="H121" i="7"/>
  <c r="H132" i="7"/>
  <c r="I135" i="7"/>
  <c r="F124" i="7"/>
  <c r="I120" i="7"/>
  <c r="G115" i="7"/>
  <c r="I115" i="7"/>
  <c r="G118" i="7"/>
  <c r="G124" i="7"/>
  <c r="H129" i="7"/>
  <c r="H136" i="7"/>
  <c r="I136" i="7"/>
  <c r="J131" i="7"/>
  <c r="I122" i="7"/>
  <c r="I138" i="7"/>
  <c r="F133" i="7"/>
  <c r="J128" i="7"/>
  <c r="G125" i="7"/>
  <c r="G119" i="7"/>
  <c r="H137" i="7"/>
  <c r="I127" i="7"/>
  <c r="F126" i="7"/>
  <c r="J125" i="7"/>
  <c r="G132" i="7"/>
  <c r="F130" i="7"/>
  <c r="F117" i="7"/>
  <c r="J129" i="7"/>
  <c r="G128" i="7"/>
  <c r="H122" i="7"/>
  <c r="F134" i="7"/>
  <c r="F135" i="7"/>
  <c r="H117" i="7"/>
  <c r="G130" i="7"/>
  <c r="J119" i="7"/>
  <c r="G136" i="7"/>
  <c r="H131" i="7"/>
  <c r="H125" i="7"/>
  <c r="F127" i="7"/>
  <c r="J123" i="7"/>
  <c r="F121" i="7"/>
  <c r="G126" i="7"/>
  <c r="J120" i="7"/>
  <c r="G135" i="7"/>
  <c r="H115" i="7"/>
  <c r="J126" i="7"/>
  <c r="H139" i="7"/>
  <c r="H119" i="7"/>
  <c r="H138" i="7"/>
  <c r="I134" i="7"/>
  <c r="H133" i="7"/>
  <c r="F115" i="7"/>
  <c r="J136" i="7"/>
  <c r="I125" i="7"/>
  <c r="I119" i="7"/>
  <c r="F120" i="7"/>
  <c r="J124" i="7"/>
  <c r="J113" i="7"/>
  <c r="I137" i="7"/>
  <c r="I121" i="7"/>
  <c r="F128" i="7"/>
  <c r="H126" i="7"/>
  <c r="J115" i="7"/>
  <c r="H118" i="7"/>
  <c r="G139" i="7"/>
  <c r="H134" i="7"/>
  <c r="G131" i="7"/>
  <c r="J132" i="7"/>
  <c r="F136" i="7"/>
  <c r="M124" i="7" l="1"/>
  <c r="L124" i="7"/>
  <c r="M135" i="7"/>
  <c r="L135" i="7"/>
  <c r="L129" i="7"/>
  <c r="M129" i="7"/>
  <c r="M139" i="7"/>
  <c r="L139" i="7"/>
  <c r="L123" i="7"/>
  <c r="M123" i="7"/>
  <c r="M120" i="7"/>
  <c r="B58" i="7" s="1"/>
  <c r="L120" i="7"/>
  <c r="B55" i="7" s="1"/>
  <c r="L127" i="7"/>
  <c r="M127" i="7"/>
  <c r="M121" i="7"/>
  <c r="L121" i="7"/>
  <c r="L115" i="7"/>
  <c r="M115" i="7"/>
  <c r="M125" i="7"/>
  <c r="L125" i="7"/>
  <c r="L122" i="7"/>
  <c r="M122" i="7"/>
  <c r="L119" i="7"/>
  <c r="M119" i="7"/>
  <c r="L130" i="7"/>
  <c r="M130" i="7"/>
  <c r="M117" i="7"/>
  <c r="B36" i="7" s="1"/>
  <c r="L117" i="7"/>
  <c r="B34" i="7" s="1"/>
  <c r="M137" i="7"/>
  <c r="C76" i="7" s="1"/>
  <c r="L137" i="7"/>
  <c r="C74" i="7" s="1"/>
  <c r="L126" i="7"/>
  <c r="M126" i="7"/>
  <c r="L138" i="7"/>
  <c r="M138" i="7"/>
  <c r="M131" i="7"/>
  <c r="L131" i="7"/>
  <c r="M118" i="7"/>
  <c r="L118" i="7"/>
  <c r="L132" i="7"/>
  <c r="M132" i="7"/>
  <c r="M133" i="7"/>
  <c r="L133" i="7"/>
  <c r="M134" i="7"/>
  <c r="L134" i="7"/>
  <c r="M128" i="7"/>
  <c r="L128" i="7"/>
  <c r="M136" i="7"/>
  <c r="L136" i="7"/>
  <c r="I113" i="7"/>
  <c r="I112" i="7"/>
  <c r="H113" i="7" l="1"/>
  <c r="H112" i="7"/>
  <c r="H158" i="7"/>
  <c r="H156" i="7"/>
  <c r="J150" i="7"/>
  <c r="J151" i="7"/>
  <c r="F156" i="7"/>
  <c r="H157" i="7"/>
  <c r="I169" i="7"/>
  <c r="J149" i="7"/>
  <c r="H155" i="7"/>
  <c r="H154" i="7"/>
  <c r="F151" i="7"/>
  <c r="J143" i="7"/>
  <c r="G160" i="7"/>
  <c r="G170" i="7"/>
  <c r="G148" i="7"/>
  <c r="J162" i="7"/>
  <c r="I170" i="7"/>
  <c r="I166" i="7"/>
  <c r="I151" i="7"/>
  <c r="F165" i="7"/>
  <c r="J156" i="7"/>
  <c r="F153" i="7"/>
  <c r="H149" i="7"/>
  <c r="G146" i="7"/>
  <c r="J142" i="7"/>
  <c r="F169" i="7"/>
  <c r="F164" i="7"/>
  <c r="J155" i="7"/>
  <c r="I153" i="7"/>
  <c r="H148" i="7"/>
  <c r="H170" i="7"/>
  <c r="J170" i="7"/>
  <c r="H164" i="7"/>
  <c r="H161" i="7"/>
  <c r="J154" i="7"/>
  <c r="I152" i="7"/>
  <c r="H146" i="7"/>
  <c r="H162" i="7"/>
  <c r="J167" i="7"/>
  <c r="G159" i="7"/>
  <c r="J161" i="7"/>
  <c r="G166" i="7"/>
  <c r="I161" i="7"/>
  <c r="G154" i="7"/>
  <c r="F160" i="7"/>
  <c r="G158" i="7"/>
  <c r="J169" i="7"/>
  <c r="H160" i="7"/>
  <c r="J153" i="7"/>
  <c r="G164" i="7"/>
  <c r="I163" i="7"/>
  <c r="G151" i="7"/>
  <c r="F168" i="7"/>
  <c r="I150" i="7"/>
  <c r="F149" i="7"/>
  <c r="F155" i="7"/>
  <c r="I146" i="7"/>
  <c r="F152" i="7"/>
  <c r="I154" i="7"/>
  <c r="I164" i="7"/>
  <c r="I159" i="7"/>
  <c r="G157" i="7"/>
  <c r="G152" i="7"/>
  <c r="F161" i="7"/>
  <c r="G163" i="7"/>
  <c r="H159" i="7"/>
  <c r="J152" i="7"/>
  <c r="J158" i="7"/>
  <c r="H168" i="7"/>
  <c r="J157" i="7"/>
  <c r="J165" i="7"/>
  <c r="G162" i="7"/>
  <c r="F159" i="7"/>
  <c r="G150" i="7"/>
  <c r="J164" i="7"/>
  <c r="H167" i="7"/>
  <c r="I168" i="7"/>
  <c r="H166" i="7"/>
  <c r="G161" i="7"/>
  <c r="F146" i="7"/>
  <c r="G149" i="7"/>
  <c r="J163" i="7"/>
  <c r="F158" i="7"/>
  <c r="I167" i="7"/>
  <c r="H165" i="7"/>
  <c r="H150" i="7"/>
  <c r="J146" i="7"/>
  <c r="H153" i="7"/>
  <c r="I165" i="7"/>
  <c r="G168" i="7"/>
  <c r="J160" i="7"/>
  <c r="I155" i="7"/>
  <c r="I160" i="7"/>
  <c r="F162" i="7"/>
  <c r="J159" i="7"/>
  <c r="F157" i="7"/>
  <c r="J166" i="7"/>
  <c r="I158" i="7"/>
  <c r="J168" i="7"/>
  <c r="I162" i="7"/>
  <c r="I148" i="7"/>
  <c r="F167" i="7"/>
  <c r="H163" i="7"/>
  <c r="J148" i="7"/>
  <c r="F148" i="7"/>
  <c r="F166" i="7"/>
  <c r="G165" i="7"/>
  <c r="F154" i="7"/>
  <c r="F170" i="7"/>
  <c r="G169" i="7"/>
  <c r="G155" i="7"/>
  <c r="I156" i="7"/>
  <c r="F163" i="7"/>
  <c r="G167" i="7"/>
  <c r="G153" i="7"/>
  <c r="H169" i="7"/>
  <c r="I149" i="7"/>
  <c r="G156" i="7"/>
  <c r="F150" i="7"/>
  <c r="I157" i="7"/>
  <c r="H151" i="7"/>
  <c r="H152" i="7"/>
  <c r="L146" i="7" l="1"/>
  <c r="M146" i="7"/>
  <c r="L155" i="7"/>
  <c r="M155" i="7"/>
  <c r="M163" i="7"/>
  <c r="L163" i="7"/>
  <c r="M153" i="7"/>
  <c r="L153" i="7"/>
  <c r="M148" i="7"/>
  <c r="I36" i="7" s="1"/>
  <c r="L148" i="7"/>
  <c r="I34" i="7" s="1"/>
  <c r="M169" i="7"/>
  <c r="L169" i="7"/>
  <c r="M168" i="7"/>
  <c r="J76" i="7" s="1"/>
  <c r="L168" i="7"/>
  <c r="J74" i="7" s="1"/>
  <c r="L166" i="7"/>
  <c r="M166" i="7"/>
  <c r="L161" i="7"/>
  <c r="M161" i="7"/>
  <c r="L159" i="7"/>
  <c r="M159" i="7"/>
  <c r="M167" i="7"/>
  <c r="L167" i="7"/>
  <c r="M149" i="7"/>
  <c r="L149" i="7"/>
  <c r="M160" i="7"/>
  <c r="L160" i="7"/>
  <c r="M154" i="7"/>
  <c r="L154" i="7"/>
  <c r="M150" i="7"/>
  <c r="L150" i="7"/>
  <c r="M156" i="7"/>
  <c r="L156" i="7"/>
  <c r="M164" i="7"/>
  <c r="L164" i="7"/>
  <c r="L162" i="7"/>
  <c r="M162" i="7"/>
  <c r="M165" i="7"/>
  <c r="L165" i="7"/>
  <c r="M157" i="7"/>
  <c r="L157" i="7"/>
  <c r="M158" i="7"/>
  <c r="L158" i="7"/>
  <c r="M152" i="7"/>
  <c r="L152" i="7"/>
  <c r="M170" i="7"/>
  <c r="L170" i="7"/>
  <c r="M151" i="7"/>
  <c r="I58" i="7" s="1"/>
  <c r="L151" i="7"/>
  <c r="I56" i="7" s="1"/>
  <c r="G113" i="7"/>
  <c r="G112" i="7"/>
  <c r="I143" i="7"/>
  <c r="I142" i="7"/>
  <c r="H143" i="7" l="1"/>
  <c r="H142" i="7"/>
  <c r="F112" i="7"/>
  <c r="F113" i="7"/>
  <c r="G143" i="7" l="1"/>
  <c r="G142" i="7"/>
  <c r="F142" i="7" l="1"/>
  <c r="F143" i="7"/>
  <c r="D103" i="12" l="1"/>
  <c r="E121" i="12"/>
  <c r="G121" i="12"/>
  <c r="G103" i="12"/>
  <c r="D121" i="12"/>
  <c r="C121" i="12"/>
  <c r="E103" i="12"/>
  <c r="C103" i="12"/>
  <c r="F121" i="12"/>
  <c r="F103" i="12"/>
  <c r="G70" i="12"/>
  <c r="C70" i="12"/>
  <c r="E70" i="12"/>
  <c r="D70" i="12"/>
  <c r="E69" i="12"/>
  <c r="C69" i="12"/>
  <c r="G69" i="12"/>
  <c r="D69" i="12"/>
  <c r="F69" i="12"/>
  <c r="F70" i="12"/>
  <c r="C7" i="12"/>
  <c r="D7" i="12"/>
  <c r="E8" i="12"/>
  <c r="G7" i="12"/>
  <c r="E7" i="12"/>
  <c r="F7" i="12"/>
  <c r="D8" i="12"/>
  <c r="C8" i="12"/>
  <c r="F8" i="12"/>
  <c r="G8" i="12"/>
  <c r="D58" i="12" l="1"/>
  <c r="D30" i="12"/>
  <c r="E29" i="12"/>
  <c r="E57" i="12"/>
  <c r="C30" i="12"/>
  <c r="C58" i="12"/>
  <c r="E30" i="12"/>
  <c r="E58" i="12"/>
  <c r="F29" i="12"/>
  <c r="F57" i="12"/>
  <c r="D29" i="12"/>
  <c r="D57" i="12"/>
  <c r="C57" i="12"/>
  <c r="C29" i="12"/>
  <c r="G29" i="12"/>
  <c r="G57" i="12"/>
  <c r="F30" i="12"/>
  <c r="F58" i="12"/>
  <c r="G30" i="12"/>
  <c r="G58" i="12"/>
  <c r="B121" i="12"/>
  <c r="B70" i="12"/>
  <c r="B58" i="12" l="1"/>
  <c r="B3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DSSE</author>
  </authors>
  <commentList>
    <comment ref="A116" authorId="0" shapeId="0" xr:uid="{A0296981-F5F3-4EA3-B6BA-19C5F45DD51D}">
      <text>
        <r>
          <rPr>
            <b/>
            <sz val="9"/>
            <color indexed="81"/>
            <rFont val="Tahoma"/>
            <family val="2"/>
          </rPr>
          <t>DSSE:</t>
        </r>
        <r>
          <rPr>
            <sz val="9"/>
            <color indexed="81"/>
            <rFont val="Tahoma"/>
            <family val="2"/>
          </rPr>
          <t xml:space="preserve">
Unité ????
</t>
        </r>
      </text>
    </comment>
  </commentList>
</comments>
</file>

<file path=xl/sharedStrings.xml><?xml version="1.0" encoding="utf-8"?>
<sst xmlns="http://schemas.openxmlformats.org/spreadsheetml/2006/main" count="688" uniqueCount="472">
  <si>
    <t>SOMMAIRE</t>
  </si>
  <si>
    <t>RESUME</t>
  </si>
  <si>
    <t>Comptes nationaux trimestriels (CNT)</t>
  </si>
  <si>
    <t>TBE  n° 04/2024</t>
  </si>
  <si>
    <t>au 4ème trimestre 2024</t>
  </si>
  <si>
    <t>Comptes nationaux trimestriels (tableaux annexes)</t>
  </si>
  <si>
    <t>Indices harmonisés des prix à la consommation (IHPC)</t>
  </si>
  <si>
    <t>Indices de la production industrielles (IPI)</t>
  </si>
  <si>
    <t>Elevage</t>
  </si>
  <si>
    <t>Agriculture</t>
  </si>
  <si>
    <t>Agriculture (Tableaux annexes)</t>
  </si>
  <si>
    <t>Finances Publiques</t>
  </si>
  <si>
    <t>Finances Publiques (tableaux Annexes)</t>
  </si>
  <si>
    <t>Masse salariale</t>
  </si>
  <si>
    <t>Balance des paiements</t>
  </si>
  <si>
    <t>Commerce extérieur</t>
  </si>
  <si>
    <t>Commerce extérieur (tableaux annexes)</t>
  </si>
  <si>
    <t>Prix des matières premières exportées</t>
  </si>
  <si>
    <t>Situation monétaire</t>
  </si>
  <si>
    <t>Définitions &amp; abréviations</t>
  </si>
  <si>
    <t>Répartition</t>
  </si>
  <si>
    <t xml:space="preserve"> </t>
  </si>
  <si>
    <t>Synthèse des comptes nationaux trimestriels</t>
  </si>
  <si>
    <t>Glissement trimestriel</t>
  </si>
  <si>
    <t>Glissement annuel</t>
  </si>
  <si>
    <t>Deflateur en glissement trimestriel</t>
  </si>
  <si>
    <t>Deflateur en glissement annuel</t>
  </si>
  <si>
    <r>
      <t xml:space="preserve">PIB en volume aux prix de l'année précédente </t>
    </r>
    <r>
      <rPr>
        <b/>
        <sz val="11"/>
        <color rgb="FF000000"/>
        <rFont val="Calibri"/>
        <family val="2"/>
        <scheme val="minor"/>
      </rPr>
      <t>chaînés</t>
    </r>
    <r>
      <rPr>
        <b/>
        <sz val="10"/>
        <color rgb="FF000000"/>
        <rFont val="Calibri"/>
        <family val="2"/>
        <scheme val="minor"/>
      </rPr>
      <t xml:space="preserve"> par secteurs d'activité</t>
    </r>
  </si>
  <si>
    <t>PIB Cst N-1</t>
  </si>
  <si>
    <t>PIB crt N</t>
  </si>
  <si>
    <t>Primaire</t>
  </si>
  <si>
    <t>Secondaire</t>
  </si>
  <si>
    <t>Tertiaire</t>
  </si>
  <si>
    <t>PIB crt</t>
  </si>
  <si>
    <t>Source : MEF / INSD</t>
  </si>
  <si>
    <t>COMPTES NATIONAUX TRIMESTRIELS (CNT)</t>
  </si>
  <si>
    <t>CNT (Milliards de FCFA)</t>
  </si>
  <si>
    <t>Glissement (%)</t>
  </si>
  <si>
    <t>Contrib_Croissance</t>
  </si>
  <si>
    <t>En volume aux prix de l'année précédente chainés, CVS</t>
  </si>
  <si>
    <t>trimestriel</t>
  </si>
  <si>
    <t>annuel</t>
  </si>
  <si>
    <t>t/t-1</t>
  </si>
  <si>
    <t>t/t-4</t>
  </si>
  <si>
    <t>Secteur primaire</t>
  </si>
  <si>
    <t>Agriculture hors égrenage de coton</t>
  </si>
  <si>
    <t>Egrenage de coton</t>
  </si>
  <si>
    <t>Sylviculture et chasse</t>
  </si>
  <si>
    <t>Pêche et aquaculture</t>
  </si>
  <si>
    <t>Secteur secondaire</t>
  </si>
  <si>
    <t>Activites extractives</t>
  </si>
  <si>
    <t>Activités manufacturières</t>
  </si>
  <si>
    <t>Agroalimentaire</t>
  </si>
  <si>
    <t>Fabrication de textiles et articles d'habillements</t>
  </si>
  <si>
    <t>Fabrication de produits minéraux</t>
  </si>
  <si>
    <t>Autres industries manufacturières</t>
  </si>
  <si>
    <t>Electricité - Eau - Assainissement</t>
  </si>
  <si>
    <t>Construction</t>
  </si>
  <si>
    <t>Secteur tertiaire</t>
  </si>
  <si>
    <t>Commerce et réparation</t>
  </si>
  <si>
    <t>Transport et entreposage</t>
  </si>
  <si>
    <t>Hébergement et restauration</t>
  </si>
  <si>
    <t>Information et communication</t>
  </si>
  <si>
    <t>Services Financiers et assurances</t>
  </si>
  <si>
    <t>Activités immobilières</t>
  </si>
  <si>
    <t>Activités professionnelles, scientifiques, techniques, Services de soutien et de bureau</t>
  </si>
  <si>
    <t>Services d'administration publique et autres services collectifs ou personnels</t>
  </si>
  <si>
    <t>Impôts et taxes nets sur les produits</t>
  </si>
  <si>
    <t>Produit Interieur Brut volume aux prix de l'année précédente chaînés</t>
  </si>
  <si>
    <t>Déflateur_PIB</t>
  </si>
  <si>
    <t>En valeur courante, CVS</t>
  </si>
  <si>
    <t>Produit Interieur Brut en valeur courante CVS</t>
  </si>
  <si>
    <t>INDICE HARMONISE DES PRIX A LA CONSOMMATION (IHPC)</t>
  </si>
  <si>
    <t>IHPC Trimestriel</t>
  </si>
  <si>
    <t>Glissement</t>
  </si>
  <si>
    <t>Base 100 = 2014</t>
  </si>
  <si>
    <t>Inflation moyenne en fin de période</t>
  </si>
  <si>
    <t>ENSEMBLE IHPC</t>
  </si>
  <si>
    <t>Inflation moyenne en fin de période de l'année précédente</t>
  </si>
  <si>
    <t>PRODUITS ALIM. ET BOISSONS NON ALC.</t>
  </si>
  <si>
    <t>BOISSONS ALCOOLISEES, TABACS ET STUPEFIANTS</t>
  </si>
  <si>
    <t>Différence</t>
  </si>
  <si>
    <t>ART. D'HABILLEMENT ET ARTICLES CHAUSSANTS</t>
  </si>
  <si>
    <t>LOGEMENT, EAU, ELECTRICITE, GAZ, AUTRES COMB.</t>
  </si>
  <si>
    <t>AMEUBL., EQUIP. MENAGER, ENTRET. MAISON</t>
  </si>
  <si>
    <t>SANTE</t>
  </si>
  <si>
    <t>TRANSPORTS</t>
  </si>
  <si>
    <t>COMMUNICATION</t>
  </si>
  <si>
    <t>LOISIRS,  SPECTACLES ET CULTURE</t>
  </si>
  <si>
    <t>ENSEIGNEMENT</t>
  </si>
  <si>
    <t>HOTELS, CAFES, RESTAURANTS</t>
  </si>
  <si>
    <t>AUTRES BIENS ET SERVICES</t>
  </si>
  <si>
    <t>Local</t>
  </si>
  <si>
    <t>Importé</t>
  </si>
  <si>
    <t>SECTEUR REEL</t>
  </si>
  <si>
    <t>INDICE DE LA PRODUCTION INDUSTRIELLE (IPI) RENOVE</t>
  </si>
  <si>
    <t>INDICE DES PRIX DE LA PRODUCTION INDUSTRIELLE (IPPI)</t>
  </si>
  <si>
    <t>IPI rénové Trimestriel</t>
  </si>
  <si>
    <t>Base 100 = 2015</t>
  </si>
  <si>
    <t>Ensemble IPI</t>
  </si>
  <si>
    <t>Industries extractives</t>
  </si>
  <si>
    <t>Extraction de minerais métalliques</t>
  </si>
  <si>
    <t>Activités de soutien aux industries extractives</t>
  </si>
  <si>
    <t>Industries manufacturières</t>
  </si>
  <si>
    <t>Fabrication de produits alimentaires</t>
  </si>
  <si>
    <t>Fabrication de boissons</t>
  </si>
  <si>
    <t>Fabrication de produits a base de tabac</t>
  </si>
  <si>
    <t>Activites de fabrication de textiles</t>
  </si>
  <si>
    <t>Fabrication d'articles d'habillement</t>
  </si>
  <si>
    <t>Travail du cuir ; fabrication d'articles de voyage et de chaussures</t>
  </si>
  <si>
    <t>Travail du bois et fabrication d'articles en bois hors meubles</t>
  </si>
  <si>
    <t>Fabrication du papier et du carton</t>
  </si>
  <si>
    <t>Imprimerie et reproduction d'enregistrements</t>
  </si>
  <si>
    <t>Fabrication de produits chimiques</t>
  </si>
  <si>
    <t>Travail du caoutchouc et du plastique</t>
  </si>
  <si>
    <t>Fabrication de materiaux mineraux</t>
  </si>
  <si>
    <t>Métallurgie</t>
  </si>
  <si>
    <t>Fabrication d'ouvrages en métaux</t>
  </si>
  <si>
    <t>Fabrication de meubles et matelas</t>
  </si>
  <si>
    <t>Autres industries manufacturieres</t>
  </si>
  <si>
    <t>Industries de production et de distribution d’électricité, de gaz et d’eau</t>
  </si>
  <si>
    <t>Production et distribution d'électricité et de gaz</t>
  </si>
  <si>
    <t>Captage, traitement et distribution d'eau</t>
  </si>
  <si>
    <t>Source : MEFP / INSD</t>
  </si>
  <si>
    <t>IPPI Trimestriel</t>
  </si>
  <si>
    <t>Ensemble IPPI</t>
  </si>
  <si>
    <t>Soldes d'opinions</t>
  </si>
  <si>
    <t>VENTES</t>
  </si>
  <si>
    <t>PRODUCTION</t>
  </si>
  <si>
    <t>EMPLOI</t>
  </si>
  <si>
    <t>TRESORERIE</t>
  </si>
  <si>
    <t>CLIMAT DES AFFAIRES</t>
  </si>
  <si>
    <t>Prix sur les marchés de référence (En Francs CFA / Tête)</t>
  </si>
  <si>
    <t>Prix au producteur du taureau</t>
  </si>
  <si>
    <t>Prix à l'exportation du taureau</t>
  </si>
  <si>
    <t>Prix au producteur du bélier</t>
  </si>
  <si>
    <t>Prix à l'exportation du bélier</t>
  </si>
  <si>
    <t>Prix au producteur du bouc</t>
  </si>
  <si>
    <t>Prix à l'exportation du bouc</t>
  </si>
  <si>
    <t>Prix au producteur du poulet</t>
  </si>
  <si>
    <t>Prix à l'exportation du poulet</t>
  </si>
  <si>
    <t>Prix au producteur de la pintade</t>
  </si>
  <si>
    <t>Prix à l'exportation de la pintade</t>
  </si>
  <si>
    <t>Evolution globale des principales céréales sur les marchés de collecte</t>
  </si>
  <si>
    <t>T/T-1</t>
  </si>
  <si>
    <t>T/T-4</t>
  </si>
  <si>
    <t>Evolution globale des principales céréales sur les marchés de détail</t>
  </si>
  <si>
    <t>Marchés de collecte (céréales)</t>
  </si>
  <si>
    <t>Prix moyen pondéré t-4</t>
  </si>
  <si>
    <t>Prix moyen pondéré t-1</t>
  </si>
  <si>
    <t>Prix moyen pondéré t</t>
  </si>
  <si>
    <t>Prix au producteur du maïs blanc</t>
  </si>
  <si>
    <t>Prix au consommateur du maïs blanc</t>
  </si>
  <si>
    <t>Prix au producteur du mil local</t>
  </si>
  <si>
    <t>Marché de détail (céréales)</t>
  </si>
  <si>
    <t>Prix au consommateur du mil local</t>
  </si>
  <si>
    <t>Prix au producteur du sorgho blanc</t>
  </si>
  <si>
    <t>Prix au consommateur du sorgho blanc</t>
  </si>
  <si>
    <t>Prix au producteur du riz décortiqué</t>
  </si>
  <si>
    <t>Marchés de collecte (rente)</t>
  </si>
  <si>
    <t>Prix au consommateur du riz décortiqué</t>
  </si>
  <si>
    <t>Prix moyen t-4</t>
  </si>
  <si>
    <t>Prix moyen  t-1</t>
  </si>
  <si>
    <t>Prix moyen t</t>
  </si>
  <si>
    <t>Prix au producteur du sésame</t>
  </si>
  <si>
    <t>Prix au consommateur du sésame</t>
  </si>
  <si>
    <t>Marché de détail (rente)</t>
  </si>
  <si>
    <t>Prix au producteur du niébé</t>
  </si>
  <si>
    <t>Prix au consommateur du niébé</t>
  </si>
  <si>
    <t>Croissance moyenne</t>
  </si>
  <si>
    <t>Quinquenale</t>
  </si>
  <si>
    <t>Annuelle</t>
  </si>
  <si>
    <t>Production brute totale de céréales</t>
  </si>
  <si>
    <t>dont : Production brute de mil</t>
  </si>
  <si>
    <t>dont : Production brute de sorgho</t>
  </si>
  <si>
    <t>dont : Production brute de maïs</t>
  </si>
  <si>
    <t>dont : Production brute de riz (pluvial et irrigué)</t>
  </si>
  <si>
    <t>dont : Production fonio</t>
  </si>
  <si>
    <t>Arachide</t>
  </si>
  <si>
    <t>Coton</t>
  </si>
  <si>
    <t>Soja</t>
  </si>
  <si>
    <t>Sésame</t>
  </si>
  <si>
    <t xml:space="preserve">RECETTES </t>
  </si>
  <si>
    <t>Dépenses</t>
  </si>
  <si>
    <t xml:space="preserve">Charges </t>
  </si>
  <si>
    <t>Ligne 42 de l'annexe</t>
  </si>
  <si>
    <t>TRANSACTIONS SUR ACTIFS NON FINANCIERS</t>
  </si>
  <si>
    <t>Soldes</t>
  </si>
  <si>
    <t>Financement</t>
  </si>
  <si>
    <t>ENCOURS DE LA DETTE PUBLIQUE</t>
  </si>
  <si>
    <t>SERVICE DE LA DETTE PUBLIQUE</t>
  </si>
  <si>
    <t>ANNEXES</t>
  </si>
  <si>
    <t>RECETTES CUMULEES</t>
  </si>
  <si>
    <t>Prévision budgétaire</t>
  </si>
  <si>
    <t>Taux d'exécution</t>
  </si>
  <si>
    <t>Glissement annuel (%)</t>
  </si>
  <si>
    <t>(En millions Francs CFA)</t>
  </si>
  <si>
    <t>(2024)</t>
  </si>
  <si>
    <t>RECETTES</t>
  </si>
  <si>
    <t>Recettes fiscales</t>
  </si>
  <si>
    <t>dont Recettes  fiscales minières</t>
  </si>
  <si>
    <t>Impôts sur le revenu, les bénéfices et les gains en capital</t>
  </si>
  <si>
    <t>Impôts sur les salaires et la  main-d’œuvre</t>
  </si>
  <si>
    <t>Impôts sur le patrimoine</t>
  </si>
  <si>
    <t>Impôts sur les biens et services</t>
  </si>
  <si>
    <t>Impôts sur le commerce extérieur et les transactions internationales</t>
  </si>
  <si>
    <t xml:space="preserve">    Autres recettes fiscales</t>
  </si>
  <si>
    <t>Cotisations sociales</t>
  </si>
  <si>
    <t>Dons</t>
  </si>
  <si>
    <t>Dons courants</t>
  </si>
  <si>
    <t>Dons en capital</t>
  </si>
  <si>
    <t>Autres recettes</t>
  </si>
  <si>
    <t>dont autres recettes minières</t>
  </si>
  <si>
    <t>DEPENSES</t>
  </si>
  <si>
    <t>DEPENSES CUMULEES</t>
  </si>
  <si>
    <t>CHARGES</t>
  </si>
  <si>
    <t xml:space="preserve">Rémunération des salariés </t>
  </si>
  <si>
    <t>Utilisation de biens et services</t>
  </si>
  <si>
    <t>Consommation de capital fixe</t>
  </si>
  <si>
    <t>Intérêts</t>
  </si>
  <si>
    <t>Aux non-résidents</t>
  </si>
  <si>
    <t>Aux résidents autres que les administrations publiques</t>
  </si>
  <si>
    <t>Aux autres unités d’administration publique</t>
  </si>
  <si>
    <t>Subventions</t>
  </si>
  <si>
    <t>Prestations sociales</t>
  </si>
  <si>
    <t>Autres charges</t>
  </si>
  <si>
    <t>Dont investissement sur ressources propres</t>
  </si>
  <si>
    <t>Acquisition nette d'actifs non financiers</t>
  </si>
  <si>
    <t xml:space="preserve">      Actifs fixes </t>
  </si>
  <si>
    <t xml:space="preserve">     Stocks </t>
  </si>
  <si>
    <t xml:space="preserve">     Objets de valeur </t>
  </si>
  <si>
    <t xml:space="preserve">     Actifs non produits </t>
  </si>
  <si>
    <t xml:space="preserve">SOLDES </t>
  </si>
  <si>
    <t>SOLDES CUMULEES</t>
  </si>
  <si>
    <t>Solde net de gestion</t>
  </si>
  <si>
    <t>Solde net de gestion hors dons</t>
  </si>
  <si>
    <t>Solde primaire net de gestion</t>
  </si>
  <si>
    <t>Capacité/besoin de financement</t>
  </si>
  <si>
    <t>FINANCEMENT</t>
  </si>
  <si>
    <t>TRANSACTIONS SUR ACTIFS FINANCIERS ET PASSIFS (FINANCEMENT)</t>
  </si>
  <si>
    <t>Actifs financiers</t>
  </si>
  <si>
    <t>Intérieurs</t>
  </si>
  <si>
    <t>dont numéraire et depot</t>
  </si>
  <si>
    <t>dont Titre de créances</t>
  </si>
  <si>
    <t>dont crédits</t>
  </si>
  <si>
    <t>Extérieurs</t>
  </si>
  <si>
    <t>Passifs</t>
  </si>
  <si>
    <t xml:space="preserve">Emissions </t>
  </si>
  <si>
    <t>remboursements</t>
  </si>
  <si>
    <t>Tirages</t>
  </si>
  <si>
    <t>Encours de la dette publique</t>
  </si>
  <si>
    <t>Encours de la dette publique Intérieure</t>
  </si>
  <si>
    <t xml:space="preserve">    Institutions financières</t>
  </si>
  <si>
    <t xml:space="preserve">    Institutions non financières</t>
  </si>
  <si>
    <t>Encours de la dette publique extérieure</t>
  </si>
  <si>
    <t xml:space="preserve">         Banques commerciales</t>
  </si>
  <si>
    <t xml:space="preserve">   Multilatéraux</t>
  </si>
  <si>
    <t xml:space="preserve">   Bilatéraux</t>
  </si>
  <si>
    <t>Encours de la dette totale / PIB</t>
  </si>
  <si>
    <t>Total service dette publique</t>
  </si>
  <si>
    <t>Amortissements (int. et ext.)</t>
  </si>
  <si>
    <t>Intérêts (intérieurs et extérieurs)</t>
  </si>
  <si>
    <t>Service dette publique int.</t>
  </si>
  <si>
    <t>Amortissements</t>
  </si>
  <si>
    <t>Service dette publique ext.</t>
  </si>
  <si>
    <t>Service dette ext./recettes totales</t>
  </si>
  <si>
    <t xml:space="preserve">Effectif des agents émargeants sur le SIGASPE </t>
  </si>
  <si>
    <t>Masse salariale des agents émargeants sur le SIGASPE (en milliards)</t>
  </si>
  <si>
    <t>Salaire moyen ( F CFA)</t>
  </si>
  <si>
    <t>Source : MEF/DGESS, à partir des données de la DGB</t>
  </si>
  <si>
    <t>NB:FPH = Fonction publique hospitalière</t>
  </si>
  <si>
    <t>En milliards de Francs CFA</t>
  </si>
  <si>
    <t>Compte des transactions courantes</t>
  </si>
  <si>
    <t>Biens et services</t>
  </si>
  <si>
    <t>Biens</t>
  </si>
  <si>
    <t>Services</t>
  </si>
  <si>
    <t>Revenu primaire</t>
  </si>
  <si>
    <t xml:space="preserve">      – Intérêt sur dette publique</t>
  </si>
  <si>
    <t>Revenu secondaire</t>
  </si>
  <si>
    <t>Administrations publiques</t>
  </si>
  <si>
    <t>Autres secteurs</t>
  </si>
  <si>
    <t xml:space="preserve">      – Envois de fonds des travailleurs</t>
  </si>
  <si>
    <t>Compte de capital</t>
  </si>
  <si>
    <t>Transferts de capital</t>
  </si>
  <si>
    <t>Administration publique</t>
  </si>
  <si>
    <t>Autre secteurs</t>
  </si>
  <si>
    <t>Capacité (+) / besoin (-) de financement (solde des comptes des transactions courantes et de capital)</t>
  </si>
  <si>
    <t>Compte financier</t>
  </si>
  <si>
    <t>Investissement direct</t>
  </si>
  <si>
    <t>Titres de participation</t>
  </si>
  <si>
    <t>Instruments de dettes</t>
  </si>
  <si>
    <t>Investissements de portefeuille</t>
  </si>
  <si>
    <t>Titres de créances (Bons et obligation du Trésor)</t>
  </si>
  <si>
    <t>Autres investissements</t>
  </si>
  <si>
    <t>Solde global</t>
  </si>
  <si>
    <t>COMMERCE EXTERIEUR</t>
  </si>
  <si>
    <t>REPARTITION GEOGRAPHIQUE DU COMMERCE EXTERIEUR</t>
  </si>
  <si>
    <t>IMPORTATION (millions de FCFA)</t>
  </si>
  <si>
    <t>Afrique</t>
  </si>
  <si>
    <t>dont CEDEAO</t>
  </si>
  <si>
    <t>dont UEMOA</t>
  </si>
  <si>
    <t>Amérique</t>
  </si>
  <si>
    <t>Asie</t>
  </si>
  <si>
    <t>Europ</t>
  </si>
  <si>
    <t>Oceanie</t>
  </si>
  <si>
    <t>Total Importation</t>
  </si>
  <si>
    <t>EXPORTATION (millions de FCFA)</t>
  </si>
  <si>
    <t>Total exportation</t>
  </si>
  <si>
    <t>Source : MEF/ INSD</t>
  </si>
  <si>
    <t>EVOLUTION DES EXPORTATIONS DES FILIERES PORTEUSES</t>
  </si>
  <si>
    <t>Mangue</t>
  </si>
  <si>
    <t>Oignon</t>
  </si>
  <si>
    <t>Karité</t>
  </si>
  <si>
    <t>Bétail et viande</t>
  </si>
  <si>
    <t>Cuirs et peaux</t>
  </si>
  <si>
    <t>Cajou</t>
  </si>
  <si>
    <t>Tomate</t>
  </si>
  <si>
    <t>TEXTILES ET HABILLEMENT</t>
  </si>
  <si>
    <t>Miel</t>
  </si>
  <si>
    <t>INDICE DU COMMERCE EXTERIEUR</t>
  </si>
  <si>
    <t>IMPORTATIONS EN VALEURS (En millions de Francs CFA)</t>
  </si>
  <si>
    <t>IMPORTATIONS EN VALEURS</t>
  </si>
  <si>
    <t>(En mois de Francs CFA)</t>
  </si>
  <si>
    <t>TOTAL</t>
  </si>
  <si>
    <t>Animaux vivants et produits du règne animal</t>
  </si>
  <si>
    <t>Produits du règne végétal</t>
  </si>
  <si>
    <t>Graisses et huiles animales ou végétales</t>
  </si>
  <si>
    <t>Produits des industries alimentaires ; boissons, alcools</t>
  </si>
  <si>
    <t>Produits minéraux</t>
  </si>
  <si>
    <t xml:space="preserve">Produits des indust. chimiq. ou des indust. Connexes </t>
  </si>
  <si>
    <t xml:space="preserve">Mat. plastiq. et ouvrages en ces matières ; caoutchouc </t>
  </si>
  <si>
    <t xml:space="preserve">Peaux, cuirs, pelleteries et ouvrages en ces matières </t>
  </si>
  <si>
    <t xml:space="preserve">Bois, charbon de bois et ouvrages en bois ; liège </t>
  </si>
  <si>
    <t xml:space="preserve">Pâte de bois ou d'autres matières fibreuses cellulosiques </t>
  </si>
  <si>
    <t>Matières textiles et ouvrages en ces matières</t>
  </si>
  <si>
    <t>Chaussures, coiffures, parapl., parasols, cannes, fouets</t>
  </si>
  <si>
    <t>Ouvrages en pierres, plâtre, ciment, amiante, mica...</t>
  </si>
  <si>
    <t>Perles fines/de cult., pierres gemmes, mét. préci.</t>
  </si>
  <si>
    <t>Métaux communs et ouvrages en ces métaux</t>
  </si>
  <si>
    <t>Machines et appareils, mat. électrique et leurs parties</t>
  </si>
  <si>
    <t>Matériel de transport</t>
  </si>
  <si>
    <t>Instruments et appareils d'optique, de photographie...</t>
  </si>
  <si>
    <t>Armes, munitions et leurs parties et accessoires</t>
  </si>
  <si>
    <t>marchandises et produits divers (import)</t>
  </si>
  <si>
    <t>objets d'art, de collection ou d'antiquite(import)</t>
  </si>
  <si>
    <t>EXPORTATIONS EN VALEURS (En millions de Francs CFA)</t>
  </si>
  <si>
    <t>EXPORTATIONS EN VALEURS</t>
  </si>
  <si>
    <t>Animaux vivants et produits du règne animal(EXPORT)</t>
  </si>
  <si>
    <t>Produits du règne végétal(EXPORT)</t>
  </si>
  <si>
    <t>dont arachides, sésame et autres graines et fruits oléagineux(EXPORT)</t>
  </si>
  <si>
    <t>Graisses et huiles animales ou végétales (EXPORT)</t>
  </si>
  <si>
    <t>Produits des industries alimentaires ; boissons, alcools(EXPORT)</t>
  </si>
  <si>
    <t>Produits minéraux(EXPORT)</t>
  </si>
  <si>
    <t>Produits des indust. chimiq. ou des indust. connexes(EXPORT)</t>
  </si>
  <si>
    <t>Mat. plastiq. et ouvrages en ces matières ; caoutchouc(EXPORT)</t>
  </si>
  <si>
    <t>Peaux, cuirs, pelleteries et ouvrages en ces matières (EXPORT)</t>
  </si>
  <si>
    <t>Bois, charbon de bois et ouvrages en bois ; liège (EXPORT)</t>
  </si>
  <si>
    <t>Pâte de bois ou d'autres matières fibreuses cellulosiques (EXPORT)</t>
  </si>
  <si>
    <t>Matières textiles et ouvrages en ces matières(EXPORT)</t>
  </si>
  <si>
    <t>dont coton fibre(EXPORT)</t>
  </si>
  <si>
    <t>Chaussures, coiffures, parapl., parasols, cannes, fouets(EXPORT)</t>
  </si>
  <si>
    <t>Ouvrages en pierres, plâtre, ciment, amiante, mica (EXPORT)</t>
  </si>
  <si>
    <t>Perles fines/de culture, pierres gemmes, mét. précieux(EXPORT)</t>
  </si>
  <si>
    <t>dont or(EXPORT)</t>
  </si>
  <si>
    <t>Métaux communs et ouvrages en ces métaux (EXPORT)</t>
  </si>
  <si>
    <t>Machines et appareils, mat. électrique et leurs parties(EXPORT)</t>
  </si>
  <si>
    <t>Matériel de transport(EXPORT)</t>
  </si>
  <si>
    <t>Instruments et appareils d'optique, de photographie(EXPORT)</t>
  </si>
  <si>
    <t>Armes, munitions et leurs parties et accessoires(EXPORT)</t>
  </si>
  <si>
    <t>Marchandises et produits divers(EXPORT)</t>
  </si>
  <si>
    <t>Objets d'art, de collection ou d'antiquité(export)</t>
  </si>
  <si>
    <t>INDICES DU COMMERCE EXTERIEUR</t>
  </si>
  <si>
    <t>Indice</t>
  </si>
  <si>
    <t>Indice prix à l'exportation</t>
  </si>
  <si>
    <t>Indice prix à l'importation</t>
  </si>
  <si>
    <t>Indice des termes de l'échange</t>
  </si>
  <si>
    <t>Indice de gain à l'exportation</t>
  </si>
  <si>
    <t>Couverture des Importations par les Exportations (%)</t>
  </si>
  <si>
    <t>MARCHE INTERNATIONAL</t>
  </si>
  <si>
    <t>Moyenne trimestrielle</t>
  </si>
  <si>
    <t>Taux de change du Dollar (en Francs CFA)</t>
  </si>
  <si>
    <t>Cours mondial du pétrole (en $ US / Baril)</t>
  </si>
  <si>
    <t>Cours mondial du coton (Indice Liverpool $ US / tonne)</t>
  </si>
  <si>
    <t>Cours mondial de l'Or (en $ US / g)</t>
  </si>
  <si>
    <t>Cours mondial du zinc (en $ US / Tonne)</t>
  </si>
  <si>
    <t>Cours mondial du pétrole (1000 Francs CFA / Baril)</t>
  </si>
  <si>
    <t>Cours mondial du coton (FCFA / Kg)</t>
  </si>
  <si>
    <t>Cours mondial de l'Or (1000 Francs CFA / g)</t>
  </si>
  <si>
    <t>Cours mondial du zinc (1000 Francs CFA / g)</t>
  </si>
  <si>
    <t>AGREGATS MONETAIRES</t>
  </si>
  <si>
    <t>Variation</t>
  </si>
  <si>
    <t>Niv trim T-1</t>
  </si>
  <si>
    <t>% trim T-1</t>
  </si>
  <si>
    <t>Niv an-1</t>
  </si>
  <si>
    <t>% an-1</t>
  </si>
  <si>
    <t>Circulation fiduciaire</t>
  </si>
  <si>
    <t>Dépôts transférables</t>
  </si>
  <si>
    <t>BCEAO</t>
  </si>
  <si>
    <t>Banques</t>
  </si>
  <si>
    <t>CCP et CNE</t>
  </si>
  <si>
    <t>M1</t>
  </si>
  <si>
    <t>Autres dépôts inclus dans la masse monétaire (1)</t>
  </si>
  <si>
    <t>Masse monétaire (M2)</t>
  </si>
  <si>
    <t>Actifs extérieurs nets</t>
  </si>
  <si>
    <t>Créances intérieures</t>
  </si>
  <si>
    <t>Créances nettes sur l'Administration Centrale</t>
  </si>
  <si>
    <t>Créances sur l'économie</t>
  </si>
  <si>
    <t>Sources : B.C.E.A.O.</t>
  </si>
  <si>
    <t>BCEAO :</t>
  </si>
  <si>
    <t>Banque Centrale des Etats de l'Afrique de l'Ouest</t>
  </si>
  <si>
    <t>DGEP :</t>
  </si>
  <si>
    <t>Direction Générale de l'Economie et de la Planification</t>
  </si>
  <si>
    <t xml:space="preserve">DGESS : </t>
  </si>
  <si>
    <t>Direction Générale des Etudes et des Statistiques Sectorielles</t>
  </si>
  <si>
    <t>DGTCP :</t>
  </si>
  <si>
    <t>Direction Générale du Trésor et de la Comptabilité Publique</t>
  </si>
  <si>
    <t xml:space="preserve">ENEC  : </t>
  </si>
  <si>
    <t xml:space="preserve">Enquête Nationale sur les Effectifs du Cheptel </t>
  </si>
  <si>
    <t>Est. :</t>
  </si>
  <si>
    <t>Estimation</t>
  </si>
  <si>
    <t>IHPC :</t>
  </si>
  <si>
    <t>Indice Harmonisé des Prix à la Consommation</t>
  </si>
  <si>
    <t>INSD :</t>
  </si>
  <si>
    <t>Institut National de la Statistique et de la Démographie</t>
  </si>
  <si>
    <t xml:space="preserve">MARAH: </t>
  </si>
  <si>
    <t>Ministère de l'Agriculture et des ressorces animales et halieutiques</t>
  </si>
  <si>
    <t>MEF:</t>
  </si>
  <si>
    <t>Ministère de l'Economie et des Finances</t>
  </si>
  <si>
    <t>Prov. :</t>
  </si>
  <si>
    <t>Données provisoires</t>
  </si>
  <si>
    <t>SONAGESS  :</t>
  </si>
  <si>
    <t>SOciété NAtionale de GEstion du Stock de Sécurité alimentaire</t>
  </si>
  <si>
    <t>TOFE :</t>
  </si>
  <si>
    <t>Tableau des Opérations Financières de l'Etat</t>
  </si>
  <si>
    <t>UEMOA :</t>
  </si>
  <si>
    <t>Union Economique et Monétaire Ouest Africaine</t>
  </si>
  <si>
    <t>NOM, Prénoms</t>
  </si>
  <si>
    <t>Tâches</t>
  </si>
  <si>
    <t>Structures</t>
  </si>
  <si>
    <t>KABORE, Barbi</t>
  </si>
  <si>
    <t>Coordonnateurs généraux</t>
  </si>
  <si>
    <t>INSD</t>
  </si>
  <si>
    <t>NIANGAO, Issaka</t>
  </si>
  <si>
    <t xml:space="preserve">Indice harmonisé des prix à la consommation </t>
  </si>
  <si>
    <t>ILBOUDO Moumouni</t>
  </si>
  <si>
    <t>Prix des produits de l'élevage</t>
  </si>
  <si>
    <t>DGESS/MRAH</t>
  </si>
  <si>
    <t>ZANGO/ZEBA Salimata</t>
  </si>
  <si>
    <t>Prix des produits agricoles</t>
  </si>
  <si>
    <t>SONAGESS</t>
  </si>
  <si>
    <t>PODA Ansonibè</t>
  </si>
  <si>
    <t>KABORE Ali</t>
  </si>
  <si>
    <t>Indice harmonisé de la production industrielle</t>
  </si>
  <si>
    <t>Production de l'élevage</t>
  </si>
  <si>
    <t>Production de l'agriculture</t>
  </si>
  <si>
    <t>DIABATE Hamadou</t>
  </si>
  <si>
    <t>Finances publiques</t>
  </si>
  <si>
    <t>DGESS/MINEFID</t>
  </si>
  <si>
    <t>MILLOGO Hugues Armel</t>
  </si>
  <si>
    <t>DGTCP</t>
  </si>
  <si>
    <t>MOSSE Francis</t>
  </si>
  <si>
    <t>BORO Soraya</t>
  </si>
  <si>
    <t>Secteur extérieur (Balance des paiements)</t>
  </si>
  <si>
    <t>SARA Karim</t>
  </si>
  <si>
    <t>Secteur extérieur (Export - Import)</t>
  </si>
  <si>
    <t>KERE Brahima</t>
  </si>
  <si>
    <t>Secteur extérieur (Cours des matières premières)</t>
  </si>
  <si>
    <t>DGEP</t>
  </si>
  <si>
    <t>Comptes nationaux trimestriels</t>
  </si>
  <si>
    <t>NEYA Ferdinand</t>
  </si>
  <si>
    <t>KOCTY Abdoulaye</t>
  </si>
  <si>
    <t>Travaux de synthèses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</si>
</sst>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164" formatCode="mmmm\ yyyy"/>
    <numFmt numFmtId="165" formatCode="@*."/>
    <numFmt numFmtId="166" formatCode="#,##0.0_);\(#,##0.0\)"/>
    <numFmt numFmtId="167" formatCode="0.0%"/>
    <numFmt numFmtId="168" formatCode="0.0"/>
    <numFmt numFmtId="169" formatCode=";;;"/>
    <numFmt numFmtId="170" formatCode="0.0%\ "/>
    <numFmt numFmtId="171" formatCode="#,##0.0"/>
    <numFmt numFmtId="172" formatCode="[$-40C]mmm\-yy;@"/>
    <numFmt numFmtId="173" formatCode="#,###&quot;. Trim.&quot;"/>
    <numFmt numFmtId="174" formatCode="_-* #,##0.00_-;\-* #,##0.00_-;_-* &quot;-&quot;_-;_-@_-"/>
    <numFmt numFmtId="175" formatCode="_-* #,##0.0_-;\-* #,##0.0_-;_-* &quot;-&quot;_-;_-@_-"/>
    <numFmt numFmtId="176" formatCode="_-* #,##0.0\ _C_F_A_-;\-* #,##0.0\ _C_F_A_-;_-* &quot;-&quot;?\ _C_F_A_-;_-@_-"/>
    <numFmt numFmtId="177" formatCode="#,##0.00_ ;\-#,##0.00\ "/>
    <numFmt numFmtId="178" formatCode="mmm\-yy_)"/>
    <numFmt numFmtId="179" formatCode="yyyy"/>
    <numFmt numFmtId="180" formatCode="mmm\ yyyy"/>
  </numFmts>
  <fonts count="86">
    <font>
      <sz val="10"/>
      <color theme="1"/>
      <name val="Arial"/>
      <family val="2"/>
    </font>
    <font>
      <sz val="10"/>
      <color theme="1"/>
      <name val="Arial"/>
      <family val="2"/>
    </font>
    <font>
      <b/>
      <sz val="10"/>
      <color theme="1"/>
      <name val="Arial"/>
      <family val="2"/>
    </font>
    <font>
      <sz val="11"/>
      <color theme="1"/>
      <name val="Calibri"/>
      <family val="2"/>
      <scheme val="minor"/>
    </font>
    <font>
      <sz val="12"/>
      <color theme="1"/>
      <name val="Times New Roman"/>
      <family val="1"/>
    </font>
    <font>
      <b/>
      <sz val="16"/>
      <color rgb="FFFF0000"/>
      <name val="Arial Narrow"/>
      <family val="2"/>
    </font>
    <font>
      <sz val="10"/>
      <name val="Arial"/>
      <family val="2"/>
    </font>
    <font>
      <b/>
      <sz val="16"/>
      <color indexed="10"/>
      <name val="Arial"/>
      <family val="2"/>
    </font>
    <font>
      <sz val="14"/>
      <color theme="1"/>
      <name val="Calibri"/>
      <family val="2"/>
      <scheme val="minor"/>
    </font>
    <font>
      <sz val="14"/>
      <color theme="1"/>
      <name val="Arial"/>
      <family val="2"/>
    </font>
    <font>
      <b/>
      <sz val="18"/>
      <color theme="1"/>
      <name val="Arial"/>
      <family val="2"/>
    </font>
    <font>
      <u/>
      <sz val="11"/>
      <color theme="10"/>
      <name val="Calibri"/>
      <family val="2"/>
      <scheme val="minor"/>
    </font>
    <font>
      <b/>
      <sz val="14"/>
      <name val="Arial"/>
      <family val="2"/>
    </font>
    <font>
      <sz val="14"/>
      <name val="Arial"/>
      <family val="2"/>
    </font>
    <font>
      <b/>
      <sz val="16"/>
      <name val="Arial"/>
      <family val="2"/>
    </font>
    <font>
      <sz val="12"/>
      <name val="Arial"/>
      <family val="2"/>
    </font>
    <font>
      <b/>
      <sz val="12"/>
      <name val="Lucida Handwriting"/>
      <family val="4"/>
    </font>
    <font>
      <b/>
      <sz val="12"/>
      <color theme="0"/>
      <name val="Lucida Handwriting"/>
      <family val="4"/>
    </font>
    <font>
      <b/>
      <sz val="10"/>
      <color rgb="FF000000"/>
      <name val="Calibri"/>
      <family val="2"/>
      <scheme val="minor"/>
    </font>
    <font>
      <b/>
      <sz val="11"/>
      <color rgb="FF000000"/>
      <name val="Calibri"/>
      <family val="2"/>
      <scheme val="minor"/>
    </font>
    <font>
      <sz val="11"/>
      <color rgb="FFFF0000"/>
      <name val="Calibri"/>
      <family val="2"/>
      <scheme val="minor"/>
    </font>
    <font>
      <b/>
      <sz val="14"/>
      <name val="Garamond"/>
      <family val="1"/>
    </font>
    <font>
      <b/>
      <sz val="18"/>
      <name val="Lucida Handwriting"/>
      <family val="4"/>
    </font>
    <font>
      <sz val="18"/>
      <color theme="1"/>
      <name val="Lucida Handwriting"/>
      <family val="4"/>
    </font>
    <font>
      <b/>
      <sz val="10"/>
      <name val="Arial"/>
      <family val="2"/>
    </font>
    <font>
      <b/>
      <sz val="20"/>
      <name val="Lucida Handwriting"/>
      <family val="4"/>
    </font>
    <font>
      <b/>
      <u/>
      <sz val="12"/>
      <name val="Arial"/>
      <family val="2"/>
    </font>
    <font>
      <sz val="11"/>
      <name val="Calibri"/>
      <family val="2"/>
      <scheme val="minor"/>
    </font>
    <font>
      <b/>
      <sz val="11"/>
      <name val="Arial"/>
      <family val="2"/>
    </font>
    <font>
      <b/>
      <sz val="14"/>
      <color theme="5"/>
      <name val="Arial"/>
      <family val="2"/>
    </font>
    <font>
      <b/>
      <sz val="12"/>
      <color rgb="FF008000"/>
      <name val="Arial"/>
      <family val="2"/>
    </font>
    <font>
      <b/>
      <sz val="14"/>
      <color rgb="FFFF0000"/>
      <name val="Arial"/>
      <family val="2"/>
    </font>
    <font>
      <sz val="14"/>
      <color theme="5"/>
      <name val="Arial"/>
      <family val="2"/>
    </font>
    <font>
      <b/>
      <sz val="12"/>
      <color rgb="FFFF0000"/>
      <name val="Arial"/>
      <family val="2"/>
    </font>
    <font>
      <b/>
      <sz val="11"/>
      <color rgb="FFFF0000"/>
      <name val="Arial"/>
      <family val="2"/>
    </font>
    <font>
      <b/>
      <sz val="14"/>
      <color theme="9" tint="0.79998168889431442"/>
      <name val="Arial"/>
      <family val="2"/>
    </font>
    <font>
      <sz val="11"/>
      <color theme="9" tint="0.79998168889431442"/>
      <name val="Calibri"/>
      <family val="2"/>
      <scheme val="minor"/>
    </font>
    <font>
      <b/>
      <sz val="12"/>
      <color theme="9" tint="0.79998168889431442"/>
      <name val="Arial"/>
      <family val="2"/>
    </font>
    <font>
      <b/>
      <sz val="12"/>
      <name val="Arial"/>
      <family val="2"/>
    </font>
    <font>
      <b/>
      <sz val="14"/>
      <color rgb="FFFFCC00"/>
      <name val="Arial"/>
      <family val="2"/>
    </font>
    <font>
      <b/>
      <sz val="12"/>
      <color rgb="FFFFCC00"/>
      <name val="Arial"/>
      <family val="2"/>
    </font>
    <font>
      <sz val="10"/>
      <color theme="1"/>
      <name val="Calibri"/>
      <family val="2"/>
      <scheme val="minor"/>
    </font>
    <font>
      <b/>
      <sz val="10"/>
      <color theme="1"/>
      <name val="Calibri"/>
      <family val="2"/>
      <scheme val="minor"/>
    </font>
    <font>
      <b/>
      <sz val="10"/>
      <name val="Garamond"/>
      <family val="1"/>
    </font>
    <font>
      <b/>
      <u/>
      <sz val="10"/>
      <name val="Arial"/>
      <family val="2"/>
    </font>
    <font>
      <b/>
      <sz val="10"/>
      <color rgb="FF288D23"/>
      <name val="Arial"/>
      <family val="2"/>
    </font>
    <font>
      <b/>
      <sz val="11"/>
      <color theme="1"/>
      <name val="Arial"/>
      <family val="2"/>
    </font>
    <font>
      <b/>
      <sz val="9"/>
      <name val="Arial"/>
      <family val="2"/>
    </font>
    <font>
      <b/>
      <sz val="12"/>
      <name val="Garamond"/>
      <family val="1"/>
    </font>
    <font>
      <b/>
      <sz val="11"/>
      <color theme="1"/>
      <name val="Calibri"/>
      <family val="2"/>
      <scheme val="minor"/>
    </font>
    <font>
      <sz val="9"/>
      <color theme="1"/>
      <name val="Arial"/>
      <family val="2"/>
    </font>
    <font>
      <sz val="11"/>
      <name val="Arial Rounded MT Bold"/>
      <family val="2"/>
    </font>
    <font>
      <sz val="11"/>
      <color theme="1"/>
      <name val="Arial"/>
      <family val="2"/>
    </font>
    <font>
      <b/>
      <sz val="13"/>
      <name val="Lucida Handwriting"/>
      <family val="4"/>
    </font>
    <font>
      <b/>
      <sz val="14"/>
      <name val="Lucida Handwriting"/>
      <family val="4"/>
    </font>
    <font>
      <b/>
      <sz val="22"/>
      <name val="Lucida Handwriting"/>
      <family val="4"/>
    </font>
    <font>
      <b/>
      <sz val="16"/>
      <name val="Lucida Handwriting"/>
      <family val="4"/>
    </font>
    <font>
      <b/>
      <sz val="11"/>
      <name val="Garamond"/>
      <family val="1"/>
    </font>
    <font>
      <b/>
      <sz val="11"/>
      <color theme="1"/>
      <name val="Times New Roman"/>
      <family val="1"/>
    </font>
    <font>
      <b/>
      <sz val="11"/>
      <color rgb="FF0070C0"/>
      <name val="Calibri"/>
      <family val="2"/>
      <scheme val="minor"/>
    </font>
    <font>
      <b/>
      <i/>
      <sz val="11"/>
      <color theme="1"/>
      <name val="Times New Roman"/>
      <family val="1"/>
    </font>
    <font>
      <i/>
      <sz val="11"/>
      <color theme="1"/>
      <name val="Times New Roman"/>
      <family val="1"/>
    </font>
    <font>
      <sz val="11"/>
      <color rgb="FF0070C0"/>
      <name val="Calibri"/>
      <family val="2"/>
      <scheme val="minor"/>
    </font>
    <font>
      <sz val="11"/>
      <color theme="1"/>
      <name val="Times New Roman"/>
      <family val="1"/>
    </font>
    <font>
      <b/>
      <i/>
      <sz val="11"/>
      <name val="Times New Roman"/>
      <family val="1"/>
    </font>
    <font>
      <sz val="11"/>
      <name val="Times New Roman"/>
      <family val="1"/>
    </font>
    <font>
      <b/>
      <sz val="11"/>
      <name val="Times New Roman"/>
      <family val="1"/>
    </font>
    <font>
      <i/>
      <sz val="12"/>
      <color rgb="FF000000"/>
      <name val="Arial Narrow"/>
      <family val="2"/>
    </font>
    <font>
      <b/>
      <sz val="10"/>
      <color rgb="FFFF0000"/>
      <name val="Arial"/>
      <family val="2"/>
    </font>
    <font>
      <sz val="11"/>
      <color theme="1"/>
      <name val="Ri"/>
      <charset val="1"/>
    </font>
    <font>
      <b/>
      <sz val="14"/>
      <color theme="1"/>
      <name val="Calibri"/>
      <family val="2"/>
      <scheme val="minor"/>
    </font>
    <font>
      <i/>
      <sz val="12"/>
      <name val="Arial"/>
      <family val="2"/>
    </font>
    <font>
      <sz val="11"/>
      <name val="Arial"/>
      <family val="2"/>
    </font>
    <font>
      <b/>
      <sz val="9"/>
      <color indexed="81"/>
      <name val="Tahoma"/>
      <family val="2"/>
    </font>
    <font>
      <sz val="9"/>
      <color indexed="81"/>
      <name val="Tahoma"/>
      <family val="2"/>
    </font>
    <font>
      <sz val="11"/>
      <color theme="9" tint="-0.499984740745262"/>
      <name val="Calibri"/>
      <family val="2"/>
      <scheme val="minor"/>
    </font>
    <font>
      <i/>
      <sz val="10"/>
      <name val="Arial"/>
      <family val="2"/>
    </font>
    <font>
      <b/>
      <i/>
      <sz val="12"/>
      <name val="Lucida Handwriting"/>
      <family val="4"/>
    </font>
    <font>
      <u/>
      <sz val="11"/>
      <color theme="1"/>
      <name val="Arial"/>
      <family val="2"/>
    </font>
    <font>
      <b/>
      <sz val="8"/>
      <color theme="1"/>
      <name val="Arial"/>
      <family val="2"/>
    </font>
    <font>
      <sz val="8"/>
      <color theme="1"/>
      <name val="Arial"/>
      <family val="2"/>
    </font>
    <font>
      <sz val="13"/>
      <name val="Garamond"/>
      <family val="1"/>
    </font>
    <font>
      <b/>
      <sz val="12"/>
      <color theme="9" tint="0.59999389629810485"/>
      <name val="Arial"/>
      <family val="2"/>
    </font>
    <font>
      <b/>
      <sz val="9"/>
      <color theme="1"/>
      <name val="Arial"/>
      <family val="2"/>
    </font>
    <font>
      <sz val="12"/>
      <name val="Lucida Handwriting"/>
      <family val="4"/>
    </font>
    <font>
      <sz val="10"/>
      <name val="Lucida Handwriting"/>
      <family val="4"/>
    </font>
  </fonts>
  <fills count="22">
    <fill>
      <patternFill patternType="none"/>
    </fill>
    <fill>
      <patternFill patternType="gray125"/>
    </fill>
    <fill>
      <patternFill patternType="solid">
        <fgColor rgb="FF00B050"/>
        <bgColor indexed="64"/>
      </patternFill>
    </fill>
    <fill>
      <patternFill patternType="solid">
        <fgColor rgb="FF00B050"/>
        <bgColor indexed="22"/>
      </patternFill>
    </fill>
    <fill>
      <patternFill patternType="solid">
        <fgColor theme="5" tint="0.39994506668294322"/>
        <bgColor indexed="64"/>
      </patternFill>
    </fill>
    <fill>
      <patternFill patternType="solid">
        <fgColor indexed="47"/>
        <bgColor indexed="22"/>
      </patternFill>
    </fill>
    <fill>
      <patternFill patternType="solid">
        <fgColor indexed="9"/>
        <bgColor indexed="9"/>
      </patternFill>
    </fill>
    <fill>
      <patternFill patternType="solid">
        <fgColor theme="9" tint="0.59999389629810485"/>
        <bgColor indexed="64"/>
      </patternFill>
    </fill>
    <fill>
      <patternFill patternType="solid">
        <fgColor theme="9" tint="0.59999389629810485"/>
        <bgColor indexed="22"/>
      </patternFill>
    </fill>
    <fill>
      <patternFill patternType="solid">
        <fgColor theme="9" tint="0.59999389629810485"/>
        <bgColor indexed="9"/>
      </patternFill>
    </fill>
    <fill>
      <patternFill patternType="solid">
        <fgColor rgb="FFFFFF00"/>
        <bgColor indexed="64"/>
      </patternFill>
    </fill>
    <fill>
      <patternFill patternType="solid">
        <fgColor rgb="FFFED2FA"/>
        <bgColor indexed="64"/>
      </patternFill>
    </fill>
    <fill>
      <patternFill patternType="solid">
        <fgColor rgb="FFCC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0"/>
        <bgColor indexed="22"/>
      </patternFill>
    </fill>
    <fill>
      <patternFill patternType="solid">
        <fgColor rgb="FFFFFFFF"/>
        <bgColor indexed="64"/>
      </patternFill>
    </fill>
    <fill>
      <patternFill patternType="solid">
        <fgColor indexed="9"/>
        <bgColor indexed="64"/>
      </patternFill>
    </fill>
    <fill>
      <patternFill patternType="solid">
        <fgColor theme="9" tint="0.39997558519241921"/>
        <bgColor indexed="64"/>
      </patternFill>
    </fill>
  </fills>
  <borders count="122">
    <border>
      <left/>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auto="1"/>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indexed="64"/>
      </bottom>
      <diagonal/>
    </border>
    <border>
      <left style="medium">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medium">
        <color auto="1"/>
      </left>
      <right style="medium">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indexed="64"/>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top/>
      <bottom/>
      <diagonal/>
    </border>
    <border>
      <left/>
      <right style="medium">
        <color indexed="8"/>
      </right>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auto="1"/>
      </top>
      <bottom/>
      <diagonal/>
    </border>
    <border>
      <left/>
      <right style="thin">
        <color indexed="64"/>
      </right>
      <top style="medium">
        <color auto="1"/>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style="thick">
        <color indexed="8"/>
      </right>
      <top style="thin">
        <color indexed="64"/>
      </top>
      <bottom style="thick">
        <color indexed="8"/>
      </bottom>
      <diagonal/>
    </border>
    <border>
      <left style="thick">
        <color indexed="8"/>
      </left>
      <right style="thick">
        <color indexed="8"/>
      </right>
      <top style="thin">
        <color indexed="64"/>
      </top>
      <bottom style="thick">
        <color indexed="8"/>
      </bottom>
      <diagonal/>
    </border>
    <border>
      <left style="thick">
        <color indexed="8"/>
      </left>
      <right style="thin">
        <color indexed="64"/>
      </right>
      <top style="thin">
        <color indexed="64"/>
      </top>
      <bottom style="thick">
        <color indexed="8"/>
      </bottom>
      <diagonal/>
    </border>
    <border>
      <left style="thin">
        <color indexed="64"/>
      </left>
      <right style="thick">
        <color indexed="8"/>
      </right>
      <top style="thick">
        <color indexed="8"/>
      </top>
      <bottom style="thin">
        <color indexed="64"/>
      </bottom>
      <diagonal/>
    </border>
    <border>
      <left style="thick">
        <color indexed="8"/>
      </left>
      <right style="thick">
        <color indexed="8"/>
      </right>
      <top style="thick">
        <color indexed="8"/>
      </top>
      <bottom style="thin">
        <color indexed="64"/>
      </bottom>
      <diagonal/>
    </border>
    <border>
      <left style="thick">
        <color indexed="8"/>
      </left>
      <right style="thin">
        <color indexed="64"/>
      </right>
      <top style="thick">
        <color indexed="8"/>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thick">
        <color indexed="8"/>
      </right>
      <top style="thin">
        <color indexed="8"/>
      </top>
      <bottom style="thin">
        <color indexed="8"/>
      </bottom>
      <diagonal/>
    </border>
    <border>
      <left style="thick">
        <color indexed="8"/>
      </left>
      <right style="thin">
        <color indexed="8"/>
      </right>
      <top style="thin">
        <color indexed="8"/>
      </top>
      <bottom style="thin">
        <color indexed="8"/>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medium">
        <color auto="1"/>
      </left>
      <right style="medium">
        <color auto="1"/>
      </right>
      <top/>
      <bottom style="thick">
        <color auto="1"/>
      </bottom>
      <diagonal/>
    </border>
    <border>
      <left style="medium">
        <color auto="1"/>
      </left>
      <right style="medium">
        <color auto="1"/>
      </right>
      <top style="thick">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top style="thick">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indexed="64"/>
      </bottom>
      <diagonal/>
    </border>
    <border>
      <left style="medium">
        <color auto="1"/>
      </left>
      <right style="medium">
        <color auto="1"/>
      </right>
      <top style="thick">
        <color auto="1"/>
      </top>
      <bottom style="thick">
        <color auto="1"/>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theme="1"/>
      </right>
      <top/>
      <bottom/>
      <diagonal/>
    </border>
    <border>
      <left style="thin">
        <color auto="1"/>
      </left>
      <right/>
      <top/>
      <bottom style="thin">
        <color indexed="8"/>
      </bottom>
      <diagonal/>
    </border>
    <border>
      <left/>
      <right/>
      <top/>
      <bottom style="thin">
        <color indexed="8"/>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auto="1"/>
      </left>
      <right style="thin">
        <color indexed="8"/>
      </right>
      <top/>
      <bottom/>
      <diagonal/>
    </border>
    <border>
      <left style="thin">
        <color auto="1"/>
      </left>
      <right/>
      <top style="thin">
        <color indexed="8"/>
      </top>
      <bottom/>
      <diagonal/>
    </border>
    <border>
      <left style="thin">
        <color indexed="64"/>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auto="1"/>
      </left>
      <right/>
      <top/>
      <bottom style="thin">
        <color indexed="64"/>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indexed="64"/>
      </top>
      <bottom/>
      <diagonal/>
    </border>
    <border>
      <left/>
      <right style="thin">
        <color indexed="64"/>
      </right>
      <top/>
      <bottom style="thin">
        <color indexed="64"/>
      </bottom>
      <diagonal/>
    </border>
    <border>
      <left style="thin">
        <color auto="1"/>
      </left>
      <right style="thin">
        <color indexed="8"/>
      </right>
      <top style="thin">
        <color auto="1"/>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auto="1"/>
      </left>
      <right/>
      <top style="thin">
        <color indexed="6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auto="1"/>
      </left>
      <right style="thin">
        <color auto="1"/>
      </right>
      <top/>
      <bottom/>
      <diagonal/>
    </border>
    <border>
      <left style="thin">
        <color indexed="64"/>
      </left>
      <right style="medium">
        <color indexed="64"/>
      </right>
      <top/>
      <bottom/>
      <diagonal/>
    </border>
    <border>
      <left style="medium">
        <color auto="1"/>
      </left>
      <right style="thin">
        <color auto="1"/>
      </right>
      <top/>
      <bottom/>
      <diagonal/>
    </border>
    <border>
      <left/>
      <right style="thin">
        <color auto="1"/>
      </right>
      <top/>
      <bottom style="thin">
        <color indexed="8"/>
      </bottom>
      <diagonal/>
    </border>
  </borders>
  <cellStyleXfs count="11">
    <xf numFmtId="0" fontId="0" fillId="0" borderId="0"/>
    <xf numFmtId="41" fontId="3" fillId="0" borderId="0" applyFont="0" applyFill="0" applyBorder="0" applyAlignment="0" applyProtection="0"/>
    <xf numFmtId="9" fontId="3" fillId="0" borderId="0" applyFont="0" applyFill="0" applyBorder="0" applyAlignment="0" applyProtection="0"/>
    <xf numFmtId="0" fontId="3" fillId="0" borderId="0"/>
    <xf numFmtId="0" fontId="6" fillId="0" borderId="0"/>
    <xf numFmtId="0" fontId="11" fillId="0" borderId="0" applyNumberFormat="0" applyFill="0" applyBorder="0" applyAlignment="0" applyProtection="0"/>
    <xf numFmtId="166" fontId="15" fillId="0" borderId="0"/>
    <xf numFmtId="166" fontId="15" fillId="0" borderId="0"/>
    <xf numFmtId="0" fontId="1" fillId="0" borderId="0"/>
    <xf numFmtId="41" fontId="1" fillId="0" borderId="0" applyFont="0" applyFill="0" applyBorder="0" applyAlignment="0" applyProtection="0"/>
    <xf numFmtId="9" fontId="1" fillId="0" borderId="0" applyFont="0" applyFill="0" applyBorder="0" applyAlignment="0" applyProtection="0"/>
  </cellStyleXfs>
  <cellXfs count="929">
    <xf numFmtId="0" fontId="0" fillId="0" borderId="0" xfId="0"/>
    <xf numFmtId="0" fontId="1" fillId="0" borderId="0" xfId="3" applyFont="1" applyAlignment="1">
      <alignment horizontal="justify" vertical="center"/>
    </xf>
    <xf numFmtId="0" fontId="3" fillId="0" borderId="0" xfId="3"/>
    <xf numFmtId="0" fontId="4" fillId="0" borderId="0" xfId="3" applyFont="1" applyAlignment="1">
      <alignment vertical="center"/>
    </xf>
    <xf numFmtId="0" fontId="4" fillId="0" borderId="0" xfId="3" applyFont="1" applyAlignment="1">
      <alignment horizontal="center" vertical="center"/>
    </xf>
    <xf numFmtId="0" fontId="8" fillId="0" borderId="0" xfId="3" applyFont="1"/>
    <xf numFmtId="0" fontId="9" fillId="0" borderId="1" xfId="3" applyFont="1" applyBorder="1"/>
    <xf numFmtId="0" fontId="9" fillId="0" borderId="2" xfId="3" applyFont="1" applyBorder="1"/>
    <xf numFmtId="0" fontId="9" fillId="0" borderId="0" xfId="3" applyFont="1"/>
    <xf numFmtId="0" fontId="9" fillId="0" borderId="3" xfId="3" applyFont="1" applyBorder="1"/>
    <xf numFmtId="0" fontId="9" fillId="0" borderId="4" xfId="3" applyFont="1" applyBorder="1"/>
    <xf numFmtId="165" fontId="12" fillId="0" borderId="3" xfId="5" applyNumberFormat="1" applyFont="1" applyBorder="1"/>
    <xf numFmtId="0" fontId="12" fillId="0" borderId="4" xfId="5" applyFont="1" applyBorder="1" applyAlignment="1">
      <alignment horizontal="center" vertical="center"/>
    </xf>
    <xf numFmtId="0" fontId="13" fillId="0" borderId="4" xfId="3" applyFont="1" applyBorder="1"/>
    <xf numFmtId="165" fontId="12" fillId="0" borderId="3" xfId="5" applyNumberFormat="1" applyFont="1" applyFill="1" applyBorder="1"/>
    <xf numFmtId="0" fontId="6" fillId="0" borderId="0" xfId="3" applyFont="1"/>
    <xf numFmtId="165" fontId="12" fillId="0" borderId="3" xfId="3" applyNumberFormat="1" applyFont="1" applyBorder="1" applyAlignment="1">
      <alignment horizontal="left" vertical="center"/>
    </xf>
    <xf numFmtId="0" fontId="12" fillId="0" borderId="4" xfId="3" applyFont="1" applyBorder="1" applyAlignment="1">
      <alignment horizontal="center" vertical="center"/>
    </xf>
    <xf numFmtId="165" fontId="12" fillId="0" borderId="3" xfId="3" applyNumberFormat="1" applyFont="1" applyBorder="1"/>
    <xf numFmtId="0" fontId="12" fillId="0" borderId="4" xfId="3" applyFont="1" applyBorder="1"/>
    <xf numFmtId="165" fontId="14" fillId="0" borderId="3" xfId="3" applyNumberFormat="1" applyFont="1" applyBorder="1"/>
    <xf numFmtId="165" fontId="14" fillId="0" borderId="5" xfId="3" applyNumberFormat="1" applyFont="1" applyBorder="1"/>
    <xf numFmtId="0" fontId="13" fillId="0" borderId="6" xfId="3" applyFont="1" applyBorder="1"/>
    <xf numFmtId="165" fontId="14" fillId="0" borderId="7" xfId="3" applyNumberFormat="1" applyFont="1" applyBorder="1"/>
    <xf numFmtId="0" fontId="13" fillId="0" borderId="7" xfId="3" applyFont="1" applyBorder="1"/>
    <xf numFmtId="165" fontId="14" fillId="0" borderId="0" xfId="3" applyNumberFormat="1" applyFont="1"/>
    <xf numFmtId="0" fontId="3" fillId="0" borderId="1" xfId="3" applyBorder="1"/>
    <xf numFmtId="0" fontId="3" fillId="0" borderId="7" xfId="3" applyBorder="1"/>
    <xf numFmtId="0" fontId="3" fillId="0" borderId="2" xfId="3" applyBorder="1"/>
    <xf numFmtId="0" fontId="3" fillId="0" borderId="3" xfId="3" applyBorder="1"/>
    <xf numFmtId="0" fontId="3" fillId="0" borderId="4" xfId="3" applyBorder="1"/>
    <xf numFmtId="0" fontId="3" fillId="0" borderId="5" xfId="3" applyBorder="1"/>
    <xf numFmtId="0" fontId="3" fillId="0" borderId="8" xfId="3" applyBorder="1"/>
    <xf numFmtId="0" fontId="3" fillId="0" borderId="6" xfId="3" applyBorder="1"/>
    <xf numFmtId="166" fontId="17" fillId="3" borderId="11" xfId="6" applyFont="1" applyFill="1" applyBorder="1" applyAlignment="1">
      <alignment horizontal="center"/>
    </xf>
    <xf numFmtId="0" fontId="3" fillId="4" borderId="12" xfId="3" applyFill="1" applyBorder="1"/>
    <xf numFmtId="166" fontId="16" fillId="5" borderId="12" xfId="6" applyFont="1" applyFill="1" applyBorder="1" applyAlignment="1">
      <alignment horizontal="center"/>
    </xf>
    <xf numFmtId="167" fontId="0" fillId="0" borderId="0" xfId="2" applyNumberFormat="1" applyFont="1"/>
    <xf numFmtId="168" fontId="3" fillId="0" borderId="0" xfId="3" applyNumberFormat="1"/>
    <xf numFmtId="2" fontId="0" fillId="0" borderId="0" xfId="2" applyNumberFormat="1" applyFont="1"/>
    <xf numFmtId="2" fontId="3" fillId="0" borderId="0" xfId="3" applyNumberFormat="1"/>
    <xf numFmtId="0" fontId="18" fillId="0" borderId="0" xfId="3" applyFont="1"/>
    <xf numFmtId="0" fontId="20" fillId="0" borderId="0" xfId="3" applyFont="1"/>
    <xf numFmtId="166" fontId="21" fillId="2" borderId="5" xfId="7" applyFont="1" applyFill="1" applyBorder="1"/>
    <xf numFmtId="166" fontId="21" fillId="2" borderId="8" xfId="7" applyFont="1" applyFill="1" applyBorder="1"/>
    <xf numFmtId="166" fontId="21" fillId="2" borderId="6" xfId="7" applyFont="1" applyFill="1" applyBorder="1"/>
    <xf numFmtId="0" fontId="3" fillId="0" borderId="13" xfId="3" applyBorder="1"/>
    <xf numFmtId="0" fontId="1" fillId="0" borderId="0" xfId="3" applyFont="1"/>
    <xf numFmtId="166" fontId="6" fillId="0" borderId="0" xfId="6" applyFont="1" applyAlignment="1">
      <alignment vertical="center" wrapText="1"/>
    </xf>
    <xf numFmtId="169" fontId="6" fillId="0" borderId="0" xfId="6" applyNumberFormat="1" applyFont="1"/>
    <xf numFmtId="166" fontId="6" fillId="0" borderId="0" xfId="6" applyFont="1"/>
    <xf numFmtId="166" fontId="24" fillId="6" borderId="14" xfId="6" applyFont="1" applyFill="1" applyBorder="1" applyAlignment="1">
      <alignment vertical="center" wrapText="1"/>
    </xf>
    <xf numFmtId="0" fontId="24" fillId="7" borderId="15" xfId="6" quotePrefix="1" applyNumberFormat="1" applyFont="1" applyFill="1" applyBorder="1" applyAlignment="1" applyProtection="1">
      <alignment horizontal="center" vertical="center"/>
      <protection locked="0"/>
    </xf>
    <xf numFmtId="0" fontId="24" fillId="7" borderId="16" xfId="6" quotePrefix="1" applyNumberFormat="1" applyFont="1" applyFill="1" applyBorder="1" applyAlignment="1" applyProtection="1">
      <alignment horizontal="center" vertical="center"/>
      <protection locked="0"/>
    </xf>
    <xf numFmtId="0" fontId="24" fillId="7" borderId="17" xfId="6" quotePrefix="1" applyNumberFormat="1" applyFont="1" applyFill="1" applyBorder="1" applyAlignment="1" applyProtection="1">
      <alignment horizontal="center" vertical="center"/>
      <protection locked="0"/>
    </xf>
    <xf numFmtId="166" fontId="6" fillId="0" borderId="12" xfId="6" applyFont="1" applyBorder="1" applyAlignment="1">
      <alignment vertical="center"/>
    </xf>
    <xf numFmtId="166" fontId="24" fillId="6" borderId="18" xfId="6" applyFont="1" applyFill="1" applyBorder="1" applyAlignment="1">
      <alignment vertical="center" wrapText="1"/>
    </xf>
    <xf numFmtId="0" fontId="24" fillId="7" borderId="19" xfId="6" quotePrefix="1" applyNumberFormat="1" applyFont="1" applyFill="1" applyBorder="1" applyAlignment="1" applyProtection="1">
      <alignment horizontal="center" vertical="center"/>
      <protection locked="0"/>
    </xf>
    <xf numFmtId="0" fontId="24" fillId="7" borderId="20" xfId="6" quotePrefix="1" applyNumberFormat="1" applyFont="1" applyFill="1" applyBorder="1" applyAlignment="1" applyProtection="1">
      <alignment horizontal="center" vertical="center"/>
      <protection locked="0"/>
    </xf>
    <xf numFmtId="0" fontId="24" fillId="7" borderId="21" xfId="6" quotePrefix="1" applyNumberFormat="1" applyFont="1" applyFill="1" applyBorder="1" applyAlignment="1" applyProtection="1">
      <alignment horizontal="center" vertical="center"/>
      <protection locked="0"/>
    </xf>
    <xf numFmtId="166" fontId="6" fillId="0" borderId="8" xfId="6" applyFont="1" applyBorder="1" applyAlignment="1">
      <alignment vertical="center"/>
    </xf>
    <xf numFmtId="0" fontId="24" fillId="7" borderId="19" xfId="6" quotePrefix="1" applyNumberFormat="1" applyFont="1" applyFill="1" applyBorder="1" applyAlignment="1" applyProtection="1">
      <alignment horizontal="left" vertical="center"/>
      <protection locked="0"/>
    </xf>
    <xf numFmtId="0" fontId="24" fillId="7" borderId="21" xfId="6" applyNumberFormat="1" applyFont="1" applyFill="1" applyBorder="1" applyAlignment="1" applyProtection="1">
      <alignment horizontal="left" vertical="center"/>
      <protection locked="0"/>
    </xf>
    <xf numFmtId="0" fontId="24" fillId="7" borderId="11" xfId="6" quotePrefix="1" applyNumberFormat="1" applyFont="1" applyFill="1" applyBorder="1" applyAlignment="1" applyProtection="1">
      <alignment horizontal="left" vertical="center"/>
      <protection locked="0"/>
    </xf>
    <xf numFmtId="166" fontId="24" fillId="0" borderId="22" xfId="6" applyFont="1" applyBorder="1" applyAlignment="1">
      <alignment vertical="center" wrapText="1"/>
    </xf>
    <xf numFmtId="166" fontId="24" fillId="0" borderId="23" xfId="6" applyFont="1" applyBorder="1" applyAlignment="1">
      <alignment horizontal="right" vertical="center"/>
    </xf>
    <xf numFmtId="166" fontId="24" fillId="0" borderId="8" xfId="6" applyFont="1" applyBorder="1" applyAlignment="1">
      <alignment horizontal="right" vertical="center"/>
    </xf>
    <xf numFmtId="166" fontId="24" fillId="0" borderId="24" xfId="6" applyFont="1" applyBorder="1" applyAlignment="1">
      <alignment horizontal="right" vertical="center"/>
    </xf>
    <xf numFmtId="166" fontId="6" fillId="0" borderId="8" xfId="6" applyFont="1" applyBorder="1" applyAlignment="1">
      <alignment horizontal="right" vertical="center"/>
    </xf>
    <xf numFmtId="170" fontId="24" fillId="0" borderId="25" xfId="2" applyNumberFormat="1" applyFont="1" applyFill="1" applyBorder="1" applyAlignment="1" applyProtection="1">
      <alignment horizontal="right" vertical="center"/>
    </xf>
    <xf numFmtId="170" fontId="24" fillId="0" borderId="26" xfId="2" applyNumberFormat="1" applyFont="1" applyFill="1" applyBorder="1" applyAlignment="1" applyProtection="1">
      <alignment horizontal="right" vertical="center"/>
    </xf>
    <xf numFmtId="170" fontId="24" fillId="0" borderId="8" xfId="2" applyNumberFormat="1" applyFont="1" applyFill="1" applyBorder="1" applyAlignment="1" applyProtection="1">
      <alignment horizontal="right" vertical="center"/>
    </xf>
    <xf numFmtId="170" fontId="24" fillId="0" borderId="24" xfId="2" applyNumberFormat="1" applyFont="1" applyFill="1" applyBorder="1" applyAlignment="1" applyProtection="1">
      <alignment horizontal="right" vertical="center"/>
    </xf>
    <xf numFmtId="166" fontId="24" fillId="0" borderId="18" xfId="6" applyFont="1" applyBorder="1" applyAlignment="1">
      <alignment vertical="center" wrapText="1"/>
    </xf>
    <xf numFmtId="171" fontId="24" fillId="8" borderId="19" xfId="6" applyNumberFormat="1" applyFont="1" applyFill="1" applyBorder="1" applyAlignment="1">
      <alignment horizontal="right" vertical="center"/>
    </xf>
    <xf numFmtId="171" fontId="24" fillId="6" borderId="20" xfId="6" applyNumberFormat="1" applyFont="1" applyFill="1" applyBorder="1" applyAlignment="1">
      <alignment horizontal="right" vertical="center"/>
    </xf>
    <xf numFmtId="171" fontId="24" fillId="8" borderId="20" xfId="6" applyNumberFormat="1" applyFont="1" applyFill="1" applyBorder="1" applyAlignment="1">
      <alignment horizontal="right" vertical="center"/>
    </xf>
    <xf numFmtId="171" fontId="24" fillId="8" borderId="21" xfId="6" applyNumberFormat="1" applyFont="1" applyFill="1" applyBorder="1" applyAlignment="1">
      <alignment horizontal="right" vertical="center"/>
    </xf>
    <xf numFmtId="166" fontId="24" fillId="0" borderId="10" xfId="6" applyFont="1" applyBorder="1" applyAlignment="1">
      <alignment horizontal="right" vertical="center"/>
    </xf>
    <xf numFmtId="168" fontId="24" fillId="8" borderId="19" xfId="2" applyNumberFormat="1" applyFont="1" applyFill="1" applyBorder="1" applyAlignment="1" applyProtection="1">
      <alignment horizontal="right" vertical="center"/>
    </xf>
    <xf numFmtId="168" fontId="24" fillId="0" borderId="21" xfId="2" applyNumberFormat="1" applyFont="1" applyFill="1" applyBorder="1" applyAlignment="1" applyProtection="1">
      <alignment horizontal="right" vertical="center"/>
    </xf>
    <xf numFmtId="168" fontId="24" fillId="8" borderId="11" xfId="2" applyNumberFormat="1" applyFont="1" applyFill="1" applyBorder="1" applyAlignment="1" applyProtection="1">
      <alignment horizontal="right" vertical="center"/>
    </xf>
    <xf numFmtId="168" fontId="2" fillId="0" borderId="0" xfId="3" applyNumberFormat="1" applyFont="1" applyAlignment="1">
      <alignment horizontal="center" vertical="center"/>
    </xf>
    <xf numFmtId="166" fontId="6" fillId="0" borderId="18" xfId="6" applyFont="1" applyBorder="1" applyAlignment="1">
      <alignment vertical="center" wrapText="1"/>
    </xf>
    <xf numFmtId="171" fontId="6" fillId="8" borderId="19" xfId="6" applyNumberFormat="1" applyFont="1" applyFill="1" applyBorder="1" applyAlignment="1">
      <alignment horizontal="right" vertical="center"/>
    </xf>
    <xf numFmtId="171" fontId="6" fillId="6" borderId="20" xfId="6" applyNumberFormat="1" applyFont="1" applyFill="1" applyBorder="1" applyAlignment="1">
      <alignment horizontal="right" vertical="center"/>
    </xf>
    <xf numFmtId="171" fontId="6" fillId="8" borderId="20" xfId="6" applyNumberFormat="1" applyFont="1" applyFill="1" applyBorder="1" applyAlignment="1">
      <alignment horizontal="right" vertical="center"/>
    </xf>
    <xf numFmtId="171" fontId="6" fillId="8" borderId="21" xfId="6" applyNumberFormat="1" applyFont="1" applyFill="1" applyBorder="1" applyAlignment="1">
      <alignment horizontal="right" vertical="center"/>
    </xf>
    <xf numFmtId="166" fontId="6" fillId="0" borderId="10" xfId="6" applyFont="1" applyBorder="1" applyAlignment="1">
      <alignment horizontal="right" vertical="center"/>
    </xf>
    <xf numFmtId="168" fontId="6" fillId="8" borderId="19" xfId="2" applyNumberFormat="1" applyFont="1" applyFill="1" applyBorder="1" applyAlignment="1" applyProtection="1">
      <alignment horizontal="right" vertical="center"/>
    </xf>
    <xf numFmtId="168" fontId="6" fillId="0" borderId="21" xfId="2" applyNumberFormat="1" applyFont="1" applyFill="1" applyBorder="1" applyAlignment="1" applyProtection="1">
      <alignment horizontal="right" vertical="center"/>
    </xf>
    <xf numFmtId="168" fontId="6" fillId="8" borderId="11" xfId="2" applyNumberFormat="1" applyFont="1" applyFill="1" applyBorder="1" applyAlignment="1" applyProtection="1">
      <alignment horizontal="right" vertical="center"/>
    </xf>
    <xf numFmtId="168" fontId="1" fillId="0" borderId="0" xfId="3" applyNumberFormat="1" applyFont="1" applyAlignment="1">
      <alignment horizontal="center" vertical="center"/>
    </xf>
    <xf numFmtId="0" fontId="1" fillId="0" borderId="18" xfId="3" applyFont="1" applyBorder="1" applyAlignment="1">
      <alignment vertical="center" wrapText="1"/>
    </xf>
    <xf numFmtId="171" fontId="6" fillId="0" borderId="19" xfId="6" applyNumberFormat="1" applyFont="1" applyBorder="1" applyAlignment="1">
      <alignment horizontal="right" vertical="center"/>
    </xf>
    <xf numFmtId="171" fontId="6" fillId="0" borderId="20" xfId="6" applyNumberFormat="1" applyFont="1" applyBorder="1" applyAlignment="1">
      <alignment horizontal="right" vertical="center"/>
    </xf>
    <xf numFmtId="171" fontId="6" fillId="0" borderId="21" xfId="6" applyNumberFormat="1" applyFont="1" applyBorder="1" applyAlignment="1">
      <alignment horizontal="right" vertical="center"/>
    </xf>
    <xf numFmtId="168" fontId="6" fillId="0" borderId="19" xfId="2" applyNumberFormat="1" applyFont="1" applyFill="1" applyBorder="1" applyAlignment="1" applyProtection="1">
      <alignment horizontal="right" vertical="center"/>
    </xf>
    <xf numFmtId="168" fontId="24" fillId="0" borderId="11" xfId="2" applyNumberFormat="1" applyFont="1" applyFill="1" applyBorder="1" applyAlignment="1" applyProtection="1">
      <alignment horizontal="right" vertical="center"/>
    </xf>
    <xf numFmtId="0" fontId="2" fillId="0" borderId="27" xfId="3" applyFont="1" applyBorder="1" applyAlignment="1">
      <alignment vertical="center" wrapText="1"/>
    </xf>
    <xf numFmtId="171" fontId="24" fillId="8" borderId="28" xfId="6" applyNumberFormat="1" applyFont="1" applyFill="1" applyBorder="1" applyAlignment="1">
      <alignment horizontal="right" vertical="center"/>
    </xf>
    <xf numFmtId="171" fontId="24" fillId="6" borderId="29" xfId="6" applyNumberFormat="1" applyFont="1" applyFill="1" applyBorder="1" applyAlignment="1">
      <alignment horizontal="right" vertical="center"/>
    </xf>
    <xf numFmtId="171" fontId="24" fillId="8" borderId="29" xfId="6" applyNumberFormat="1" applyFont="1" applyFill="1" applyBorder="1" applyAlignment="1">
      <alignment horizontal="right" vertical="center"/>
    </xf>
    <xf numFmtId="171" fontId="24" fillId="8" borderId="30" xfId="6" applyNumberFormat="1" applyFont="1" applyFill="1" applyBorder="1" applyAlignment="1">
      <alignment horizontal="right" vertical="center"/>
    </xf>
    <xf numFmtId="166" fontId="24" fillId="0" borderId="31" xfId="6" applyFont="1" applyBorder="1" applyAlignment="1">
      <alignment horizontal="right" vertical="center"/>
    </xf>
    <xf numFmtId="168" fontId="24" fillId="8" borderId="28" xfId="2" applyNumberFormat="1" applyFont="1" applyFill="1" applyBorder="1" applyAlignment="1" applyProtection="1">
      <alignment horizontal="right" vertical="center"/>
    </xf>
    <xf numFmtId="168" fontId="24" fillId="0" borderId="30" xfId="2" applyNumberFormat="1" applyFont="1" applyFill="1" applyBorder="1" applyAlignment="1" applyProtection="1">
      <alignment horizontal="right" vertical="center"/>
    </xf>
    <xf numFmtId="168" fontId="24" fillId="8" borderId="32" xfId="2" applyNumberFormat="1" applyFont="1" applyFill="1" applyBorder="1" applyAlignment="1" applyProtection="1">
      <alignment horizontal="right" vertical="center"/>
    </xf>
    <xf numFmtId="0" fontId="1" fillId="0" borderId="0" xfId="3" applyFont="1" applyAlignment="1">
      <alignment vertical="center" wrapText="1"/>
    </xf>
    <xf numFmtId="166" fontId="24" fillId="6" borderId="33" xfId="6" applyFont="1" applyFill="1" applyBorder="1" applyAlignment="1">
      <alignment vertical="center" wrapText="1"/>
    </xf>
    <xf numFmtId="0" fontId="24" fillId="7" borderId="34" xfId="6" quotePrefix="1" applyNumberFormat="1" applyFont="1" applyFill="1" applyBorder="1" applyAlignment="1" applyProtection="1">
      <alignment horizontal="center" vertical="center"/>
      <protection locked="0"/>
    </xf>
    <xf numFmtId="0" fontId="24" fillId="7" borderId="35" xfId="6" quotePrefix="1" applyNumberFormat="1" applyFont="1" applyFill="1" applyBorder="1" applyAlignment="1" applyProtection="1">
      <alignment horizontal="center" vertical="center"/>
      <protection locked="0"/>
    </xf>
    <xf numFmtId="166" fontId="6" fillId="0" borderId="36" xfId="6" applyFont="1" applyBorder="1" applyAlignment="1">
      <alignment vertical="center"/>
    </xf>
    <xf numFmtId="166" fontId="24" fillId="6" borderId="37" xfId="6" applyFont="1" applyFill="1" applyBorder="1" applyAlignment="1">
      <alignment vertical="center" wrapText="1"/>
    </xf>
    <xf numFmtId="0" fontId="24" fillId="7" borderId="38" xfId="6" quotePrefix="1" applyNumberFormat="1" applyFont="1" applyFill="1" applyBorder="1" applyAlignment="1" applyProtection="1">
      <alignment horizontal="center" vertical="center"/>
      <protection locked="0"/>
    </xf>
    <xf numFmtId="0" fontId="24" fillId="7" borderId="39" xfId="6" quotePrefix="1" applyNumberFormat="1" applyFont="1" applyFill="1" applyBorder="1" applyAlignment="1" applyProtection="1">
      <alignment horizontal="center" vertical="center"/>
      <protection locked="0"/>
    </xf>
    <xf numFmtId="166" fontId="6" fillId="0" borderId="40" xfId="6" applyFont="1" applyBorder="1" applyAlignment="1">
      <alignment vertical="center"/>
    </xf>
    <xf numFmtId="0" fontId="24" fillId="7" borderId="37" xfId="6" quotePrefix="1" applyNumberFormat="1" applyFont="1" applyFill="1" applyBorder="1" applyAlignment="1" applyProtection="1">
      <alignment horizontal="center" vertical="center"/>
      <protection locked="0"/>
    </xf>
    <xf numFmtId="0" fontId="24" fillId="7" borderId="39" xfId="6" applyNumberFormat="1" applyFont="1" applyFill="1" applyBorder="1" applyAlignment="1" applyProtection="1">
      <alignment horizontal="center" vertical="center"/>
      <protection locked="0"/>
    </xf>
    <xf numFmtId="166" fontId="6" fillId="0" borderId="41" xfId="6" applyFont="1" applyBorder="1" applyAlignment="1">
      <alignment vertical="center" wrapText="1"/>
    </xf>
    <xf numFmtId="166" fontId="6" fillId="0" borderId="42" xfId="6" applyFont="1" applyBorder="1"/>
    <xf numFmtId="166" fontId="6" fillId="0" borderId="41" xfId="6" applyFont="1" applyBorder="1"/>
    <xf numFmtId="166" fontId="24" fillId="0" borderId="37" xfId="6" applyFont="1" applyBorder="1" applyAlignment="1">
      <alignment vertical="center" wrapText="1"/>
    </xf>
    <xf numFmtId="171" fontId="24" fillId="8" borderId="38" xfId="6" applyNumberFormat="1" applyFont="1" applyFill="1" applyBorder="1" applyAlignment="1">
      <alignment horizontal="right" vertical="center"/>
    </xf>
    <xf numFmtId="171" fontId="24" fillId="6" borderId="38" xfId="6" applyNumberFormat="1" applyFont="1" applyFill="1" applyBorder="1" applyAlignment="1">
      <alignment horizontal="right" vertical="center"/>
    </xf>
    <xf numFmtId="171" fontId="24" fillId="8" borderId="39" xfId="6" applyNumberFormat="1" applyFont="1" applyFill="1" applyBorder="1" applyAlignment="1">
      <alignment horizontal="right" vertical="center"/>
    </xf>
    <xf numFmtId="166" fontId="24" fillId="0" borderId="40" xfId="6" applyFont="1" applyBorder="1" applyAlignment="1">
      <alignment horizontal="right" vertical="center"/>
    </xf>
    <xf numFmtId="168" fontId="24" fillId="8" borderId="37" xfId="2" applyNumberFormat="1" applyFont="1" applyFill="1" applyBorder="1" applyAlignment="1" applyProtection="1">
      <alignment horizontal="right" vertical="center"/>
    </xf>
    <xf numFmtId="168" fontId="24" fillId="8" borderId="39" xfId="2" applyNumberFormat="1" applyFont="1" applyFill="1" applyBorder="1" applyAlignment="1" applyProtection="1">
      <alignment horizontal="right" vertical="center"/>
    </xf>
    <xf numFmtId="166" fontId="6" fillId="0" borderId="37" xfId="6" applyFont="1" applyBorder="1" applyAlignment="1">
      <alignment vertical="center" wrapText="1"/>
    </xf>
    <xf numFmtId="171" fontId="6" fillId="8" borderId="38" xfId="6" applyNumberFormat="1" applyFont="1" applyFill="1" applyBorder="1" applyAlignment="1">
      <alignment horizontal="right" vertical="center"/>
    </xf>
    <xf numFmtId="171" fontId="6" fillId="6" borderId="38" xfId="6" applyNumberFormat="1" applyFont="1" applyFill="1" applyBorder="1" applyAlignment="1">
      <alignment horizontal="right" vertical="center"/>
    </xf>
    <xf numFmtId="171" fontId="6" fillId="8" borderId="39" xfId="6" applyNumberFormat="1" applyFont="1" applyFill="1" applyBorder="1" applyAlignment="1">
      <alignment horizontal="right" vertical="center"/>
    </xf>
    <xf numFmtId="166" fontId="6" fillId="0" borderId="40" xfId="6" applyFont="1" applyBorder="1" applyAlignment="1">
      <alignment horizontal="right" vertical="center"/>
    </xf>
    <xf numFmtId="168" fontId="6" fillId="8" borderId="37" xfId="2" applyNumberFormat="1" applyFont="1" applyFill="1" applyBorder="1" applyAlignment="1" applyProtection="1">
      <alignment horizontal="right" vertical="center"/>
    </xf>
    <xf numFmtId="168" fontId="6" fillId="8" borderId="39" xfId="2" applyNumberFormat="1" applyFont="1" applyFill="1" applyBorder="1" applyAlignment="1" applyProtection="1">
      <alignment horizontal="right" vertical="center"/>
    </xf>
    <xf numFmtId="0" fontId="1" fillId="0" borderId="37" xfId="3" applyFont="1" applyBorder="1" applyAlignment="1">
      <alignment vertical="center" wrapText="1"/>
    </xf>
    <xf numFmtId="171" fontId="6" fillId="0" borderId="38" xfId="6" applyNumberFormat="1" applyFont="1" applyBorder="1" applyAlignment="1">
      <alignment horizontal="right" vertical="center"/>
    </xf>
    <xf numFmtId="171" fontId="6" fillId="0" borderId="39" xfId="6" applyNumberFormat="1" applyFont="1" applyBorder="1" applyAlignment="1">
      <alignment horizontal="right" vertical="center"/>
    </xf>
    <xf numFmtId="168" fontId="6" fillId="0" borderId="37" xfId="2" applyNumberFormat="1" applyFont="1" applyFill="1" applyBorder="1" applyAlignment="1" applyProtection="1">
      <alignment horizontal="right" vertical="center"/>
    </xf>
    <xf numFmtId="168" fontId="6" fillId="0" borderId="39" xfId="2" applyNumberFormat="1" applyFont="1" applyFill="1" applyBorder="1" applyAlignment="1" applyProtection="1">
      <alignment horizontal="right" vertical="center"/>
    </xf>
    <xf numFmtId="0" fontId="2" fillId="0" borderId="43" xfId="3" applyFont="1" applyBorder="1" applyAlignment="1">
      <alignment vertical="center" wrapText="1"/>
    </xf>
    <xf numFmtId="171" fontId="24" fillId="8" borderId="44" xfId="6" applyNumberFormat="1" applyFont="1" applyFill="1" applyBorder="1" applyAlignment="1">
      <alignment horizontal="right" vertical="center"/>
    </xf>
    <xf numFmtId="171" fontId="24" fillId="6" borderId="44" xfId="6" applyNumberFormat="1" applyFont="1" applyFill="1" applyBorder="1" applyAlignment="1">
      <alignment horizontal="right" vertical="center"/>
    </xf>
    <xf numFmtId="171" fontId="24" fillId="9" borderId="45" xfId="6" applyNumberFormat="1" applyFont="1" applyFill="1" applyBorder="1" applyAlignment="1">
      <alignment horizontal="right" vertical="center"/>
    </xf>
    <xf numFmtId="166" fontId="24" fillId="0" borderId="46" xfId="6" applyFont="1" applyBorder="1" applyAlignment="1">
      <alignment horizontal="right" vertical="center"/>
    </xf>
    <xf numFmtId="168" fontId="24" fillId="8" borderId="43" xfId="2" applyNumberFormat="1" applyFont="1" applyFill="1" applyBorder="1" applyAlignment="1" applyProtection="1">
      <alignment horizontal="right" vertical="center"/>
    </xf>
    <xf numFmtId="168" fontId="24" fillId="8" borderId="45" xfId="2" applyNumberFormat="1" applyFont="1" applyFill="1" applyBorder="1" applyAlignment="1" applyProtection="1">
      <alignment horizontal="right" vertical="center"/>
    </xf>
    <xf numFmtId="166" fontId="13" fillId="3" borderId="47" xfId="6" applyFont="1" applyFill="1" applyBorder="1"/>
    <xf numFmtId="166" fontId="13" fillId="3" borderId="48" xfId="6" applyFont="1" applyFill="1" applyBorder="1"/>
    <xf numFmtId="166" fontId="13" fillId="3" borderId="49" xfId="6" applyFont="1" applyFill="1" applyBorder="1"/>
    <xf numFmtId="0" fontId="3" fillId="10" borderId="0" xfId="3" applyFill="1"/>
    <xf numFmtId="166" fontId="13" fillId="3" borderId="3" xfId="6" applyFont="1" applyFill="1" applyBorder="1"/>
    <xf numFmtId="166" fontId="13" fillId="3" borderId="0" xfId="6" applyFont="1" applyFill="1"/>
    <xf numFmtId="166" fontId="13" fillId="3" borderId="4" xfId="6" applyFont="1" applyFill="1" applyBorder="1"/>
    <xf numFmtId="0" fontId="8" fillId="0" borderId="50" xfId="3" applyFont="1" applyBorder="1"/>
    <xf numFmtId="0" fontId="8" fillId="0" borderId="12" xfId="3" applyFont="1" applyBorder="1"/>
    <xf numFmtId="0" fontId="8" fillId="0" borderId="51" xfId="3" applyFont="1" applyBorder="1"/>
    <xf numFmtId="166" fontId="12" fillId="6" borderId="52" xfId="6" applyFont="1" applyFill="1" applyBorder="1"/>
    <xf numFmtId="0" fontId="12" fillId="7" borderId="52" xfId="6" quotePrefix="1" applyNumberFormat="1" applyFont="1" applyFill="1" applyBorder="1" applyAlignment="1" applyProtection="1">
      <alignment horizontal="center"/>
      <protection locked="0"/>
    </xf>
    <xf numFmtId="166" fontId="13" fillId="0" borderId="0" xfId="6" applyFont="1"/>
    <xf numFmtId="0" fontId="12" fillId="7" borderId="38" xfId="6" quotePrefix="1" applyNumberFormat="1" applyFont="1" applyFill="1" applyBorder="1" applyAlignment="1" applyProtection="1">
      <alignment horizontal="center"/>
      <protection locked="0"/>
    </xf>
    <xf numFmtId="0" fontId="12" fillId="7" borderId="55" xfId="6" applyNumberFormat="1" applyFont="1" applyFill="1" applyBorder="1" applyAlignment="1" applyProtection="1">
      <alignment horizontal="center"/>
      <protection locked="0"/>
    </xf>
    <xf numFmtId="166" fontId="13" fillId="0" borderId="3" xfId="6" applyFont="1" applyBorder="1"/>
    <xf numFmtId="166" fontId="13" fillId="0" borderId="4" xfId="6" applyFont="1" applyBorder="1"/>
    <xf numFmtId="166" fontId="12" fillId="0" borderId="52" xfId="6" applyFont="1" applyBorder="1"/>
    <xf numFmtId="166" fontId="12" fillId="8" borderId="52" xfId="6" applyFont="1" applyFill="1" applyBorder="1"/>
    <xf numFmtId="170" fontId="12" fillId="8" borderId="52" xfId="2" applyNumberFormat="1" applyFont="1" applyFill="1" applyBorder="1" applyProtection="1"/>
    <xf numFmtId="171" fontId="12" fillId="8" borderId="52" xfId="6" applyNumberFormat="1" applyFont="1" applyFill="1" applyBorder="1"/>
    <xf numFmtId="171" fontId="12" fillId="0" borderId="52" xfId="6" applyNumberFormat="1" applyFont="1" applyBorder="1"/>
    <xf numFmtId="168" fontId="12" fillId="8" borderId="52" xfId="2" applyNumberFormat="1" applyFont="1" applyFill="1" applyBorder="1" applyProtection="1"/>
    <xf numFmtId="167" fontId="0" fillId="10" borderId="0" xfId="2" applyNumberFormat="1" applyFont="1" applyFill="1"/>
    <xf numFmtId="166" fontId="13" fillId="0" borderId="52" xfId="6" applyFont="1" applyBorder="1"/>
    <xf numFmtId="171" fontId="12" fillId="6" borderId="52" xfId="6" applyNumberFormat="1" applyFont="1" applyFill="1" applyBorder="1"/>
    <xf numFmtId="171" fontId="13" fillId="8" borderId="52" xfId="6" applyNumberFormat="1" applyFont="1" applyFill="1" applyBorder="1"/>
    <xf numFmtId="171" fontId="13" fillId="6" borderId="52" xfId="6" applyNumberFormat="1" applyFont="1" applyFill="1" applyBorder="1"/>
    <xf numFmtId="168" fontId="3" fillId="10" borderId="0" xfId="3" applyNumberFormat="1" applyFill="1"/>
    <xf numFmtId="171" fontId="13" fillId="0" borderId="52" xfId="6" applyNumberFormat="1" applyFont="1" applyBorder="1"/>
    <xf numFmtId="0" fontId="8" fillId="0" borderId="56" xfId="3" applyFont="1" applyBorder="1"/>
    <xf numFmtId="0" fontId="8" fillId="0" borderId="13" xfId="3" applyFont="1" applyBorder="1"/>
    <xf numFmtId="0" fontId="8" fillId="0" borderId="57" xfId="3" applyFont="1" applyBorder="1"/>
    <xf numFmtId="0" fontId="3" fillId="0" borderId="50" xfId="3" applyBorder="1"/>
    <xf numFmtId="0" fontId="3" fillId="0" borderId="12" xfId="3" applyBorder="1"/>
    <xf numFmtId="0" fontId="3" fillId="0" borderId="51" xfId="3" applyBorder="1"/>
    <xf numFmtId="166" fontId="21" fillId="0" borderId="5" xfId="7" applyFont="1" applyBorder="1"/>
    <xf numFmtId="166" fontId="15" fillId="0" borderId="8" xfId="7" applyBorder="1"/>
    <xf numFmtId="167" fontId="26" fillId="0" borderId="8" xfId="7" applyNumberFormat="1" applyFont="1" applyBorder="1"/>
    <xf numFmtId="167" fontId="15" fillId="0" borderId="8" xfId="7" applyNumberFormat="1" applyBorder="1"/>
    <xf numFmtId="10" fontId="15" fillId="0" borderId="8" xfId="7" applyNumberFormat="1" applyBorder="1"/>
    <xf numFmtId="167" fontId="15" fillId="0" borderId="6" xfId="7" applyNumberFormat="1" applyBorder="1"/>
    <xf numFmtId="166" fontId="15" fillId="10" borderId="0" xfId="6" applyFill="1"/>
    <xf numFmtId="0" fontId="27" fillId="0" borderId="7" xfId="3" applyFont="1" applyBorder="1"/>
    <xf numFmtId="166" fontId="29" fillId="0" borderId="0" xfId="6" applyFont="1" applyAlignment="1">
      <alignment horizontal="center"/>
    </xf>
    <xf numFmtId="0" fontId="27" fillId="0" borderId="0" xfId="3" applyFont="1"/>
    <xf numFmtId="166" fontId="28" fillId="0" borderId="0" xfId="6" applyFont="1"/>
    <xf numFmtId="166" fontId="30" fillId="0" borderId="0" xfId="6" applyFont="1"/>
    <xf numFmtId="166" fontId="29" fillId="0" borderId="3" xfId="6" applyFont="1" applyBorder="1" applyAlignment="1">
      <alignment horizontal="center"/>
    </xf>
    <xf numFmtId="166" fontId="12" fillId="0" borderId="0" xfId="6" applyFont="1" applyAlignment="1">
      <alignment horizontal="center"/>
    </xf>
    <xf numFmtId="11" fontId="29" fillId="0" borderId="0" xfId="6" applyNumberFormat="1" applyFont="1" applyAlignment="1">
      <alignment horizontal="center"/>
    </xf>
    <xf numFmtId="166" fontId="29" fillId="11" borderId="3" xfId="6" applyFont="1" applyFill="1" applyBorder="1" applyAlignment="1">
      <alignment horizontal="center"/>
    </xf>
    <xf numFmtId="166" fontId="13" fillId="12" borderId="3" xfId="6" applyFont="1" applyFill="1" applyBorder="1"/>
    <xf numFmtId="166" fontId="12" fillId="13" borderId="3" xfId="6" applyFont="1" applyFill="1" applyBorder="1"/>
    <xf numFmtId="166" fontId="13" fillId="0" borderId="0" xfId="6" applyFont="1" applyAlignment="1">
      <alignment wrapText="1"/>
    </xf>
    <xf numFmtId="166" fontId="13" fillId="13" borderId="0" xfId="6" applyFont="1" applyFill="1" applyAlignment="1">
      <alignment wrapText="1"/>
    </xf>
    <xf numFmtId="167" fontId="31" fillId="13" borderId="3" xfId="2" applyNumberFormat="1" applyFont="1" applyFill="1" applyBorder="1" applyAlignment="1">
      <alignment horizontal="center"/>
    </xf>
    <xf numFmtId="166" fontId="32" fillId="0" borderId="0" xfId="6" applyFont="1" applyAlignment="1">
      <alignment wrapText="1"/>
    </xf>
    <xf numFmtId="166" fontId="32" fillId="13" borderId="0" xfId="6" applyFont="1" applyFill="1" applyAlignment="1">
      <alignment wrapText="1"/>
    </xf>
    <xf numFmtId="166" fontId="13" fillId="13" borderId="3" xfId="6" applyFont="1" applyFill="1" applyBorder="1"/>
    <xf numFmtId="167" fontId="33" fillId="13" borderId="3" xfId="2" applyNumberFormat="1" applyFont="1" applyFill="1" applyBorder="1" applyAlignment="1">
      <alignment horizontal="center"/>
    </xf>
    <xf numFmtId="167" fontId="33" fillId="13" borderId="0" xfId="2" applyNumberFormat="1" applyFont="1" applyFill="1" applyBorder="1" applyAlignment="1">
      <alignment horizontal="left"/>
    </xf>
    <xf numFmtId="166" fontId="13" fillId="13" borderId="3" xfId="6" applyFont="1" applyFill="1" applyBorder="1" applyAlignment="1">
      <alignment horizontal="right"/>
    </xf>
    <xf numFmtId="0" fontId="3" fillId="13" borderId="0" xfId="3" applyFill="1"/>
    <xf numFmtId="167" fontId="34" fillId="13" borderId="0" xfId="2" applyNumberFormat="1" applyFont="1" applyFill="1" applyBorder="1" applyAlignment="1">
      <alignment horizontal="left"/>
    </xf>
    <xf numFmtId="0" fontId="3" fillId="13" borderId="3" xfId="3" applyFill="1" applyBorder="1"/>
    <xf numFmtId="171" fontId="13" fillId="0" borderId="0" xfId="6" applyNumberFormat="1" applyFont="1" applyAlignment="1">
      <alignment wrapText="1"/>
    </xf>
    <xf numFmtId="171" fontId="13" fillId="0" borderId="0" xfId="6" applyNumberFormat="1" applyFont="1"/>
    <xf numFmtId="170" fontId="12" fillId="0" borderId="0" xfId="2" applyNumberFormat="1" applyFont="1" applyFill="1" applyBorder="1" applyProtection="1"/>
    <xf numFmtId="171" fontId="13" fillId="0" borderId="3" xfId="6" applyNumberFormat="1" applyFont="1" applyBorder="1"/>
    <xf numFmtId="171" fontId="13" fillId="13" borderId="0" xfId="6" applyNumberFormat="1" applyFont="1" applyFill="1" applyAlignment="1">
      <alignment wrapText="1"/>
    </xf>
    <xf numFmtId="171" fontId="13" fillId="13" borderId="3" xfId="6" applyNumberFormat="1" applyFont="1" applyFill="1" applyBorder="1"/>
    <xf numFmtId="170" fontId="12" fillId="13" borderId="0" xfId="2" applyNumberFormat="1" applyFont="1" applyFill="1" applyBorder="1" applyProtection="1"/>
    <xf numFmtId="171" fontId="13" fillId="14" borderId="0" xfId="6" applyNumberFormat="1" applyFont="1" applyFill="1"/>
    <xf numFmtId="0" fontId="3" fillId="14" borderId="0" xfId="3" applyFill="1"/>
    <xf numFmtId="0" fontId="8" fillId="13" borderId="3" xfId="3" applyFont="1" applyFill="1" applyBorder="1"/>
    <xf numFmtId="166" fontId="24" fillId="0" borderId="0" xfId="6" applyFont="1"/>
    <xf numFmtId="167" fontId="31" fillId="11" borderId="3" xfId="2" applyNumberFormat="1" applyFont="1" applyFill="1" applyBorder="1" applyAlignment="1">
      <alignment horizontal="center"/>
    </xf>
    <xf numFmtId="0" fontId="27" fillId="0" borderId="8" xfId="3" applyFont="1" applyBorder="1"/>
    <xf numFmtId="167" fontId="31" fillId="15" borderId="1" xfId="2" applyNumberFormat="1" applyFont="1" applyFill="1" applyBorder="1" applyAlignment="1">
      <alignment horizontal="center"/>
    </xf>
    <xf numFmtId="0" fontId="3" fillId="15" borderId="7" xfId="3" applyFill="1" applyBorder="1"/>
    <xf numFmtId="0" fontId="3" fillId="11" borderId="0" xfId="3" applyFill="1"/>
    <xf numFmtId="167" fontId="35" fillId="13" borderId="3" xfId="2" applyNumberFormat="1" applyFont="1" applyFill="1" applyBorder="1" applyAlignment="1">
      <alignment horizontal="center"/>
    </xf>
    <xf numFmtId="0" fontId="36" fillId="13" borderId="0" xfId="3" applyFont="1" applyFill="1"/>
    <xf numFmtId="167" fontId="37" fillId="13" borderId="0" xfId="2" applyNumberFormat="1" applyFont="1" applyFill="1" applyBorder="1" applyAlignment="1">
      <alignment horizontal="center"/>
    </xf>
    <xf numFmtId="167" fontId="37" fillId="13" borderId="3" xfId="2" applyNumberFormat="1" applyFont="1" applyFill="1" applyBorder="1" applyAlignment="1">
      <alignment horizontal="right"/>
    </xf>
    <xf numFmtId="166" fontId="39" fillId="2" borderId="0" xfId="6" applyFont="1" applyFill="1"/>
    <xf numFmtId="0" fontId="3" fillId="2" borderId="0" xfId="3" applyFill="1"/>
    <xf numFmtId="0" fontId="3" fillId="2" borderId="4" xfId="3" applyFill="1" applyBorder="1"/>
    <xf numFmtId="166" fontId="40" fillId="0" borderId="3" xfId="6" applyFont="1" applyBorder="1" applyAlignment="1">
      <alignment horizontal="left"/>
    </xf>
    <xf numFmtId="166" fontId="40" fillId="0" borderId="0" xfId="6" applyFont="1" applyAlignment="1">
      <alignment horizontal="left"/>
    </xf>
    <xf numFmtId="166" fontId="39" fillId="0" borderId="0" xfId="6" applyFont="1"/>
    <xf numFmtId="166" fontId="15" fillId="0" borderId="0" xfId="6"/>
    <xf numFmtId="166" fontId="24" fillId="6" borderId="1" xfId="6" applyFont="1" applyFill="1" applyBorder="1"/>
    <xf numFmtId="0" fontId="41" fillId="0" borderId="7" xfId="3" applyFont="1" applyBorder="1"/>
    <xf numFmtId="0" fontId="24" fillId="7" borderId="52" xfId="6" quotePrefix="1" applyNumberFormat="1" applyFont="1" applyFill="1" applyBorder="1" applyAlignment="1" applyProtection="1">
      <alignment horizontal="center"/>
      <protection locked="0"/>
    </xf>
    <xf numFmtId="166" fontId="6" fillId="0" borderId="58" xfId="6" applyFont="1" applyBorder="1"/>
    <xf numFmtId="0" fontId="41" fillId="0" borderId="0" xfId="3" applyFont="1"/>
    <xf numFmtId="166" fontId="24" fillId="6" borderId="5" xfId="6" applyFont="1" applyFill="1" applyBorder="1"/>
    <xf numFmtId="0" fontId="41" fillId="0" borderId="8" xfId="3" applyFont="1" applyBorder="1"/>
    <xf numFmtId="0" fontId="24" fillId="7" borderId="52" xfId="6" applyNumberFormat="1" applyFont="1" applyFill="1" applyBorder="1" applyAlignment="1" applyProtection="1">
      <alignment horizontal="center"/>
      <protection locked="0"/>
    </xf>
    <xf numFmtId="166" fontId="6" fillId="0" borderId="59" xfId="6" applyFont="1" applyBorder="1"/>
    <xf numFmtId="166" fontId="6" fillId="0" borderId="60" xfId="6" applyFont="1" applyBorder="1"/>
    <xf numFmtId="166" fontId="24" fillId="0" borderId="59" xfId="6" applyFont="1" applyBorder="1"/>
    <xf numFmtId="0" fontId="41" fillId="0" borderId="61" xfId="3" applyFont="1" applyBorder="1"/>
    <xf numFmtId="0" fontId="41" fillId="0" borderId="60" xfId="3" applyFont="1" applyBorder="1"/>
    <xf numFmtId="171" fontId="24" fillId="8" borderId="60" xfId="6" applyNumberFormat="1" applyFont="1" applyFill="1" applyBorder="1" applyAlignment="1">
      <alignment horizontal="center"/>
    </xf>
    <xf numFmtId="171" fontId="24" fillId="0" borderId="52" xfId="6" applyNumberFormat="1" applyFont="1" applyBorder="1" applyAlignment="1">
      <alignment horizontal="center"/>
    </xf>
    <xf numFmtId="171" fontId="24" fillId="7" borderId="52" xfId="6" applyNumberFormat="1" applyFont="1" applyFill="1" applyBorder="1" applyAlignment="1">
      <alignment horizontal="center"/>
    </xf>
    <xf numFmtId="171" fontId="24" fillId="8" borderId="52" xfId="6" applyNumberFormat="1" applyFont="1" applyFill="1" applyBorder="1" applyAlignment="1">
      <alignment horizontal="center"/>
    </xf>
    <xf numFmtId="166" fontId="6" fillId="0" borderId="0" xfId="6" applyFont="1" applyAlignment="1">
      <alignment horizontal="center"/>
    </xf>
    <xf numFmtId="168" fontId="24" fillId="8" borderId="52" xfId="2" applyNumberFormat="1" applyFont="1" applyFill="1" applyBorder="1" applyAlignment="1" applyProtection="1">
      <alignment horizontal="center"/>
    </xf>
    <xf numFmtId="171" fontId="24" fillId="6" borderId="52" xfId="6" applyNumberFormat="1" applyFont="1" applyFill="1" applyBorder="1" applyAlignment="1">
      <alignment horizontal="center"/>
    </xf>
    <xf numFmtId="0" fontId="42" fillId="0" borderId="61" xfId="3" applyFont="1" applyBorder="1"/>
    <xf numFmtId="0" fontId="42" fillId="0" borderId="60" xfId="3" applyFont="1" applyBorder="1"/>
    <xf numFmtId="166" fontId="24" fillId="0" borderId="0" xfId="6" applyFont="1" applyAlignment="1">
      <alignment horizontal="center"/>
    </xf>
    <xf numFmtId="0" fontId="42" fillId="0" borderId="0" xfId="3" applyFont="1"/>
    <xf numFmtId="171" fontId="6" fillId="8" borderId="60" xfId="6" applyNumberFormat="1" applyFont="1" applyFill="1" applyBorder="1" applyAlignment="1">
      <alignment horizontal="center"/>
    </xf>
    <xf numFmtId="171" fontId="6" fillId="6" borderId="52" xfId="6" applyNumberFormat="1" applyFont="1" applyFill="1" applyBorder="1" applyAlignment="1">
      <alignment horizontal="center"/>
    </xf>
    <xf numFmtId="171" fontId="6" fillId="7" borderId="52" xfId="6" applyNumberFormat="1" applyFont="1" applyFill="1" applyBorder="1" applyAlignment="1">
      <alignment horizontal="center"/>
    </xf>
    <xf numFmtId="171" fontId="6" fillId="8" borderId="52" xfId="6" applyNumberFormat="1" applyFont="1" applyFill="1" applyBorder="1" applyAlignment="1">
      <alignment horizontal="center"/>
    </xf>
    <xf numFmtId="168" fontId="6" fillId="8" borderId="52" xfId="2" applyNumberFormat="1" applyFont="1" applyFill="1" applyBorder="1" applyAlignment="1" applyProtection="1">
      <alignment horizontal="center"/>
    </xf>
    <xf numFmtId="166" fontId="6" fillId="0" borderId="47" xfId="6" applyFont="1" applyBorder="1"/>
    <xf numFmtId="0" fontId="41" fillId="0" borderId="49" xfId="3" applyFont="1" applyBorder="1"/>
    <xf numFmtId="171" fontId="6" fillId="8" borderId="49" xfId="6" applyNumberFormat="1" applyFont="1" applyFill="1" applyBorder="1" applyAlignment="1">
      <alignment horizontal="center"/>
    </xf>
    <xf numFmtId="171" fontId="6" fillId="6" borderId="58" xfId="6" applyNumberFormat="1" applyFont="1" applyFill="1" applyBorder="1" applyAlignment="1">
      <alignment horizontal="center"/>
    </xf>
    <xf numFmtId="171" fontId="6" fillId="7" borderId="58" xfId="6" applyNumberFormat="1" applyFont="1" applyFill="1" applyBorder="1" applyAlignment="1">
      <alignment horizontal="center"/>
    </xf>
    <xf numFmtId="171" fontId="6" fillId="8" borderId="58" xfId="6" applyNumberFormat="1" applyFont="1" applyFill="1" applyBorder="1" applyAlignment="1">
      <alignment horizontal="center"/>
    </xf>
    <xf numFmtId="168" fontId="6" fillId="8" borderId="58" xfId="2" applyNumberFormat="1" applyFont="1" applyFill="1" applyBorder="1" applyAlignment="1" applyProtection="1">
      <alignment horizontal="center"/>
    </xf>
    <xf numFmtId="166" fontId="24" fillId="0" borderId="62" xfId="6" applyFont="1" applyBorder="1" applyAlignment="1">
      <alignment horizontal="center"/>
    </xf>
    <xf numFmtId="166" fontId="6" fillId="0" borderId="5" xfId="6" applyFont="1" applyBorder="1"/>
    <xf numFmtId="0" fontId="41" fillId="0" borderId="6" xfId="3" applyFont="1" applyBorder="1"/>
    <xf numFmtId="171" fontId="6" fillId="8" borderId="6" xfId="6" applyNumberFormat="1" applyFont="1" applyFill="1" applyBorder="1" applyAlignment="1">
      <alignment horizontal="center"/>
    </xf>
    <xf numFmtId="171" fontId="6" fillId="6" borderId="63" xfId="6" applyNumberFormat="1" applyFont="1" applyFill="1" applyBorder="1" applyAlignment="1">
      <alignment horizontal="center"/>
    </xf>
    <xf numFmtId="171" fontId="6" fillId="7" borderId="63" xfId="6" applyNumberFormat="1" applyFont="1" applyFill="1" applyBorder="1" applyAlignment="1">
      <alignment horizontal="center"/>
    </xf>
    <xf numFmtId="171" fontId="6" fillId="8" borderId="63" xfId="6" applyNumberFormat="1" applyFont="1" applyFill="1" applyBorder="1" applyAlignment="1">
      <alignment horizontal="center"/>
    </xf>
    <xf numFmtId="168" fontId="6" fillId="8" borderId="63" xfId="2" applyNumberFormat="1" applyFont="1" applyFill="1" applyBorder="1" applyAlignment="1" applyProtection="1">
      <alignment horizontal="center"/>
    </xf>
    <xf numFmtId="171" fontId="6" fillId="0" borderId="59" xfId="6" applyNumberFormat="1" applyFont="1" applyBorder="1"/>
    <xf numFmtId="166" fontId="6" fillId="0" borderId="63" xfId="6" applyFont="1" applyBorder="1" applyAlignment="1">
      <alignment horizontal="center"/>
    </xf>
    <xf numFmtId="166" fontId="43" fillId="3" borderId="0" xfId="7" applyFont="1" applyFill="1"/>
    <xf numFmtId="166" fontId="6" fillId="3" borderId="0" xfId="7" applyFont="1" applyFill="1"/>
    <xf numFmtId="167" fontId="44" fillId="3" borderId="0" xfId="7" applyNumberFormat="1" applyFont="1" applyFill="1"/>
    <xf numFmtId="167" fontId="6" fillId="3" borderId="0" xfId="7" applyNumberFormat="1" applyFont="1" applyFill="1"/>
    <xf numFmtId="10" fontId="6" fillId="3" borderId="0" xfId="7" applyNumberFormat="1" applyFont="1" applyFill="1"/>
    <xf numFmtId="166" fontId="24" fillId="6" borderId="47" xfId="6" applyFont="1" applyFill="1" applyBorder="1"/>
    <xf numFmtId="166" fontId="6" fillId="0" borderId="64" xfId="6" applyFont="1" applyBorder="1"/>
    <xf numFmtId="166" fontId="24" fillId="8" borderId="52" xfId="6" applyFont="1" applyFill="1" applyBorder="1" applyAlignment="1">
      <alignment horizontal="center"/>
    </xf>
    <xf numFmtId="166" fontId="24" fillId="6" borderId="52" xfId="6" applyFont="1" applyFill="1" applyBorder="1" applyAlignment="1">
      <alignment horizontal="center"/>
    </xf>
    <xf numFmtId="166" fontId="24" fillId="7" borderId="52" xfId="6" applyFont="1" applyFill="1" applyBorder="1" applyAlignment="1">
      <alignment horizontal="center"/>
    </xf>
    <xf numFmtId="170" fontId="24" fillId="8" borderId="52" xfId="2" applyNumberFormat="1" applyFont="1" applyFill="1" applyBorder="1" applyAlignment="1" applyProtection="1">
      <alignment horizontal="center"/>
    </xf>
    <xf numFmtId="168" fontId="6" fillId="3" borderId="0" xfId="7" applyNumberFormat="1" applyFont="1" applyFill="1"/>
    <xf numFmtId="168" fontId="24" fillId="7" borderId="52" xfId="6" quotePrefix="1" applyNumberFormat="1" applyFont="1" applyFill="1" applyBorder="1" applyAlignment="1" applyProtection="1">
      <alignment horizontal="center"/>
      <protection locked="0"/>
    </xf>
    <xf numFmtId="168" fontId="24" fillId="7" borderId="52" xfId="6" applyNumberFormat="1" applyFont="1" applyFill="1" applyBorder="1" applyAlignment="1" applyProtection="1">
      <alignment horizontal="center"/>
      <protection locked="0"/>
    </xf>
    <xf numFmtId="166" fontId="24" fillId="0" borderId="71" xfId="6" applyFont="1" applyBorder="1"/>
    <xf numFmtId="166" fontId="45" fillId="0" borderId="0" xfId="6" applyFont="1" applyAlignment="1">
      <alignment horizontal="center"/>
    </xf>
    <xf numFmtId="168" fontId="24" fillId="0" borderId="72" xfId="6" applyNumberFormat="1" applyFont="1" applyBorder="1" applyAlignment="1">
      <alignment horizontal="center"/>
    </xf>
    <xf numFmtId="168" fontId="24" fillId="0" borderId="73" xfId="6" applyNumberFormat="1" applyFont="1" applyBorder="1" applyAlignment="1">
      <alignment horizontal="center"/>
    </xf>
    <xf numFmtId="171" fontId="6" fillId="8" borderId="38" xfId="6" applyNumberFormat="1" applyFont="1" applyFill="1" applyBorder="1" applyAlignment="1">
      <alignment horizontal="center"/>
    </xf>
    <xf numFmtId="171" fontId="6" fillId="0" borderId="38" xfId="6" applyNumberFormat="1" applyFont="1" applyBorder="1" applyAlignment="1">
      <alignment horizontal="center"/>
    </xf>
    <xf numFmtId="171" fontId="6" fillId="7" borderId="38" xfId="6" applyNumberFormat="1" applyFont="1" applyFill="1" applyBorder="1" applyAlignment="1">
      <alignment horizontal="center"/>
    </xf>
    <xf numFmtId="168" fontId="6" fillId="8" borderId="38" xfId="2" applyNumberFormat="1" applyFont="1" applyFill="1" applyBorder="1" applyAlignment="1" applyProtection="1">
      <alignment horizontal="center"/>
    </xf>
    <xf numFmtId="166" fontId="43" fillId="3" borderId="41" xfId="7" applyFont="1" applyFill="1" applyBorder="1"/>
    <xf numFmtId="0" fontId="48" fillId="7" borderId="20" xfId="6" quotePrefix="1" applyNumberFormat="1" applyFont="1" applyFill="1" applyBorder="1" applyAlignment="1" applyProtection="1">
      <alignment horizontal="left" vertical="center"/>
      <protection locked="0"/>
    </xf>
    <xf numFmtId="0" fontId="48" fillId="7" borderId="20" xfId="6" applyNumberFormat="1" applyFont="1" applyFill="1" applyBorder="1" applyAlignment="1" applyProtection="1">
      <alignment horizontal="center" vertical="center"/>
      <protection locked="0"/>
    </xf>
    <xf numFmtId="0" fontId="49" fillId="0" borderId="20" xfId="3" applyFont="1" applyBorder="1" applyAlignment="1">
      <alignment horizontal="left" vertical="center"/>
    </xf>
    <xf numFmtId="41" fontId="50" fillId="7" borderId="20" xfId="1" applyFont="1" applyFill="1" applyBorder="1"/>
    <xf numFmtId="41" fontId="50" fillId="0" borderId="20" xfId="1" applyFont="1" applyFill="1" applyBorder="1"/>
    <xf numFmtId="168" fontId="50" fillId="7" borderId="20" xfId="2" applyNumberFormat="1" applyFont="1" applyFill="1" applyBorder="1"/>
    <xf numFmtId="0" fontId="3" fillId="7" borderId="0" xfId="3" applyFill="1"/>
    <xf numFmtId="0" fontId="51" fillId="16" borderId="0" xfId="3" applyFont="1" applyFill="1" applyAlignment="1">
      <alignment horizontal="center"/>
    </xf>
    <xf numFmtId="0" fontId="3" fillId="16" borderId="0" xfId="3" applyFill="1" applyAlignment="1">
      <alignment horizontal="center"/>
    </xf>
    <xf numFmtId="0" fontId="3" fillId="0" borderId="0" xfId="3" applyAlignment="1">
      <alignment horizontal="center" vertical="center"/>
    </xf>
    <xf numFmtId="167" fontId="0" fillId="0" borderId="0" xfId="2" applyNumberFormat="1" applyFont="1" applyAlignment="1">
      <alignment horizontal="center" vertical="center"/>
    </xf>
    <xf numFmtId="0" fontId="52" fillId="0" borderId="0" xfId="3" applyFont="1"/>
    <xf numFmtId="0" fontId="49" fillId="7" borderId="77" xfId="3" applyFont="1" applyFill="1" applyBorder="1" applyAlignment="1">
      <alignment vertical="center" wrapText="1"/>
    </xf>
    <xf numFmtId="0" fontId="3" fillId="7" borderId="15" xfId="3" applyFill="1" applyBorder="1"/>
    <xf numFmtId="0" fontId="3" fillId="7" borderId="16" xfId="3" applyFill="1" applyBorder="1"/>
    <xf numFmtId="0" fontId="3" fillId="7" borderId="17" xfId="3" applyFill="1" applyBorder="1" applyAlignment="1">
      <alignment horizontal="center"/>
    </xf>
    <xf numFmtId="0" fontId="49" fillId="7" borderId="78" xfId="3" applyFont="1" applyFill="1" applyBorder="1" applyAlignment="1">
      <alignment vertical="center" wrapText="1"/>
    </xf>
    <xf numFmtId="0" fontId="3" fillId="7" borderId="19" xfId="3" applyFill="1" applyBorder="1" applyAlignment="1">
      <alignment horizontal="center"/>
    </xf>
    <xf numFmtId="0" fontId="3" fillId="7" borderId="20" xfId="3" applyFill="1" applyBorder="1" applyAlignment="1">
      <alignment horizontal="center"/>
    </xf>
    <xf numFmtId="0" fontId="3" fillId="7" borderId="21" xfId="3" applyFill="1" applyBorder="1" applyAlignment="1">
      <alignment horizontal="center"/>
    </xf>
    <xf numFmtId="0" fontId="49" fillId="7" borderId="79" xfId="3" applyFont="1" applyFill="1" applyBorder="1" applyAlignment="1">
      <alignment vertical="center" wrapText="1"/>
    </xf>
    <xf numFmtId="0" fontId="49" fillId="7" borderId="80" xfId="3" applyFont="1" applyFill="1" applyBorder="1" applyAlignment="1">
      <alignment vertical="center" wrapText="1"/>
    </xf>
    <xf numFmtId="168" fontId="3" fillId="0" borderId="25" xfId="3" applyNumberFormat="1" applyBorder="1" applyAlignment="1">
      <alignment horizontal="center" vertical="center"/>
    </xf>
    <xf numFmtId="168" fontId="3" fillId="13" borderId="63" xfId="3" applyNumberFormat="1" applyFill="1" applyBorder="1" applyAlignment="1">
      <alignment horizontal="center" vertical="center"/>
    </xf>
    <xf numFmtId="168" fontId="3" fillId="0" borderId="63" xfId="3" applyNumberFormat="1" applyBorder="1" applyAlignment="1">
      <alignment horizontal="center" vertical="center"/>
    </xf>
    <xf numFmtId="168" fontId="3" fillId="0" borderId="26" xfId="3" applyNumberFormat="1" applyBorder="1" applyAlignment="1">
      <alignment horizontal="center" vertical="center"/>
    </xf>
    <xf numFmtId="171" fontId="0" fillId="0" borderId="24" xfId="2" applyNumberFormat="1" applyFont="1" applyFill="1" applyBorder="1" applyAlignment="1">
      <alignment horizontal="center" vertical="center"/>
    </xf>
    <xf numFmtId="168" fontId="3" fillId="0" borderId="0" xfId="3" applyNumberFormat="1" applyAlignment="1">
      <alignment horizontal="center" vertical="center"/>
    </xf>
    <xf numFmtId="0" fontId="49" fillId="7" borderId="18" xfId="3" applyFont="1" applyFill="1" applyBorder="1" applyAlignment="1">
      <alignment vertical="center" wrapText="1"/>
    </xf>
    <xf numFmtId="168" fontId="3" fillId="0" borderId="19" xfId="3" applyNumberFormat="1" applyBorder="1" applyAlignment="1">
      <alignment horizontal="center" vertical="center"/>
    </xf>
    <xf numFmtId="168" fontId="3" fillId="13" borderId="20" xfId="3" applyNumberFormat="1" applyFill="1" applyBorder="1" applyAlignment="1">
      <alignment horizontal="center" vertical="center"/>
    </xf>
    <xf numFmtId="168" fontId="3" fillId="0" borderId="20" xfId="3" applyNumberFormat="1" applyBorder="1" applyAlignment="1">
      <alignment horizontal="center" vertical="center"/>
    </xf>
    <xf numFmtId="168" fontId="3" fillId="0" borderId="21" xfId="3" applyNumberFormat="1" applyBorder="1" applyAlignment="1">
      <alignment horizontal="center" vertical="center"/>
    </xf>
    <xf numFmtId="171" fontId="0" fillId="0" borderId="81" xfId="2" applyNumberFormat="1" applyFont="1" applyFill="1" applyBorder="1" applyAlignment="1">
      <alignment horizontal="center" vertical="center"/>
    </xf>
    <xf numFmtId="0" fontId="49" fillId="7" borderId="27" xfId="3" applyFont="1" applyFill="1" applyBorder="1" applyAlignment="1">
      <alignment vertical="center" wrapText="1"/>
    </xf>
    <xf numFmtId="168" fontId="3" fillId="0" borderId="28" xfId="3" applyNumberFormat="1" applyBorder="1" applyAlignment="1">
      <alignment horizontal="center" vertical="center"/>
    </xf>
    <xf numFmtId="168" fontId="3" fillId="13" borderId="29" xfId="3" applyNumberFormat="1" applyFill="1" applyBorder="1" applyAlignment="1">
      <alignment horizontal="center" vertical="center"/>
    </xf>
    <xf numFmtId="168" fontId="3" fillId="0" borderId="29" xfId="3" applyNumberFormat="1" applyBorder="1" applyAlignment="1">
      <alignment horizontal="center" vertical="center"/>
    </xf>
    <xf numFmtId="168" fontId="3" fillId="0" borderId="30" xfId="3" applyNumberFormat="1" applyBorder="1" applyAlignment="1">
      <alignment horizontal="center" vertical="center"/>
    </xf>
    <xf numFmtId="171" fontId="0" fillId="0" borderId="82" xfId="2" applyNumberFormat="1" applyFont="1" applyFill="1" applyBorder="1" applyAlignment="1">
      <alignment horizontal="center" vertical="center"/>
    </xf>
    <xf numFmtId="172" fontId="3" fillId="7" borderId="15" xfId="3" applyNumberFormat="1" applyFill="1" applyBorder="1" applyAlignment="1">
      <alignment horizontal="center"/>
    </xf>
    <xf numFmtId="172" fontId="3" fillId="7" borderId="16" xfId="3" applyNumberFormat="1" applyFill="1" applyBorder="1" applyAlignment="1">
      <alignment horizontal="center"/>
    </xf>
    <xf numFmtId="172" fontId="3" fillId="7" borderId="17" xfId="3" applyNumberFormat="1" applyFill="1" applyBorder="1" applyAlignment="1">
      <alignment horizontal="center"/>
    </xf>
    <xf numFmtId="172" fontId="3" fillId="7" borderId="83" xfId="3" applyNumberFormat="1" applyFill="1" applyBorder="1" applyAlignment="1">
      <alignment horizontal="center"/>
    </xf>
    <xf numFmtId="172" fontId="3" fillId="7" borderId="14" xfId="3" applyNumberFormat="1" applyFill="1" applyBorder="1" applyAlignment="1">
      <alignment horizontal="center"/>
    </xf>
    <xf numFmtId="172" fontId="3" fillId="7" borderId="28" xfId="3" applyNumberFormat="1" applyFill="1" applyBorder="1" applyAlignment="1">
      <alignment horizontal="center"/>
    </xf>
    <xf numFmtId="172" fontId="3" fillId="7" borderId="29" xfId="3" applyNumberFormat="1" applyFill="1" applyBorder="1" applyAlignment="1">
      <alignment horizontal="center"/>
    </xf>
    <xf numFmtId="172" fontId="3" fillId="7" borderId="30" xfId="3" applyNumberFormat="1" applyFill="1" applyBorder="1" applyAlignment="1">
      <alignment horizontal="center"/>
    </xf>
    <xf numFmtId="172" fontId="3" fillId="7" borderId="82" xfId="3" applyNumberFormat="1" applyFill="1" applyBorder="1" applyAlignment="1">
      <alignment horizontal="center"/>
    </xf>
    <xf numFmtId="172" fontId="3" fillId="7" borderId="27" xfId="3" applyNumberFormat="1" applyFill="1" applyBorder="1" applyAlignment="1">
      <alignment horizontal="center"/>
    </xf>
    <xf numFmtId="0" fontId="49" fillId="7" borderId="84" xfId="3" applyFont="1" applyFill="1" applyBorder="1" applyAlignment="1">
      <alignment vertical="center" wrapText="1"/>
    </xf>
    <xf numFmtId="3" fontId="41" fillId="0" borderId="15" xfId="3" applyNumberFormat="1" applyFont="1" applyBorder="1"/>
    <xf numFmtId="3" fontId="41" fillId="13" borderId="16" xfId="3" applyNumberFormat="1" applyFont="1" applyFill="1" applyBorder="1"/>
    <xf numFmtId="3" fontId="41" fillId="0" borderId="16" xfId="3" applyNumberFormat="1" applyFont="1" applyBorder="1"/>
    <xf numFmtId="3" fontId="41" fillId="0" borderId="17" xfId="3" applyNumberFormat="1" applyFont="1" applyBorder="1"/>
    <xf numFmtId="171" fontId="41" fillId="13" borderId="14" xfId="2" applyNumberFormat="1" applyFont="1" applyFill="1" applyBorder="1" applyAlignment="1">
      <alignment horizontal="center" vertical="center"/>
    </xf>
    <xf numFmtId="171" fontId="41" fillId="0" borderId="14" xfId="2" applyNumberFormat="1" applyFont="1" applyBorder="1" applyAlignment="1">
      <alignment horizontal="center" vertical="center"/>
    </xf>
    <xf numFmtId="0" fontId="49" fillId="7" borderId="85" xfId="3" applyFont="1" applyFill="1" applyBorder="1" applyAlignment="1">
      <alignment vertical="center" wrapText="1"/>
    </xf>
    <xf numFmtId="3" fontId="41" fillId="0" borderId="19" xfId="3" applyNumberFormat="1" applyFont="1" applyBorder="1"/>
    <xf numFmtId="3" fontId="41" fillId="13" borderId="20" xfId="3" applyNumberFormat="1" applyFont="1" applyFill="1" applyBorder="1"/>
    <xf numFmtId="3" fontId="41" fillId="0" borderId="20" xfId="3" applyNumberFormat="1" applyFont="1" applyBorder="1"/>
    <xf numFmtId="3" fontId="41" fillId="0" borderId="21" xfId="3" applyNumberFormat="1" applyFont="1" applyBorder="1"/>
    <xf numFmtId="171" fontId="41" fillId="13" borderId="22" xfId="2" applyNumberFormat="1" applyFont="1" applyFill="1" applyBorder="1" applyAlignment="1">
      <alignment horizontal="center" vertical="center"/>
    </xf>
    <xf numFmtId="171" fontId="41" fillId="0" borderId="18" xfId="2" applyNumberFormat="1" applyFont="1" applyBorder="1" applyAlignment="1">
      <alignment horizontal="center" vertical="center"/>
    </xf>
    <xf numFmtId="0" fontId="49" fillId="7" borderId="86" xfId="3" applyFont="1" applyFill="1" applyBorder="1" applyAlignment="1">
      <alignment vertical="center" wrapText="1"/>
    </xf>
    <xf numFmtId="3" fontId="41" fillId="0" borderId="28" xfId="3" applyNumberFormat="1" applyFont="1" applyBorder="1"/>
    <xf numFmtId="3" fontId="41" fillId="13" borderId="29" xfId="3" applyNumberFormat="1" applyFont="1" applyFill="1" applyBorder="1"/>
    <xf numFmtId="3" fontId="41" fillId="0" borderId="29" xfId="3" applyNumberFormat="1" applyFont="1" applyBorder="1"/>
    <xf numFmtId="3" fontId="41" fillId="0" borderId="30" xfId="3" applyNumberFormat="1" applyFont="1" applyBorder="1"/>
    <xf numFmtId="171" fontId="41" fillId="0" borderId="27" xfId="2" applyNumberFormat="1" applyFont="1" applyBorder="1" applyAlignment="1">
      <alignment horizontal="center" vertical="center"/>
    </xf>
    <xf numFmtId="0" fontId="49" fillId="7" borderId="87" xfId="3" applyFont="1" applyFill="1" applyBorder="1" applyAlignment="1">
      <alignment vertical="center" wrapText="1"/>
    </xf>
    <xf numFmtId="171" fontId="41" fillId="13" borderId="88" xfId="2" applyNumberFormat="1" applyFont="1" applyFill="1" applyBorder="1" applyAlignment="1">
      <alignment horizontal="center" vertical="center"/>
    </xf>
    <xf numFmtId="169" fontId="15" fillId="0" borderId="0" xfId="6" applyNumberFormat="1"/>
    <xf numFmtId="166" fontId="53" fillId="0" borderId="0" xfId="6" applyFont="1" applyAlignment="1">
      <alignment horizontal="center"/>
    </xf>
    <xf numFmtId="166" fontId="54" fillId="0" borderId="0" xfId="6" applyFont="1" applyAlignment="1">
      <alignment horizontal="center"/>
    </xf>
    <xf numFmtId="166" fontId="15" fillId="0" borderId="8" xfId="6" applyBorder="1"/>
    <xf numFmtId="0" fontId="24" fillId="0" borderId="89" xfId="3" applyFont="1" applyBorder="1" applyAlignment="1">
      <alignment horizontal="left" vertical="center"/>
    </xf>
    <xf numFmtId="0" fontId="49" fillId="7" borderId="89" xfId="3" applyFont="1" applyFill="1" applyBorder="1" applyAlignment="1">
      <alignment horizontal="center" wrapText="1"/>
    </xf>
    <xf numFmtId="173" fontId="24" fillId="7" borderId="89" xfId="3" applyNumberFormat="1" applyFont="1" applyFill="1" applyBorder="1" applyAlignment="1">
      <alignment horizontal="center" vertical="center"/>
    </xf>
    <xf numFmtId="0" fontId="6" fillId="0" borderId="62" xfId="3" applyFont="1" applyBorder="1" applyAlignment="1">
      <alignment vertical="top"/>
    </xf>
    <xf numFmtId="0" fontId="24" fillId="7" borderId="62" xfId="3" quotePrefix="1" applyFont="1" applyFill="1" applyBorder="1" applyAlignment="1">
      <alignment horizontal="center" wrapText="1"/>
    </xf>
    <xf numFmtId="0" fontId="24" fillId="7" borderId="62" xfId="3" applyFont="1" applyFill="1" applyBorder="1" applyAlignment="1">
      <alignment horizontal="center" vertical="center"/>
    </xf>
    <xf numFmtId="0" fontId="3" fillId="0" borderId="9" xfId="3" applyBorder="1"/>
    <xf numFmtId="0" fontId="3" fillId="0" borderId="10" xfId="3" applyBorder="1"/>
    <xf numFmtId="166" fontId="15" fillId="0" borderId="10" xfId="7" applyBorder="1" applyAlignment="1">
      <alignment horizontal="right"/>
    </xf>
    <xf numFmtId="0" fontId="3" fillId="0" borderId="11" xfId="3" applyBorder="1"/>
    <xf numFmtId="0" fontId="58" fillId="0" borderId="63" xfId="3" applyFont="1" applyBorder="1"/>
    <xf numFmtId="168" fontId="59" fillId="7" borderId="63" xfId="3" applyNumberFormat="1" applyFont="1" applyFill="1" applyBorder="1"/>
    <xf numFmtId="168" fontId="49" fillId="0" borderId="63" xfId="1" applyNumberFormat="1" applyFont="1" applyBorder="1"/>
    <xf numFmtId="168" fontId="49" fillId="7" borderId="63" xfId="1" applyNumberFormat="1" applyFont="1" applyFill="1" applyBorder="1"/>
    <xf numFmtId="168" fontId="49" fillId="0" borderId="63" xfId="1" applyNumberFormat="1" applyFont="1" applyFill="1" applyBorder="1"/>
    <xf numFmtId="168" fontId="49" fillId="7" borderId="20" xfId="3" applyNumberFormat="1" applyFont="1" applyFill="1" applyBorder="1"/>
    <xf numFmtId="168" fontId="49" fillId="7" borderId="63" xfId="2" applyNumberFormat="1" applyFont="1" applyFill="1" applyBorder="1"/>
    <xf numFmtId="0" fontId="60" fillId="0" borderId="20" xfId="3" applyFont="1" applyBorder="1"/>
    <xf numFmtId="168" fontId="59" fillId="7" borderId="20" xfId="3" applyNumberFormat="1" applyFont="1" applyFill="1" applyBorder="1"/>
    <xf numFmtId="168" fontId="49" fillId="0" borderId="20" xfId="1" applyNumberFormat="1" applyFont="1" applyBorder="1"/>
    <xf numFmtId="168" fontId="49" fillId="7" borderId="20" xfId="1" applyNumberFormat="1" applyFont="1" applyFill="1" applyBorder="1"/>
    <xf numFmtId="168" fontId="49" fillId="0" borderId="20" xfId="1" applyNumberFormat="1" applyFont="1" applyFill="1" applyBorder="1"/>
    <xf numFmtId="168" fontId="49" fillId="7" borderId="20" xfId="2" applyNumberFormat="1" applyFont="1" applyFill="1" applyBorder="1"/>
    <xf numFmtId="0" fontId="61" fillId="0" borderId="20" xfId="3" applyFont="1" applyBorder="1" applyAlignment="1">
      <alignment horizontal="left" wrapText="1" indent="1"/>
    </xf>
    <xf numFmtId="2" fontId="62" fillId="7" borderId="20" xfId="3" applyNumberFormat="1" applyFont="1" applyFill="1" applyBorder="1"/>
    <xf numFmtId="174" fontId="0" fillId="0" borderId="20" xfId="1" applyNumberFormat="1" applyFont="1" applyBorder="1"/>
    <xf numFmtId="174" fontId="0" fillId="7" borderId="20" xfId="1" applyNumberFormat="1" applyFont="1" applyFill="1" applyBorder="1"/>
    <xf numFmtId="174" fontId="0" fillId="0" borderId="20" xfId="1" applyNumberFormat="1" applyFont="1" applyFill="1" applyBorder="1"/>
    <xf numFmtId="2" fontId="3" fillId="7" borderId="20" xfId="3" applyNumberFormat="1" applyFill="1" applyBorder="1"/>
    <xf numFmtId="168" fontId="0" fillId="7" borderId="20" xfId="2" applyNumberFormat="1" applyFont="1" applyFill="1" applyBorder="1"/>
    <xf numFmtId="0" fontId="63" fillId="0" borderId="20" xfId="3" applyFont="1" applyBorder="1" applyAlignment="1">
      <alignment horizontal="left" vertical="center" wrapText="1" indent="2"/>
    </xf>
    <xf numFmtId="175" fontId="0" fillId="0" borderId="20" xfId="1" applyNumberFormat="1" applyFont="1" applyBorder="1"/>
    <xf numFmtId="175" fontId="0" fillId="7" borderId="20" xfId="1" applyNumberFormat="1" applyFont="1" applyFill="1" applyBorder="1"/>
    <xf numFmtId="175" fontId="0" fillId="0" borderId="20" xfId="1" applyNumberFormat="1" applyFont="1" applyFill="1" applyBorder="1"/>
    <xf numFmtId="175" fontId="3" fillId="7" borderId="20" xfId="3" applyNumberFormat="1" applyFill="1" applyBorder="1"/>
    <xf numFmtId="0" fontId="63" fillId="0" borderId="20" xfId="3" applyFont="1" applyBorder="1" applyAlignment="1">
      <alignment horizontal="left" wrapText="1" indent="2"/>
    </xf>
    <xf numFmtId="0" fontId="63" fillId="0" borderId="20" xfId="3" applyFont="1" applyBorder="1" applyAlignment="1">
      <alignment wrapText="1"/>
    </xf>
    <xf numFmtId="2" fontId="59" fillId="7" borderId="20" xfId="3" applyNumberFormat="1" applyFont="1" applyFill="1" applyBorder="1"/>
    <xf numFmtId="175" fontId="49" fillId="0" borderId="20" xfId="1" applyNumberFormat="1" applyFont="1" applyBorder="1"/>
    <xf numFmtId="175" fontId="49" fillId="7" borderId="20" xfId="1" applyNumberFormat="1" applyFont="1" applyFill="1" applyBorder="1"/>
    <xf numFmtId="175" fontId="49" fillId="0" borderId="20" xfId="1" applyNumberFormat="1" applyFont="1" applyFill="1" applyBorder="1"/>
    <xf numFmtId="175" fontId="49" fillId="7" borderId="20" xfId="3" applyNumberFormat="1" applyFont="1" applyFill="1" applyBorder="1"/>
    <xf numFmtId="0" fontId="61" fillId="0" borderId="20" xfId="3" applyFont="1" applyBorder="1"/>
    <xf numFmtId="175" fontId="3" fillId="0" borderId="20" xfId="1" applyNumberFormat="1" applyFont="1" applyBorder="1"/>
    <xf numFmtId="175" fontId="3" fillId="7" borderId="20" xfId="1" applyNumberFormat="1" applyFont="1" applyFill="1" applyBorder="1"/>
    <xf numFmtId="175" fontId="3" fillId="0" borderId="20" xfId="1" applyNumberFormat="1" applyFont="1" applyFill="1" applyBorder="1"/>
    <xf numFmtId="168" fontId="3" fillId="7" borderId="20" xfId="2" applyNumberFormat="1" applyFont="1" applyFill="1" applyBorder="1"/>
    <xf numFmtId="174" fontId="3" fillId="0" borderId="20" xfId="1" applyNumberFormat="1" applyFont="1" applyBorder="1"/>
    <xf numFmtId="174" fontId="3" fillId="7" borderId="20" xfId="1" applyNumberFormat="1" applyFont="1" applyFill="1" applyBorder="1"/>
    <xf numFmtId="174" fontId="3" fillId="0" borderId="20" xfId="1" applyNumberFormat="1" applyFont="1" applyFill="1" applyBorder="1"/>
    <xf numFmtId="166" fontId="15" fillId="3" borderId="1" xfId="6" applyFill="1" applyBorder="1"/>
    <xf numFmtId="166" fontId="15" fillId="3" borderId="7" xfId="6" applyFill="1" applyBorder="1"/>
    <xf numFmtId="166" fontId="15" fillId="3" borderId="2" xfId="6" applyFill="1" applyBorder="1"/>
    <xf numFmtId="166" fontId="15" fillId="3" borderId="3" xfId="6" applyFill="1" applyBorder="1"/>
    <xf numFmtId="166" fontId="15" fillId="3" borderId="0" xfId="6" applyFill="1"/>
    <xf numFmtId="166" fontId="15" fillId="3" borderId="4" xfId="6" applyFill="1" applyBorder="1"/>
    <xf numFmtId="0" fontId="6" fillId="0" borderId="63" xfId="3" applyFont="1" applyBorder="1" applyAlignment="1">
      <alignment vertical="top"/>
    </xf>
    <xf numFmtId="0" fontId="24" fillId="7" borderId="63" xfId="3" quotePrefix="1" applyFont="1" applyFill="1" applyBorder="1" applyAlignment="1">
      <alignment horizontal="center" wrapText="1"/>
    </xf>
    <xf numFmtId="0" fontId="24" fillId="7" borderId="63" xfId="3" applyFont="1" applyFill="1" applyBorder="1" applyAlignment="1">
      <alignment horizontal="center" vertical="center"/>
    </xf>
    <xf numFmtId="0" fontId="58" fillId="0" borderId="20" xfId="3" applyFont="1" applyBorder="1"/>
    <xf numFmtId="175" fontId="62" fillId="7" borderId="20" xfId="1" applyNumberFormat="1" applyFont="1" applyFill="1" applyBorder="1"/>
    <xf numFmtId="168" fontId="3" fillId="7" borderId="20" xfId="3" applyNumberFormat="1" applyFill="1" applyBorder="1"/>
    <xf numFmtId="0" fontId="58" fillId="0" borderId="20" xfId="3" applyFont="1" applyBorder="1" applyAlignment="1">
      <alignment horizontal="left" indent="1"/>
    </xf>
    <xf numFmtId="176" fontId="3" fillId="0" borderId="0" xfId="3" applyNumberFormat="1"/>
    <xf numFmtId="0" fontId="60" fillId="0" borderId="20" xfId="3" applyFont="1" applyBorder="1" applyAlignment="1">
      <alignment horizontal="left" indent="2"/>
    </xf>
    <xf numFmtId="0" fontId="64" fillId="0" borderId="20" xfId="3" applyFont="1" applyBorder="1" applyAlignment="1">
      <alignment horizontal="left" indent="2"/>
    </xf>
    <xf numFmtId="0" fontId="58" fillId="0" borderId="20" xfId="3" applyFont="1" applyBorder="1" applyAlignment="1">
      <alignment horizontal="left" wrapText="1" indent="1"/>
    </xf>
    <xf numFmtId="0" fontId="58" fillId="0" borderId="20" xfId="3" applyFont="1" applyBorder="1" applyAlignment="1">
      <alignment horizontal="left" wrapText="1" indent="2"/>
    </xf>
    <xf numFmtId="0" fontId="64" fillId="0" borderId="20" xfId="3" applyFont="1" applyBorder="1" applyAlignment="1">
      <alignment horizontal="left" wrapText="1" indent="2"/>
    </xf>
    <xf numFmtId="0" fontId="63" fillId="0" borderId="20" xfId="3" applyFont="1" applyBorder="1"/>
    <xf numFmtId="0" fontId="65" fillId="0" borderId="20" xfId="3" applyFont="1" applyBorder="1"/>
    <xf numFmtId="166" fontId="15" fillId="3" borderId="5" xfId="6" applyFill="1" applyBorder="1"/>
    <xf numFmtId="166" fontId="15" fillId="3" borderId="8" xfId="6" applyFill="1" applyBorder="1"/>
    <xf numFmtId="166" fontId="15" fillId="3" borderId="6" xfId="6" applyFill="1" applyBorder="1"/>
    <xf numFmtId="168" fontId="62" fillId="7" borderId="20" xfId="3" applyNumberFormat="1" applyFont="1" applyFill="1" applyBorder="1"/>
    <xf numFmtId="0" fontId="58" fillId="17" borderId="20" xfId="3" applyFont="1" applyFill="1" applyBorder="1" applyAlignment="1">
      <alignment wrapText="1"/>
    </xf>
    <xf numFmtId="174" fontId="49" fillId="0" borderId="20" xfId="1" applyNumberFormat="1" applyFont="1" applyBorder="1"/>
    <xf numFmtId="174" fontId="49" fillId="7" borderId="20" xfId="1" applyNumberFormat="1" applyFont="1" applyFill="1" applyBorder="1"/>
    <xf numFmtId="0" fontId="58" fillId="0" borderId="0" xfId="3" applyFont="1" applyAlignment="1">
      <alignment wrapText="1"/>
    </xf>
    <xf numFmtId="0" fontId="49" fillId="0" borderId="0" xfId="3" applyFont="1"/>
    <xf numFmtId="174" fontId="49" fillId="0" borderId="0" xfId="1" applyNumberFormat="1" applyFont="1" applyFill="1" applyBorder="1"/>
    <xf numFmtId="167" fontId="49" fillId="0" borderId="0" xfId="2" applyNumberFormat="1" applyFont="1" applyFill="1" applyBorder="1"/>
    <xf numFmtId="0" fontId="66" fillId="0" borderId="20" xfId="3" applyFont="1" applyBorder="1" applyAlignment="1">
      <alignment wrapText="1"/>
    </xf>
    <xf numFmtId="0" fontId="64" fillId="0" borderId="20" xfId="3" applyFont="1" applyBorder="1" applyAlignment="1">
      <alignment wrapText="1"/>
    </xf>
    <xf numFmtId="0" fontId="63" fillId="0" borderId="20" xfId="3" applyFont="1" applyBorder="1" applyAlignment="1">
      <alignment horizontal="left" wrapText="1" indent="3"/>
    </xf>
    <xf numFmtId="0" fontId="24" fillId="0" borderId="89" xfId="3" applyFont="1" applyBorder="1" applyAlignment="1">
      <alignment vertical="top"/>
    </xf>
    <xf numFmtId="0" fontId="3" fillId="7" borderId="89" xfId="3" applyFill="1" applyBorder="1" applyAlignment="1">
      <alignment horizontal="center" wrapText="1"/>
    </xf>
    <xf numFmtId="0" fontId="6" fillId="7" borderId="63" xfId="3" quotePrefix="1" applyFont="1" applyFill="1" applyBorder="1" applyAlignment="1">
      <alignment horizontal="center" wrapText="1"/>
    </xf>
    <xf numFmtId="4" fontId="49" fillId="0" borderId="20" xfId="3" applyNumberFormat="1" applyFont="1" applyBorder="1" applyAlignment="1">
      <alignment horizontal="left"/>
    </xf>
    <xf numFmtId="0" fontId="3" fillId="7" borderId="20" xfId="3" applyFill="1" applyBorder="1"/>
    <xf numFmtId="167" fontId="0" fillId="7" borderId="20" xfId="2" applyNumberFormat="1" applyFont="1" applyFill="1" applyBorder="1"/>
    <xf numFmtId="4" fontId="49" fillId="0" borderId="20" xfId="3" applyNumberFormat="1" applyFont="1" applyBorder="1" applyAlignment="1">
      <alignment horizontal="left" indent="2"/>
    </xf>
    <xf numFmtId="0" fontId="67" fillId="0" borderId="20" xfId="3" applyFont="1" applyBorder="1" applyAlignment="1">
      <alignment horizontal="left" vertical="center" indent="3"/>
    </xf>
    <xf numFmtId="0" fontId="67" fillId="0" borderId="20" xfId="3" applyFont="1" applyBorder="1" applyAlignment="1">
      <alignment horizontal="left" vertical="center" indent="1"/>
    </xf>
    <xf numFmtId="0" fontId="68" fillId="7" borderId="20" xfId="3" applyFont="1" applyFill="1" applyBorder="1"/>
    <xf numFmtId="4" fontId="24" fillId="0" borderId="20" xfId="3" applyNumberFormat="1" applyFont="1" applyBorder="1" applyAlignment="1">
      <alignment horizontal="left"/>
    </xf>
    <xf numFmtId="4" fontId="6" fillId="0" borderId="20" xfId="3" applyNumberFormat="1" applyFont="1" applyBorder="1" applyAlignment="1">
      <alignment horizontal="left" indent="2"/>
    </xf>
    <xf numFmtId="4" fontId="6" fillId="0" borderId="9" xfId="3" applyNumberFormat="1" applyFont="1" applyBorder="1" applyAlignment="1">
      <alignment horizontal="left" indent="2"/>
    </xf>
    <xf numFmtId="168" fontId="62" fillId="0" borderId="10" xfId="3" applyNumberFormat="1" applyFont="1" applyBorder="1"/>
    <xf numFmtId="174" fontId="0" fillId="0" borderId="10" xfId="1" applyNumberFormat="1" applyFont="1" applyFill="1" applyBorder="1"/>
    <xf numFmtId="168" fontId="3" fillId="0" borderId="10" xfId="3" applyNumberFormat="1" applyBorder="1"/>
    <xf numFmtId="168" fontId="3" fillId="0" borderId="11" xfId="3" applyNumberFormat="1" applyBorder="1"/>
    <xf numFmtId="166" fontId="12" fillId="18" borderId="1" xfId="6" applyFont="1" applyFill="1" applyBorder="1"/>
    <xf numFmtId="166" fontId="12" fillId="18" borderId="3" xfId="6" applyFont="1" applyFill="1" applyBorder="1"/>
    <xf numFmtId="166" fontId="12" fillId="18" borderId="0" xfId="6" applyFont="1" applyFill="1" applyAlignment="1">
      <alignment horizontal="center" vertical="center"/>
    </xf>
    <xf numFmtId="0" fontId="3" fillId="15" borderId="62" xfId="3" applyFill="1" applyBorder="1"/>
    <xf numFmtId="0" fontId="3" fillId="15" borderId="63" xfId="3" applyFill="1" applyBorder="1"/>
    <xf numFmtId="0" fontId="24" fillId="7" borderId="63" xfId="3" applyFont="1" applyFill="1" applyBorder="1" applyAlignment="1">
      <alignment horizontal="center"/>
    </xf>
    <xf numFmtId="0" fontId="3" fillId="15" borderId="3" xfId="3" applyFill="1" applyBorder="1"/>
    <xf numFmtId="0" fontId="24" fillId="0" borderId="0" xfId="3" applyFont="1" applyAlignment="1">
      <alignment horizontal="right"/>
    </xf>
    <xf numFmtId="0" fontId="24" fillId="15" borderId="0" xfId="3" applyFont="1" applyFill="1" applyAlignment="1">
      <alignment horizontal="right"/>
    </xf>
    <xf numFmtId="0" fontId="3" fillId="15" borderId="0" xfId="3" applyFill="1"/>
    <xf numFmtId="0" fontId="3" fillId="15" borderId="4" xfId="3" applyFill="1" applyBorder="1"/>
    <xf numFmtId="0" fontId="24" fillId="0" borderId="20" xfId="3" applyFont="1" applyBorder="1" applyAlignment="1">
      <alignment horizontal="left" wrapText="1"/>
    </xf>
    <xf numFmtId="41" fontId="24" fillId="7" borderId="20" xfId="1" applyFont="1" applyFill="1" applyBorder="1" applyAlignment="1"/>
    <xf numFmtId="41" fontId="24" fillId="15" borderId="20" xfId="1" applyFont="1" applyFill="1" applyBorder="1" applyAlignment="1"/>
    <xf numFmtId="0" fontId="3" fillId="15" borderId="20" xfId="3" applyFill="1" applyBorder="1"/>
    <xf numFmtId="168" fontId="24" fillId="8" borderId="20" xfId="2" applyNumberFormat="1" applyFont="1" applyFill="1" applyBorder="1" applyProtection="1"/>
    <xf numFmtId="177" fontId="24" fillId="7" borderId="20" xfId="1" applyNumberFormat="1" applyFont="1" applyFill="1" applyBorder="1" applyAlignment="1"/>
    <xf numFmtId="177" fontId="24" fillId="15" borderId="20" xfId="1" applyNumberFormat="1" applyFont="1" applyFill="1" applyBorder="1" applyAlignment="1"/>
    <xf numFmtId="166" fontId="28" fillId="3" borderId="0" xfId="7" applyFont="1" applyFill="1"/>
    <xf numFmtId="166" fontId="28" fillId="3" borderId="8" xfId="7" applyFont="1" applyFill="1" applyBorder="1"/>
    <xf numFmtId="0" fontId="3" fillId="2" borderId="8" xfId="3" applyFill="1" applyBorder="1"/>
    <xf numFmtId="0" fontId="46" fillId="7" borderId="89" xfId="3" applyFont="1" applyFill="1" applyBorder="1" applyAlignment="1">
      <alignment horizontal="right" vertical="center"/>
    </xf>
    <xf numFmtId="0" fontId="52" fillId="0" borderId="89" xfId="3" applyFont="1" applyBorder="1"/>
    <xf numFmtId="0" fontId="46" fillId="7" borderId="63" xfId="3" applyFont="1" applyFill="1" applyBorder="1" applyAlignment="1">
      <alignment horizontal="right" vertical="center"/>
    </xf>
    <xf numFmtId="0" fontId="52" fillId="0" borderId="63" xfId="3" applyFont="1" applyBorder="1"/>
    <xf numFmtId="0" fontId="46" fillId="7" borderId="20" xfId="3" applyFont="1" applyFill="1" applyBorder="1" applyAlignment="1">
      <alignment horizontal="left" vertical="center"/>
    </xf>
    <xf numFmtId="0" fontId="52" fillId="0" borderId="9" xfId="3" applyFont="1" applyBorder="1"/>
    <xf numFmtId="0" fontId="52" fillId="0" borderId="10" xfId="3" applyFont="1" applyBorder="1"/>
    <xf numFmtId="0" fontId="46" fillId="0" borderId="89" xfId="3" applyFont="1" applyBorder="1" applyAlignment="1">
      <alignment vertical="center"/>
    </xf>
    <xf numFmtId="171" fontId="52" fillId="7" borderId="89" xfId="3" applyNumberFormat="1" applyFont="1" applyFill="1" applyBorder="1" applyAlignment="1">
      <alignment horizontal="right" vertical="center"/>
    </xf>
    <xf numFmtId="171" fontId="52" fillId="0" borderId="89" xfId="3" applyNumberFormat="1" applyFont="1" applyBorder="1" applyAlignment="1">
      <alignment horizontal="right" vertical="center"/>
    </xf>
    <xf numFmtId="0" fontId="52" fillId="0" borderId="89" xfId="3" applyFont="1" applyBorder="1" applyAlignment="1">
      <alignment horizontal="right"/>
    </xf>
    <xf numFmtId="171" fontId="69" fillId="7" borderId="89" xfId="3" applyNumberFormat="1" applyFont="1" applyFill="1" applyBorder="1" applyAlignment="1">
      <alignment horizontal="right" vertical="center"/>
    </xf>
    <xf numFmtId="171" fontId="3" fillId="0" borderId="0" xfId="3" applyNumberFormat="1"/>
    <xf numFmtId="0" fontId="52" fillId="0" borderId="62" xfId="3" applyFont="1" applyBorder="1" applyAlignment="1">
      <alignment horizontal="left" vertical="center" indent="1"/>
    </xf>
    <xf numFmtId="171" fontId="52" fillId="7" borderId="62" xfId="3" applyNumberFormat="1" applyFont="1" applyFill="1" applyBorder="1" applyAlignment="1">
      <alignment horizontal="right" vertical="center"/>
    </xf>
    <xf numFmtId="171" fontId="52" fillId="0" borderId="62" xfId="3" applyNumberFormat="1" applyFont="1" applyBorder="1" applyAlignment="1">
      <alignment horizontal="right" vertical="center"/>
    </xf>
    <xf numFmtId="0" fontId="52" fillId="0" borderId="62" xfId="3" applyFont="1" applyBorder="1" applyAlignment="1">
      <alignment horizontal="right"/>
    </xf>
    <xf numFmtId="171" fontId="69" fillId="7" borderId="62" xfId="3" applyNumberFormat="1" applyFont="1" applyFill="1" applyBorder="1" applyAlignment="1">
      <alignment horizontal="right" vertical="center"/>
    </xf>
    <xf numFmtId="0" fontId="52" fillId="0" borderId="63" xfId="3" applyFont="1" applyBorder="1" applyAlignment="1">
      <alignment horizontal="left" vertical="center" indent="1"/>
    </xf>
    <xf numFmtId="171" fontId="52" fillId="7" borderId="63" xfId="3" applyNumberFormat="1" applyFont="1" applyFill="1" applyBorder="1" applyAlignment="1">
      <alignment horizontal="right" vertical="center"/>
    </xf>
    <xf numFmtId="171" fontId="52" fillId="0" borderId="63" xfId="3" applyNumberFormat="1" applyFont="1" applyBorder="1" applyAlignment="1">
      <alignment horizontal="right" vertical="center"/>
    </xf>
    <xf numFmtId="0" fontId="52" fillId="0" borderId="63" xfId="3" applyFont="1" applyBorder="1" applyAlignment="1">
      <alignment horizontal="right"/>
    </xf>
    <xf numFmtId="171" fontId="69" fillId="7" borderId="63" xfId="3" applyNumberFormat="1" applyFont="1" applyFill="1" applyBorder="1" applyAlignment="1">
      <alignment horizontal="right" vertical="center"/>
    </xf>
    <xf numFmtId="0" fontId="52" fillId="0" borderId="63" xfId="3" applyFont="1" applyBorder="1" applyAlignment="1">
      <alignment vertical="center"/>
    </xf>
    <xf numFmtId="0" fontId="46" fillId="0" borderId="62" xfId="3" applyFont="1" applyBorder="1" applyAlignment="1">
      <alignment vertical="center"/>
    </xf>
    <xf numFmtId="0" fontId="46" fillId="0" borderId="20" xfId="3" applyFont="1" applyBorder="1" applyAlignment="1">
      <alignment vertical="center"/>
    </xf>
    <xf numFmtId="171" fontId="52" fillId="7" borderId="20" xfId="3" applyNumberFormat="1" applyFont="1" applyFill="1" applyBorder="1" applyAlignment="1">
      <alignment horizontal="right" vertical="center"/>
    </xf>
    <xf numFmtId="171" fontId="52" fillId="0" borderId="20" xfId="3" applyNumberFormat="1" applyFont="1" applyBorder="1" applyAlignment="1">
      <alignment horizontal="right" vertical="center"/>
    </xf>
    <xf numFmtId="0" fontId="52" fillId="0" borderId="20" xfId="3" applyFont="1" applyBorder="1" applyAlignment="1">
      <alignment horizontal="right"/>
    </xf>
    <xf numFmtId="171" fontId="69" fillId="7" borderId="20" xfId="3" applyNumberFormat="1" applyFont="1" applyFill="1" applyBorder="1" applyAlignment="1">
      <alignment horizontal="right" vertical="center"/>
    </xf>
    <xf numFmtId="0" fontId="46" fillId="0" borderId="63" xfId="3" applyFont="1" applyBorder="1" applyAlignment="1">
      <alignment vertical="center"/>
    </xf>
    <xf numFmtId="0" fontId="52" fillId="0" borderId="62" xfId="3" applyFont="1" applyBorder="1" applyAlignment="1">
      <alignment horizontal="left" vertical="center" indent="2"/>
    </xf>
    <xf numFmtId="0" fontId="52" fillId="0" borderId="63" xfId="3" applyFont="1" applyBorder="1" applyAlignment="1">
      <alignment horizontal="left" vertical="center" indent="2"/>
    </xf>
    <xf numFmtId="166" fontId="15" fillId="0" borderId="1" xfId="7" applyBorder="1"/>
    <xf numFmtId="166" fontId="15" fillId="0" borderId="7" xfId="7" applyBorder="1"/>
    <xf numFmtId="166" fontId="15" fillId="0" borderId="2" xfId="7" applyBorder="1"/>
    <xf numFmtId="166" fontId="15" fillId="0" borderId="0" xfId="7"/>
    <xf numFmtId="166" fontId="15" fillId="0" borderId="3" xfId="6" applyBorder="1"/>
    <xf numFmtId="166" fontId="15" fillId="0" borderId="4" xfId="6" applyBorder="1"/>
    <xf numFmtId="166" fontId="15" fillId="0" borderId="3" xfId="7" applyBorder="1"/>
    <xf numFmtId="178" fontId="15" fillId="0" borderId="0" xfId="7" applyNumberFormat="1"/>
    <xf numFmtId="169" fontId="15" fillId="0" borderId="0" xfId="7" applyNumberFormat="1"/>
    <xf numFmtId="166" fontId="15" fillId="0" borderId="4" xfId="7" applyBorder="1"/>
    <xf numFmtId="166" fontId="15" fillId="0" borderId="90" xfId="6" applyBorder="1"/>
    <xf numFmtId="166" fontId="48" fillId="3" borderId="91" xfId="7" applyFont="1" applyFill="1" applyBorder="1"/>
    <xf numFmtId="166" fontId="15" fillId="3" borderId="92" xfId="7" applyFill="1" applyBorder="1"/>
    <xf numFmtId="167" fontId="15" fillId="3" borderId="92" xfId="7" applyNumberFormat="1" applyFill="1" applyBorder="1"/>
    <xf numFmtId="167" fontId="26" fillId="3" borderId="92" xfId="7" applyNumberFormat="1" applyFont="1" applyFill="1" applyBorder="1"/>
    <xf numFmtId="10" fontId="15" fillId="3" borderId="92" xfId="7" applyNumberFormat="1" applyFill="1" applyBorder="1"/>
    <xf numFmtId="166" fontId="15" fillId="2" borderId="0" xfId="7" applyFill="1"/>
    <xf numFmtId="166" fontId="15" fillId="2" borderId="4" xfId="7" applyFill="1" applyBorder="1"/>
    <xf numFmtId="166" fontId="21" fillId="0" borderId="3" xfId="6" applyFont="1" applyBorder="1"/>
    <xf numFmtId="0" fontId="70" fillId="0" borderId="0" xfId="3" applyFont="1"/>
    <xf numFmtId="1" fontId="21" fillId="0" borderId="0" xfId="3" applyNumberFormat="1" applyFont="1" applyAlignment="1">
      <alignment horizontal="right" vertical="center"/>
    </xf>
    <xf numFmtId="179" fontId="21" fillId="0" borderId="0" xfId="3" applyNumberFormat="1" applyFont="1" applyAlignment="1">
      <alignment horizontal="right" vertical="center"/>
    </xf>
    <xf numFmtId="166" fontId="15" fillId="0" borderId="93" xfId="7" applyBorder="1"/>
    <xf numFmtId="167" fontId="15" fillId="0" borderId="94" xfId="2" applyNumberFormat="1" applyFont="1" applyFill="1" applyBorder="1"/>
    <xf numFmtId="166" fontId="15" fillId="0" borderId="95" xfId="7" applyBorder="1"/>
    <xf numFmtId="166" fontId="21" fillId="3" borderId="3" xfId="7" applyFont="1" applyFill="1" applyBorder="1"/>
    <xf numFmtId="166" fontId="15" fillId="3" borderId="0" xfId="7" applyFill="1"/>
    <xf numFmtId="167" fontId="15" fillId="3" borderId="0" xfId="7" applyNumberFormat="1" applyFill="1"/>
    <xf numFmtId="167" fontId="26" fillId="3" borderId="0" xfId="7" applyNumberFormat="1" applyFont="1" applyFill="1"/>
    <xf numFmtId="10" fontId="15" fillId="3" borderId="0" xfId="7" applyNumberFormat="1" applyFill="1"/>
    <xf numFmtId="166" fontId="21" fillId="0" borderId="3" xfId="7" applyFont="1" applyBorder="1"/>
    <xf numFmtId="167" fontId="15" fillId="0" borderId="0" xfId="7" applyNumberFormat="1"/>
    <xf numFmtId="167" fontId="26" fillId="0" borderId="0" xfId="7" applyNumberFormat="1" applyFont="1"/>
    <xf numFmtId="10" fontId="15" fillId="0" borderId="0" xfId="7" applyNumberFormat="1"/>
    <xf numFmtId="166" fontId="15" fillId="7" borderId="97" xfId="7" applyFill="1" applyBorder="1"/>
    <xf numFmtId="37" fontId="15" fillId="7" borderId="20" xfId="7" applyNumberFormat="1" applyFill="1" applyBorder="1"/>
    <xf numFmtId="0" fontId="48" fillId="7" borderId="101" xfId="6" quotePrefix="1" applyNumberFormat="1" applyFont="1" applyFill="1" applyBorder="1" applyAlignment="1" applyProtection="1">
      <alignment horizontal="center"/>
      <protection locked="0"/>
    </xf>
    <xf numFmtId="0" fontId="48" fillId="7" borderId="94" xfId="6" applyNumberFormat="1" applyFont="1" applyFill="1" applyBorder="1" applyAlignment="1" applyProtection="1">
      <alignment horizontal="center"/>
      <protection locked="0"/>
    </xf>
    <xf numFmtId="9" fontId="15" fillId="13" borderId="102" xfId="2" applyFont="1" applyFill="1" applyBorder="1" applyAlignment="1">
      <alignment horizontal="center"/>
    </xf>
    <xf numFmtId="166" fontId="15" fillId="0" borderId="102" xfId="7" applyBorder="1"/>
    <xf numFmtId="37" fontId="15" fillId="7" borderId="102" xfId="7" applyNumberFormat="1" applyFill="1" applyBorder="1"/>
    <xf numFmtId="37" fontId="15" fillId="0" borderId="102" xfId="7" applyNumberFormat="1" applyBorder="1"/>
    <xf numFmtId="168" fontId="15" fillId="7" borderId="102" xfId="2" applyNumberFormat="1" applyFont="1" applyFill="1" applyBorder="1" applyAlignment="1">
      <alignment horizontal="center"/>
    </xf>
    <xf numFmtId="166" fontId="71" fillId="0" borderId="102" xfId="7" applyFont="1" applyBorder="1"/>
    <xf numFmtId="166" fontId="38" fillId="0" borderId="102" xfId="7" applyFont="1" applyBorder="1"/>
    <xf numFmtId="37" fontId="28" fillId="7" borderId="102" xfId="7" applyNumberFormat="1" applyFont="1" applyFill="1" applyBorder="1"/>
    <xf numFmtId="37" fontId="28" fillId="0" borderId="102" xfId="7" applyNumberFormat="1" applyFont="1" applyBorder="1"/>
    <xf numFmtId="166" fontId="38" fillId="0" borderId="0" xfId="7" applyFont="1"/>
    <xf numFmtId="168" fontId="38" fillId="7" borderId="102" xfId="2" applyNumberFormat="1" applyFont="1" applyFill="1" applyBorder="1" applyAlignment="1">
      <alignment horizontal="center"/>
    </xf>
    <xf numFmtId="168" fontId="15" fillId="13" borderId="102" xfId="2" applyNumberFormat="1" applyFont="1" applyFill="1" applyBorder="1" applyAlignment="1">
      <alignment horizontal="center"/>
    </xf>
    <xf numFmtId="166" fontId="38" fillId="0" borderId="103" xfId="7" applyFont="1" applyBorder="1"/>
    <xf numFmtId="37" fontId="38" fillId="7" borderId="103" xfId="7" applyNumberFormat="1" applyFont="1" applyFill="1" applyBorder="1"/>
    <xf numFmtId="37" fontId="38" fillId="0" borderId="103" xfId="7" applyNumberFormat="1" applyFont="1" applyBorder="1"/>
    <xf numFmtId="37" fontId="38" fillId="0" borderId="1" xfId="7" applyNumberFormat="1" applyFont="1" applyBorder="1"/>
    <xf numFmtId="168" fontId="38" fillId="7" borderId="103" xfId="2" applyNumberFormat="1" applyFont="1" applyFill="1" applyBorder="1" applyAlignment="1">
      <alignment horizontal="center"/>
    </xf>
    <xf numFmtId="166" fontId="21" fillId="3" borderId="100" xfId="7" applyFont="1" applyFill="1" applyBorder="1"/>
    <xf numFmtId="166" fontId="15" fillId="2" borderId="8" xfId="7" applyFill="1" applyBorder="1"/>
    <xf numFmtId="166" fontId="15" fillId="2" borderId="104" xfId="7" applyFill="1" applyBorder="1"/>
    <xf numFmtId="166" fontId="21" fillId="0" borderId="0" xfId="7" applyFont="1"/>
    <xf numFmtId="166" fontId="21" fillId="6" borderId="102" xfId="6" applyFont="1" applyFill="1" applyBorder="1" applyAlignment="1">
      <alignment horizontal="center" wrapText="1"/>
    </xf>
    <xf numFmtId="166" fontId="38" fillId="7" borderId="102" xfId="7" applyFont="1" applyFill="1" applyBorder="1"/>
    <xf numFmtId="166" fontId="15" fillId="0" borderId="105" xfId="7" applyBorder="1"/>
    <xf numFmtId="37" fontId="38" fillId="7" borderId="102" xfId="7" applyNumberFormat="1" applyFont="1" applyFill="1" applyBorder="1"/>
    <xf numFmtId="0" fontId="48" fillId="7" borderId="108" xfId="6" quotePrefix="1" applyNumberFormat="1" applyFont="1" applyFill="1" applyBorder="1" applyAlignment="1" applyProtection="1">
      <alignment horizontal="center"/>
      <protection locked="0"/>
    </xf>
    <xf numFmtId="166" fontId="15" fillId="0" borderId="20" xfId="7" applyBorder="1"/>
    <xf numFmtId="166" fontId="72" fillId="7" borderId="20" xfId="7" applyFont="1" applyFill="1" applyBorder="1"/>
    <xf numFmtId="166" fontId="72" fillId="0" borderId="20" xfId="7" applyFont="1" applyBorder="1"/>
    <xf numFmtId="166" fontId="72" fillId="0" borderId="0" xfId="7" applyFont="1"/>
    <xf numFmtId="168" fontId="6" fillId="7" borderId="20" xfId="2" applyNumberFormat="1" applyFont="1" applyFill="1" applyBorder="1" applyAlignment="1">
      <alignment horizontal="center"/>
    </xf>
    <xf numFmtId="166" fontId="15" fillId="0" borderId="109" xfId="7" applyBorder="1"/>
    <xf numFmtId="166" fontId="15" fillId="0" borderId="110" xfId="7" applyBorder="1"/>
    <xf numFmtId="166" fontId="15" fillId="0" borderId="100" xfId="7" applyBorder="1"/>
    <xf numFmtId="166" fontId="15" fillId="0" borderId="104" xfId="7" applyBorder="1"/>
    <xf numFmtId="166" fontId="54" fillId="18" borderId="0" xfId="6" applyFont="1" applyFill="1" applyAlignment="1">
      <alignment horizontal="center"/>
    </xf>
    <xf numFmtId="166" fontId="54" fillId="3" borderId="3" xfId="6" applyFont="1" applyFill="1" applyBorder="1" applyAlignment="1">
      <alignment horizontal="left" vertical="center"/>
    </xf>
    <xf numFmtId="166" fontId="54" fillId="3" borderId="0" xfId="6" applyFont="1" applyFill="1" applyAlignment="1">
      <alignment horizontal="left"/>
    </xf>
    <xf numFmtId="166" fontId="54" fillId="3" borderId="4" xfId="6" applyFont="1" applyFill="1" applyBorder="1" applyAlignment="1">
      <alignment horizontal="left"/>
    </xf>
    <xf numFmtId="166" fontId="54" fillId="18" borderId="4" xfId="6" applyFont="1" applyFill="1" applyBorder="1" applyAlignment="1">
      <alignment horizontal="center"/>
    </xf>
    <xf numFmtId="166" fontId="24" fillId="6" borderId="20" xfId="6" applyFont="1" applyFill="1" applyBorder="1" applyAlignment="1">
      <alignment horizontal="center" wrapText="1"/>
    </xf>
    <xf numFmtId="180" fontId="24" fillId="7" borderId="20" xfId="3" applyNumberFormat="1" applyFont="1" applyFill="1" applyBorder="1" applyAlignment="1">
      <alignment horizontal="right" vertical="center"/>
    </xf>
    <xf numFmtId="1" fontId="24" fillId="7" borderId="20" xfId="3" applyNumberFormat="1" applyFont="1" applyFill="1" applyBorder="1" applyAlignment="1">
      <alignment horizontal="center" vertical="center"/>
    </xf>
    <xf numFmtId="0" fontId="24" fillId="7" borderId="111" xfId="6" quotePrefix="1" applyNumberFormat="1" applyFont="1" applyFill="1" applyBorder="1" applyAlignment="1" applyProtection="1">
      <alignment horizontal="center"/>
      <protection locked="0"/>
    </xf>
    <xf numFmtId="0" fontId="24" fillId="7" borderId="111" xfId="6" applyNumberFormat="1" applyFont="1" applyFill="1" applyBorder="1" applyAlignment="1" applyProtection="1">
      <alignment horizontal="center"/>
      <protection locked="0"/>
    </xf>
    <xf numFmtId="166" fontId="6" fillId="0" borderId="0" xfId="7" applyFont="1" applyAlignment="1">
      <alignment wrapText="1"/>
    </xf>
    <xf numFmtId="166" fontId="6" fillId="0" borderId="0" xfId="7" applyFont="1" applyAlignment="1">
      <alignment horizontal="center"/>
    </xf>
    <xf numFmtId="166" fontId="6" fillId="0" borderId="0" xfId="7" applyFont="1"/>
    <xf numFmtId="166" fontId="24" fillId="0" borderId="20" xfId="7" applyFont="1" applyBorder="1" applyAlignment="1">
      <alignment wrapText="1"/>
    </xf>
    <xf numFmtId="3" fontId="24" fillId="7" borderId="20" xfId="7" applyNumberFormat="1" applyFont="1" applyFill="1" applyBorder="1" applyAlignment="1">
      <alignment horizontal="right" vertical="center"/>
    </xf>
    <xf numFmtId="3" fontId="24" fillId="0" borderId="20" xfId="7" applyNumberFormat="1" applyFont="1" applyBorder="1" applyAlignment="1">
      <alignment horizontal="right" vertical="center"/>
    </xf>
    <xf numFmtId="169" fontId="6" fillId="0" borderId="0" xfId="7" applyNumberFormat="1" applyFont="1" applyAlignment="1">
      <alignment horizontal="right" vertical="center"/>
    </xf>
    <xf numFmtId="168" fontId="24" fillId="7" borderId="111" xfId="2" applyNumberFormat="1" applyFont="1" applyFill="1" applyBorder="1" applyAlignment="1">
      <alignment horizontal="right" vertical="center"/>
    </xf>
    <xf numFmtId="166" fontId="6" fillId="0" borderId="20" xfId="7" applyFont="1" applyBorder="1" applyAlignment="1">
      <alignment horizontal="left" vertical="center" wrapText="1"/>
    </xf>
    <xf numFmtId="171" fontId="6" fillId="7" borderId="20" xfId="7" applyNumberFormat="1" applyFont="1" applyFill="1" applyBorder="1" applyAlignment="1">
      <alignment horizontal="right" vertical="center" wrapText="1"/>
    </xf>
    <xf numFmtId="171" fontId="6" fillId="0" borderId="20" xfId="7" applyNumberFormat="1" applyFont="1" applyBorder="1" applyAlignment="1">
      <alignment horizontal="right" vertical="center" wrapText="1"/>
    </xf>
    <xf numFmtId="169" fontId="6" fillId="0" borderId="0" xfId="7" applyNumberFormat="1" applyFont="1" applyAlignment="1">
      <alignment horizontal="right" vertical="center" wrapText="1"/>
    </xf>
    <xf numFmtId="168" fontId="6" fillId="7" borderId="111" xfId="2" applyNumberFormat="1" applyFont="1" applyFill="1" applyBorder="1" applyAlignment="1">
      <alignment horizontal="right" vertical="center" wrapText="1"/>
    </xf>
    <xf numFmtId="168" fontId="75" fillId="13" borderId="0" xfId="3" applyNumberFormat="1" applyFont="1" applyFill="1"/>
    <xf numFmtId="169" fontId="6" fillId="0" borderId="92" xfId="7" applyNumberFormat="1" applyFont="1" applyBorder="1" applyAlignment="1">
      <alignment horizontal="right" vertical="center" wrapText="1"/>
    </xf>
    <xf numFmtId="166" fontId="6" fillId="0" borderId="112" xfId="7" applyFont="1" applyBorder="1" applyAlignment="1">
      <alignment horizontal="left" vertical="center" wrapText="1"/>
    </xf>
    <xf numFmtId="171" fontId="6" fillId="7" borderId="112" xfId="7" applyNumberFormat="1" applyFont="1" applyFill="1" applyBorder="1" applyAlignment="1">
      <alignment horizontal="right" vertical="center" wrapText="1"/>
    </xf>
    <xf numFmtId="171" fontId="6" fillId="0" borderId="112" xfId="7" applyNumberFormat="1" applyFont="1" applyBorder="1" applyAlignment="1">
      <alignment horizontal="right" vertical="center" wrapText="1"/>
    </xf>
    <xf numFmtId="166" fontId="6" fillId="0" borderId="29" xfId="7" applyFont="1" applyBorder="1" applyAlignment="1">
      <alignment horizontal="left" vertical="center" wrapText="1"/>
    </xf>
    <xf numFmtId="171" fontId="6" fillId="7" borderId="29" xfId="7" applyNumberFormat="1" applyFont="1" applyFill="1" applyBorder="1" applyAlignment="1">
      <alignment horizontal="right" vertical="center" wrapText="1"/>
    </xf>
    <xf numFmtId="171" fontId="6" fillId="0" borderId="29" xfId="7" applyNumberFormat="1" applyFont="1" applyBorder="1" applyAlignment="1">
      <alignment horizontal="right" vertical="center" wrapText="1"/>
    </xf>
    <xf numFmtId="169" fontId="6" fillId="0" borderId="13" xfId="7" applyNumberFormat="1" applyFont="1" applyBorder="1" applyAlignment="1">
      <alignment horizontal="right" vertical="center" wrapText="1"/>
    </xf>
    <xf numFmtId="168" fontId="6" fillId="7" borderId="113" xfId="2" applyNumberFormat="1" applyFont="1" applyFill="1" applyBorder="1" applyAlignment="1">
      <alignment horizontal="right" vertical="center" wrapText="1"/>
    </xf>
    <xf numFmtId="166" fontId="6" fillId="0" borderId="3" xfId="7" applyFont="1" applyBorder="1" applyAlignment="1">
      <alignment horizontal="left" vertical="center" wrapText="1"/>
    </xf>
    <xf numFmtId="171" fontId="6" fillId="0" borderId="0" xfId="7" applyNumberFormat="1" applyFont="1" applyAlignment="1">
      <alignment horizontal="right" vertical="center" wrapText="1"/>
    </xf>
    <xf numFmtId="168" fontId="6" fillId="0" borderId="0" xfId="2" applyNumberFormat="1" applyFont="1" applyFill="1" applyBorder="1" applyAlignment="1">
      <alignment horizontal="right" vertical="center" wrapText="1"/>
    </xf>
    <xf numFmtId="166" fontId="54" fillId="3" borderId="0" xfId="6" applyFont="1" applyFill="1" applyAlignment="1">
      <alignment horizontal="right" vertical="center"/>
    </xf>
    <xf numFmtId="166" fontId="54" fillId="3" borderId="4" xfId="6" applyFont="1" applyFill="1" applyBorder="1" applyAlignment="1">
      <alignment horizontal="right" vertical="center"/>
    </xf>
    <xf numFmtId="0" fontId="52" fillId="0" borderId="0" xfId="3" applyFont="1" applyAlignment="1">
      <alignment wrapText="1"/>
    </xf>
    <xf numFmtId="0" fontId="52" fillId="0" borderId="0" xfId="3" applyFont="1" applyAlignment="1">
      <alignment horizontal="right" vertical="center"/>
    </xf>
    <xf numFmtId="166" fontId="24" fillId="6" borderId="114" xfId="6" applyFont="1" applyFill="1" applyBorder="1" applyAlignment="1">
      <alignment wrapText="1"/>
    </xf>
    <xf numFmtId="180" fontId="24" fillId="7" borderId="115" xfId="3" applyNumberFormat="1" applyFont="1" applyFill="1" applyBorder="1" applyAlignment="1">
      <alignment horizontal="right" vertical="center"/>
    </xf>
    <xf numFmtId="180" fontId="24" fillId="7" borderId="114" xfId="3" applyNumberFormat="1" applyFont="1" applyFill="1" applyBorder="1" applyAlignment="1">
      <alignment horizontal="right" vertical="center"/>
    </xf>
    <xf numFmtId="166" fontId="6" fillId="0" borderId="58" xfId="6" applyFont="1" applyBorder="1" applyAlignment="1">
      <alignment horizontal="right" vertical="center"/>
    </xf>
    <xf numFmtId="166" fontId="24" fillId="6" borderId="117" xfId="6" applyFont="1" applyFill="1" applyBorder="1" applyAlignment="1">
      <alignment wrapText="1"/>
    </xf>
    <xf numFmtId="1" fontId="24" fillId="7" borderId="38" xfId="3" applyNumberFormat="1" applyFont="1" applyFill="1" applyBorder="1" applyAlignment="1">
      <alignment horizontal="right" vertical="center"/>
    </xf>
    <xf numFmtId="1" fontId="24" fillId="7" borderId="53" xfId="3" applyNumberFormat="1" applyFont="1" applyFill="1" applyBorder="1" applyAlignment="1">
      <alignment horizontal="right" vertical="center"/>
    </xf>
    <xf numFmtId="166" fontId="6" fillId="0" borderId="118" xfId="6" applyFont="1" applyBorder="1" applyAlignment="1">
      <alignment horizontal="right" vertical="center"/>
    </xf>
    <xf numFmtId="0" fontId="24" fillId="7" borderId="40" xfId="6" quotePrefix="1" applyNumberFormat="1" applyFont="1" applyFill="1" applyBorder="1" applyAlignment="1" applyProtection="1">
      <alignment horizontal="right" vertical="center"/>
      <protection locked="0"/>
    </xf>
    <xf numFmtId="0" fontId="24" fillId="7" borderId="38" xfId="6" applyNumberFormat="1" applyFont="1" applyFill="1" applyBorder="1" applyAlignment="1" applyProtection="1">
      <alignment horizontal="right" vertical="center"/>
      <protection locked="0"/>
    </xf>
    <xf numFmtId="166" fontId="6" fillId="0" borderId="0" xfId="7" applyFont="1" applyAlignment="1">
      <alignment horizontal="right" vertical="center"/>
    </xf>
    <xf numFmtId="169" fontId="6" fillId="0" borderId="118" xfId="7" applyNumberFormat="1" applyFont="1" applyBorder="1" applyAlignment="1">
      <alignment horizontal="right" vertical="center"/>
    </xf>
    <xf numFmtId="166" fontId="24" fillId="0" borderId="52" xfId="7" applyFont="1" applyBorder="1" applyAlignment="1">
      <alignment wrapText="1"/>
    </xf>
    <xf numFmtId="171" fontId="24" fillId="7" borderId="52" xfId="7" applyNumberFormat="1" applyFont="1" applyFill="1" applyBorder="1" applyAlignment="1">
      <alignment horizontal="right" vertical="center"/>
    </xf>
    <xf numFmtId="171" fontId="24" fillId="0" borderId="52" xfId="7" applyNumberFormat="1" applyFont="1" applyBorder="1" applyAlignment="1">
      <alignment horizontal="right" vertical="center"/>
    </xf>
    <xf numFmtId="171" fontId="24" fillId="7" borderId="59" xfId="7" applyNumberFormat="1" applyFont="1" applyFill="1" applyBorder="1" applyAlignment="1">
      <alignment horizontal="right" vertical="center"/>
    </xf>
    <xf numFmtId="169" fontId="24" fillId="0" borderId="118" xfId="7" applyNumberFormat="1" applyFont="1" applyBorder="1" applyAlignment="1">
      <alignment horizontal="right" vertical="center"/>
    </xf>
    <xf numFmtId="168" fontId="24" fillId="7" borderId="60" xfId="2" applyNumberFormat="1" applyFont="1" applyFill="1" applyBorder="1" applyAlignment="1">
      <alignment horizontal="right" vertical="center"/>
    </xf>
    <xf numFmtId="168" fontId="24" fillId="7" borderId="52" xfId="2" applyNumberFormat="1" applyFont="1" applyFill="1" applyBorder="1" applyAlignment="1">
      <alignment horizontal="right" vertical="center"/>
    </xf>
    <xf numFmtId="166" fontId="6" fillId="0" borderId="52" xfId="7" applyFont="1" applyBorder="1" applyAlignment="1">
      <alignment wrapText="1"/>
    </xf>
    <xf numFmtId="171" fontId="6" fillId="7" borderId="52" xfId="7" applyNumberFormat="1" applyFont="1" applyFill="1" applyBorder="1" applyAlignment="1">
      <alignment horizontal="right" vertical="center"/>
    </xf>
    <xf numFmtId="171" fontId="6" fillId="0" borderId="52" xfId="7" applyNumberFormat="1" applyFont="1" applyBorder="1" applyAlignment="1">
      <alignment horizontal="right" vertical="center"/>
    </xf>
    <xf numFmtId="171" fontId="6" fillId="7" borderId="59" xfId="7" applyNumberFormat="1" applyFont="1" applyFill="1" applyBorder="1" applyAlignment="1">
      <alignment horizontal="right" vertical="center"/>
    </xf>
    <xf numFmtId="168" fontId="6" fillId="7" borderId="60" xfId="2" applyNumberFormat="1" applyFont="1" applyFill="1" applyBorder="1" applyAlignment="1">
      <alignment horizontal="right" vertical="center"/>
    </xf>
    <xf numFmtId="168" fontId="6" fillId="7" borderId="52" xfId="2" applyNumberFormat="1" applyFont="1" applyFill="1" applyBorder="1" applyAlignment="1">
      <alignment horizontal="right" vertical="center"/>
    </xf>
    <xf numFmtId="171" fontId="6" fillId="0" borderId="52" xfId="7" applyNumberFormat="1" applyFont="1" applyBorder="1" applyAlignment="1">
      <alignment wrapText="1"/>
    </xf>
    <xf numFmtId="171" fontId="6" fillId="0" borderId="118" xfId="7" applyNumberFormat="1" applyFont="1" applyBorder="1" applyAlignment="1">
      <alignment horizontal="right" vertical="center"/>
    </xf>
    <xf numFmtId="171" fontId="76" fillId="0" borderId="52" xfId="7" applyNumberFormat="1" applyFont="1" applyBorder="1" applyAlignment="1">
      <alignment horizontal="left" vertical="center" wrapText="1" indent="2"/>
    </xf>
    <xf numFmtId="171" fontId="76" fillId="0" borderId="118" xfId="7" applyNumberFormat="1" applyFont="1" applyBorder="1" applyAlignment="1">
      <alignment horizontal="right" vertical="center"/>
    </xf>
    <xf numFmtId="168" fontId="76" fillId="7" borderId="60" xfId="2" applyNumberFormat="1" applyFont="1" applyFill="1" applyBorder="1" applyAlignment="1">
      <alignment horizontal="right" vertical="center"/>
    </xf>
    <xf numFmtId="168" fontId="76" fillId="7" borderId="52" xfId="2" applyNumberFormat="1" applyFont="1" applyFill="1" applyBorder="1" applyAlignment="1">
      <alignment horizontal="right" vertical="center"/>
    </xf>
    <xf numFmtId="171" fontId="6" fillId="0" borderId="52" xfId="7" applyNumberFormat="1" applyFont="1" applyBorder="1" applyAlignment="1">
      <alignment horizontal="left" vertical="center" wrapText="1"/>
    </xf>
    <xf numFmtId="171" fontId="6" fillId="0" borderId="63" xfId="7" applyNumberFormat="1" applyFont="1" applyBorder="1" applyAlignment="1">
      <alignment horizontal="right" vertical="center"/>
    </xf>
    <xf numFmtId="166" fontId="72" fillId="0" borderId="0" xfId="7" applyFont="1" applyAlignment="1">
      <alignment wrapText="1"/>
    </xf>
    <xf numFmtId="178" fontId="6" fillId="0" borderId="0" xfId="7" applyNumberFormat="1" applyFont="1"/>
    <xf numFmtId="169" fontId="6" fillId="0" borderId="0" xfId="7" applyNumberFormat="1" applyFont="1"/>
    <xf numFmtId="168" fontId="6" fillId="0" borderId="0" xfId="7" applyNumberFormat="1" applyFont="1"/>
    <xf numFmtId="168" fontId="1" fillId="0" borderId="0" xfId="3" applyNumberFormat="1" applyFont="1"/>
    <xf numFmtId="180" fontId="24" fillId="7" borderId="52" xfId="3" applyNumberFormat="1" applyFont="1" applyFill="1" applyBorder="1" applyAlignment="1">
      <alignment horizontal="right" vertical="center"/>
    </xf>
    <xf numFmtId="166" fontId="24" fillId="0" borderId="58" xfId="6" applyFont="1" applyBorder="1"/>
    <xf numFmtId="1" fontId="24" fillId="7" borderId="52" xfId="3" applyNumberFormat="1" applyFont="1" applyFill="1" applyBorder="1" applyAlignment="1">
      <alignment horizontal="right" vertical="center"/>
    </xf>
    <xf numFmtId="166" fontId="24" fillId="0" borderId="118" xfId="6" applyFont="1" applyBorder="1"/>
    <xf numFmtId="0" fontId="1" fillId="0" borderId="52" xfId="3" applyFont="1" applyBorder="1" applyAlignment="1">
      <alignment vertical="center" wrapText="1"/>
    </xf>
    <xf numFmtId="2" fontId="1" fillId="7" borderId="52" xfId="3" applyNumberFormat="1" applyFont="1" applyFill="1" applyBorder="1" applyAlignment="1">
      <alignment horizontal="right" vertical="center"/>
    </xf>
    <xf numFmtId="2" fontId="1" fillId="0" borderId="52" xfId="3" applyNumberFormat="1" applyFont="1" applyBorder="1" applyAlignment="1">
      <alignment horizontal="right" vertical="center"/>
    </xf>
    <xf numFmtId="0" fontId="1" fillId="0" borderId="118" xfId="3" applyFont="1" applyBorder="1" applyAlignment="1">
      <alignment horizontal="right" vertical="center"/>
    </xf>
    <xf numFmtId="2" fontId="6" fillId="7" borderId="52" xfId="2" applyNumberFormat="1" applyFont="1" applyFill="1" applyBorder="1" applyAlignment="1">
      <alignment horizontal="right" vertical="center"/>
    </xf>
    <xf numFmtId="0" fontId="1" fillId="0" borderId="63" xfId="3" applyFont="1" applyBorder="1" applyAlignment="1">
      <alignment horizontal="right" vertical="center"/>
    </xf>
    <xf numFmtId="0" fontId="1" fillId="0" borderId="0" xfId="3" applyFont="1" applyAlignment="1">
      <alignment wrapText="1"/>
    </xf>
    <xf numFmtId="0" fontId="3" fillId="0" borderId="0" xfId="3" applyAlignment="1">
      <alignment wrapText="1"/>
    </xf>
    <xf numFmtId="0" fontId="78" fillId="0" borderId="0" xfId="3" applyFont="1" applyAlignment="1">
      <alignment vertical="center"/>
    </xf>
    <xf numFmtId="0" fontId="79" fillId="19" borderId="52" xfId="3" applyFont="1" applyFill="1" applyBorder="1" applyAlignment="1">
      <alignment vertical="center"/>
    </xf>
    <xf numFmtId="0" fontId="79" fillId="7" borderId="52" xfId="3" applyFont="1" applyFill="1" applyBorder="1" applyAlignment="1">
      <alignment horizontal="right" vertical="center"/>
    </xf>
    <xf numFmtId="0" fontId="79" fillId="19" borderId="58" xfId="3" applyFont="1" applyFill="1" applyBorder="1" applyAlignment="1">
      <alignment vertical="center"/>
    </xf>
    <xf numFmtId="0" fontId="79" fillId="7" borderId="58" xfId="3" applyFont="1" applyFill="1" applyBorder="1" applyAlignment="1">
      <alignment horizontal="right" vertical="center"/>
    </xf>
    <xf numFmtId="0" fontId="79" fillId="7" borderId="52" xfId="3" applyFont="1" applyFill="1" applyBorder="1" applyAlignment="1">
      <alignment horizontal="center" vertical="center"/>
    </xf>
    <xf numFmtId="0" fontId="52" fillId="0" borderId="59" xfId="3" applyFont="1" applyBorder="1"/>
    <xf numFmtId="0" fontId="52" fillId="0" borderId="61" xfId="3" applyFont="1" applyBorder="1"/>
    <xf numFmtId="0" fontId="52" fillId="0" borderId="60" xfId="3" applyFont="1" applyBorder="1"/>
    <xf numFmtId="0" fontId="80" fillId="0" borderId="63" xfId="3" applyFont="1" applyBorder="1" applyAlignment="1">
      <alignment vertical="center"/>
    </xf>
    <xf numFmtId="168" fontId="80" fillId="7" borderId="63" xfId="3" applyNumberFormat="1" applyFont="1" applyFill="1" applyBorder="1" applyAlignment="1">
      <alignment horizontal="right" vertical="center"/>
    </xf>
    <xf numFmtId="168" fontId="80" fillId="0" borderId="63" xfId="3" applyNumberFormat="1" applyFont="1" applyBorder="1" applyAlignment="1">
      <alignment horizontal="right" vertical="center"/>
    </xf>
    <xf numFmtId="171" fontId="80" fillId="7" borderId="52" xfId="3" applyNumberFormat="1" applyFont="1" applyFill="1" applyBorder="1" applyAlignment="1">
      <alignment horizontal="right" vertical="center"/>
    </xf>
    <xf numFmtId="0" fontId="80" fillId="0" borderId="52" xfId="3" applyFont="1" applyBorder="1" applyAlignment="1">
      <alignment vertical="center"/>
    </xf>
    <xf numFmtId="168" fontId="80" fillId="7" borderId="52" xfId="3" applyNumberFormat="1" applyFont="1" applyFill="1" applyBorder="1" applyAlignment="1">
      <alignment horizontal="right" vertical="center"/>
    </xf>
    <xf numFmtId="168" fontId="80" fillId="0" borderId="52" xfId="3" applyNumberFormat="1" applyFont="1" applyBorder="1" applyAlignment="1">
      <alignment horizontal="right" vertical="center"/>
    </xf>
    <xf numFmtId="0" fontId="80" fillId="0" borderId="0" xfId="3" applyFont="1" applyAlignment="1">
      <alignment horizontal="right" vertical="center"/>
    </xf>
    <xf numFmtId="166" fontId="15" fillId="0" borderId="47" xfId="6" applyBorder="1"/>
    <xf numFmtId="166" fontId="15" fillId="0" borderId="48" xfId="6" applyBorder="1"/>
    <xf numFmtId="166" fontId="15" fillId="0" borderId="49" xfId="6" applyBorder="1"/>
    <xf numFmtId="0" fontId="1" fillId="0" borderId="0" xfId="8"/>
    <xf numFmtId="166" fontId="15" fillId="2" borderId="47" xfId="6" applyFill="1" applyBorder="1"/>
    <xf numFmtId="166" fontId="15" fillId="2" borderId="48" xfId="6" applyFill="1" applyBorder="1"/>
    <xf numFmtId="166" fontId="15" fillId="2" borderId="49" xfId="6" applyFill="1" applyBorder="1"/>
    <xf numFmtId="166" fontId="15" fillId="3" borderId="100" xfId="6" applyFill="1" applyBorder="1"/>
    <xf numFmtId="166" fontId="15" fillId="3" borderId="104" xfId="6" applyFill="1" applyBorder="1"/>
    <xf numFmtId="171" fontId="81" fillId="3" borderId="3" xfId="6" applyNumberFormat="1" applyFont="1" applyFill="1" applyBorder="1"/>
    <xf numFmtId="171" fontId="81" fillId="3" borderId="0" xfId="6" applyNumberFormat="1" applyFont="1" applyFill="1"/>
    <xf numFmtId="171" fontId="81" fillId="3" borderId="4" xfId="6" applyNumberFormat="1" applyFont="1" applyFill="1" applyBorder="1"/>
    <xf numFmtId="0" fontId="1" fillId="0" borderId="3" xfId="8" applyBorder="1"/>
    <xf numFmtId="1" fontId="82" fillId="7" borderId="58" xfId="8" applyNumberFormat="1" applyFont="1" applyFill="1" applyBorder="1" applyAlignment="1">
      <alignment horizontal="right"/>
    </xf>
    <xf numFmtId="0" fontId="38" fillId="7" borderId="62" xfId="8" applyFont="1" applyFill="1" applyBorder="1" applyAlignment="1">
      <alignment horizontal="right" vertical="top"/>
    </xf>
    <xf numFmtId="0" fontId="38" fillId="7" borderId="63" xfId="8" applyFont="1" applyFill="1" applyBorder="1" applyAlignment="1">
      <alignment horizontal="right" vertical="top"/>
    </xf>
    <xf numFmtId="166" fontId="38" fillId="7" borderId="0" xfId="6" applyFont="1" applyFill="1" applyAlignment="1">
      <alignment horizontal="right" vertical="top"/>
    </xf>
    <xf numFmtId="166" fontId="38" fillId="7" borderId="119" xfId="6" applyFont="1" applyFill="1" applyBorder="1" applyAlignment="1">
      <alignment horizontal="right" vertical="top"/>
    </xf>
    <xf numFmtId="166" fontId="38" fillId="7" borderId="120" xfId="6" applyFont="1" applyFill="1" applyBorder="1" applyAlignment="1">
      <alignment horizontal="right" vertical="top"/>
    </xf>
    <xf numFmtId="166" fontId="38" fillId="7" borderId="4" xfId="6" applyFont="1" applyFill="1" applyBorder="1" applyAlignment="1">
      <alignment horizontal="right" vertical="top"/>
    </xf>
    <xf numFmtId="166" fontId="38" fillId="0" borderId="59" xfId="6" applyFont="1" applyBorder="1"/>
    <xf numFmtId="175" fontId="28" fillId="7" borderId="52" xfId="9" applyNumberFormat="1" applyFont="1" applyFill="1" applyBorder="1" applyAlignment="1">
      <alignment horizontal="right" vertical="top"/>
    </xf>
    <xf numFmtId="175" fontId="28" fillId="0" borderId="52" xfId="9" applyNumberFormat="1" applyFont="1" applyFill="1" applyBorder="1" applyAlignment="1">
      <alignment horizontal="right" vertical="top"/>
    </xf>
    <xf numFmtId="171" fontId="72" fillId="0" borderId="52" xfId="6" applyNumberFormat="1" applyFont="1" applyBorder="1"/>
    <xf numFmtId="171" fontId="72" fillId="7" borderId="52" xfId="6" applyNumberFormat="1" applyFont="1" applyFill="1" applyBorder="1"/>
    <xf numFmtId="166" fontId="15" fillId="7" borderId="52" xfId="6" applyFill="1" applyBorder="1"/>
    <xf numFmtId="0" fontId="83" fillId="0" borderId="3" xfId="8" applyFont="1" applyBorder="1"/>
    <xf numFmtId="175" fontId="3" fillId="7" borderId="52" xfId="9" applyNumberFormat="1" applyFont="1" applyFill="1" applyBorder="1"/>
    <xf numFmtId="175" fontId="3" fillId="0" borderId="52" xfId="9" applyNumberFormat="1" applyFont="1" applyBorder="1"/>
    <xf numFmtId="0" fontId="1" fillId="0" borderId="3" xfId="8" applyBorder="1" applyAlignment="1">
      <alignment horizontal="left" indent="2"/>
    </xf>
    <xf numFmtId="0" fontId="83" fillId="0" borderId="59" xfId="8" applyFont="1" applyBorder="1"/>
    <xf numFmtId="175" fontId="46" fillId="7" borderId="52" xfId="9" applyNumberFormat="1" applyFont="1" applyFill="1" applyBorder="1"/>
    <xf numFmtId="175" fontId="46" fillId="0" borderId="52" xfId="9" applyNumberFormat="1" applyFont="1" applyBorder="1"/>
    <xf numFmtId="0" fontId="50" fillId="0" borderId="3" xfId="8" applyFont="1" applyBorder="1" applyAlignment="1">
      <alignment horizontal="left" indent="2"/>
    </xf>
    <xf numFmtId="171" fontId="28" fillId="0" borderId="52" xfId="6" applyNumberFormat="1" applyFont="1" applyBorder="1"/>
    <xf numFmtId="171" fontId="28" fillId="7" borderId="52" xfId="10" applyNumberFormat="1" applyFont="1" applyFill="1" applyBorder="1"/>
    <xf numFmtId="167" fontId="38" fillId="7" borderId="52" xfId="10" applyNumberFormat="1" applyFont="1" applyFill="1" applyBorder="1"/>
    <xf numFmtId="171" fontId="72" fillId="7" borderId="52" xfId="10" applyNumberFormat="1" applyFont="1" applyFill="1" applyBorder="1"/>
    <xf numFmtId="168" fontId="15" fillId="7" borderId="52" xfId="10" applyNumberFormat="1" applyFont="1" applyFill="1" applyBorder="1"/>
    <xf numFmtId="168" fontId="1" fillId="0" borderId="0" xfId="8" applyNumberFormat="1"/>
    <xf numFmtId="166" fontId="38" fillId="0" borderId="3" xfId="6" applyFont="1" applyBorder="1"/>
    <xf numFmtId="166" fontId="15" fillId="0" borderId="3" xfId="6" applyBorder="1" applyAlignment="1">
      <alignment horizontal="left" indent="1"/>
    </xf>
    <xf numFmtId="168" fontId="38" fillId="7" borderId="52" xfId="10" applyNumberFormat="1" applyFont="1" applyFill="1" applyBorder="1"/>
    <xf numFmtId="166" fontId="38" fillId="0" borderId="47" xfId="6" applyFont="1" applyBorder="1"/>
    <xf numFmtId="166" fontId="15" fillId="0" borderId="3" xfId="6" applyBorder="1" applyAlignment="1">
      <alignment horizontal="left" indent="2"/>
    </xf>
    <xf numFmtId="166" fontId="15" fillId="0" borderId="100" xfId="6" applyBorder="1" applyAlignment="1">
      <alignment horizontal="left" indent="1"/>
    </xf>
    <xf numFmtId="0" fontId="1" fillId="0" borderId="4" xfId="8" applyBorder="1"/>
    <xf numFmtId="0" fontId="6" fillId="0" borderId="3" xfId="8" applyFont="1" applyBorder="1"/>
    <xf numFmtId="0" fontId="6" fillId="0" borderId="0" xfId="8" applyFont="1"/>
    <xf numFmtId="0" fontId="6" fillId="0" borderId="47" xfId="8" applyFont="1" applyBorder="1"/>
    <xf numFmtId="0" fontId="6" fillId="0" borderId="48" xfId="8" applyFont="1" applyBorder="1"/>
    <xf numFmtId="0" fontId="1" fillId="0" borderId="49" xfId="8" applyBorder="1"/>
    <xf numFmtId="166" fontId="21" fillId="3" borderId="91" xfId="7" applyFont="1" applyFill="1" applyBorder="1"/>
    <xf numFmtId="166" fontId="21" fillId="3" borderId="92" xfId="7" applyFont="1" applyFill="1" applyBorder="1"/>
    <xf numFmtId="166" fontId="21" fillId="3" borderId="121" xfId="7" applyFont="1" applyFill="1" applyBorder="1"/>
    <xf numFmtId="166" fontId="21" fillId="3" borderId="5" xfId="7" applyFont="1" applyFill="1" applyBorder="1"/>
    <xf numFmtId="166" fontId="15" fillId="3" borderId="8" xfId="7" applyFill="1" applyBorder="1"/>
    <xf numFmtId="167" fontId="26" fillId="3" borderId="8" xfId="7" applyNumberFormat="1" applyFont="1" applyFill="1" applyBorder="1"/>
    <xf numFmtId="167" fontId="15" fillId="3" borderId="8" xfId="7" applyNumberFormat="1" applyFill="1" applyBorder="1"/>
    <xf numFmtId="10" fontId="15" fillId="3" borderId="8" xfId="7" applyNumberFormat="1" applyFill="1" applyBorder="1"/>
    <xf numFmtId="167" fontId="15" fillId="3" borderId="6" xfId="7" applyNumberFormat="1" applyFill="1" applyBorder="1"/>
    <xf numFmtId="167" fontId="15" fillId="2" borderId="8" xfId="7" applyNumberFormat="1" applyFill="1" applyBorder="1"/>
    <xf numFmtId="167" fontId="15" fillId="2" borderId="6" xfId="7" applyNumberFormat="1" applyFill="1" applyBorder="1"/>
    <xf numFmtId="0" fontId="15" fillId="0" borderId="0" xfId="8" applyFont="1"/>
    <xf numFmtId="166" fontId="15" fillId="0" borderId="0" xfId="7" applyAlignment="1">
      <alignment horizontal="left"/>
    </xf>
    <xf numFmtId="166" fontId="15" fillId="20" borderId="47" xfId="6" applyFill="1" applyBorder="1"/>
    <xf numFmtId="166" fontId="15" fillId="20" borderId="48" xfId="6" applyFill="1" applyBorder="1"/>
    <xf numFmtId="166" fontId="15" fillId="20" borderId="49" xfId="6" applyFill="1" applyBorder="1"/>
    <xf numFmtId="166" fontId="15" fillId="20" borderId="3" xfId="6" applyFill="1" applyBorder="1"/>
    <xf numFmtId="166" fontId="15" fillId="20" borderId="0" xfId="6" applyFill="1"/>
    <xf numFmtId="166" fontId="15" fillId="20" borderId="4" xfId="6" applyFill="1" applyBorder="1"/>
    <xf numFmtId="0" fontId="6" fillId="0" borderId="0" xfId="4" applyAlignment="1">
      <alignment vertical="center"/>
    </xf>
    <xf numFmtId="0" fontId="84" fillId="0" borderId="3" xfId="4" applyFont="1" applyBorder="1" applyAlignment="1">
      <alignment vertical="center"/>
    </xf>
    <xf numFmtId="0" fontId="85" fillId="0" borderId="0" xfId="4" applyFont="1" applyAlignment="1">
      <alignment vertical="center"/>
    </xf>
    <xf numFmtId="0" fontId="84" fillId="0" borderId="0" xfId="4" applyFont="1" applyAlignment="1">
      <alignment vertical="center"/>
    </xf>
    <xf numFmtId="0" fontId="6" fillId="0" borderId="4" xfId="4" applyBorder="1" applyAlignment="1">
      <alignment vertical="center"/>
    </xf>
    <xf numFmtId="0" fontId="6" fillId="0" borderId="3" xfId="4" applyBorder="1"/>
    <xf numFmtId="0" fontId="6" fillId="0" borderId="0" xfId="4"/>
    <xf numFmtId="0" fontId="6" fillId="0" borderId="4" xfId="4" applyBorder="1"/>
    <xf numFmtId="0" fontId="6" fillId="0" borderId="5" xfId="4" applyBorder="1"/>
    <xf numFmtId="0" fontId="6" fillId="0" borderId="8" xfId="4" applyBorder="1"/>
    <xf numFmtId="0" fontId="6" fillId="0" borderId="6" xfId="4" applyBorder="1"/>
    <xf numFmtId="166" fontId="15" fillId="21" borderId="47" xfId="6" applyFill="1" applyBorder="1"/>
    <xf numFmtId="166" fontId="15" fillId="21" borderId="48" xfId="6" applyFill="1" applyBorder="1"/>
    <xf numFmtId="166" fontId="15" fillId="21" borderId="49" xfId="6" applyFill="1" applyBorder="1"/>
    <xf numFmtId="166" fontId="15" fillId="21" borderId="3" xfId="6" applyFill="1" applyBorder="1"/>
    <xf numFmtId="166" fontId="15" fillId="21" borderId="0" xfId="6" applyFill="1"/>
    <xf numFmtId="166" fontId="15" fillId="21" borderId="4" xfId="6" applyFill="1" applyBorder="1"/>
    <xf numFmtId="0" fontId="24" fillId="0" borderId="3" xfId="4" applyFont="1" applyBorder="1"/>
    <xf numFmtId="0" fontId="56" fillId="0" borderId="3" xfId="4" applyFont="1" applyBorder="1"/>
    <xf numFmtId="0" fontId="56" fillId="0" borderId="0" xfId="4" applyFont="1"/>
    <xf numFmtId="0" fontId="56" fillId="0" borderId="4" xfId="4" applyFont="1" applyBorder="1"/>
    <xf numFmtId="0" fontId="28" fillId="0" borderId="3" xfId="4" applyFont="1" applyBorder="1"/>
    <xf numFmtId="0" fontId="72" fillId="0" borderId="0" xfId="4" applyFont="1"/>
    <xf numFmtId="0" fontId="72" fillId="0" borderId="4" xfId="4" applyFont="1" applyBorder="1"/>
    <xf numFmtId="0" fontId="28" fillId="0" borderId="3" xfId="4" applyFont="1" applyBorder="1" applyAlignment="1">
      <alignment vertical="center"/>
    </xf>
    <xf numFmtId="0" fontId="72" fillId="0" borderId="0" xfId="4" applyFont="1" applyAlignment="1">
      <alignment horizontal="left" vertical="center"/>
    </xf>
    <xf numFmtId="0" fontId="72" fillId="0" borderId="4" xfId="4" applyFont="1" applyBorder="1" applyAlignment="1">
      <alignment horizontal="left" vertical="center"/>
    </xf>
    <xf numFmtId="0" fontId="5" fillId="0" borderId="0" xfId="3" applyFont="1" applyAlignment="1">
      <alignment horizontal="center" vertical="center"/>
    </xf>
    <xf numFmtId="164" fontId="7" fillId="0" borderId="0" xfId="4" applyNumberFormat="1" applyFont="1" applyAlignment="1">
      <alignment horizontal="center"/>
    </xf>
    <xf numFmtId="0" fontId="10" fillId="2" borderId="1" xfId="3" applyFont="1" applyFill="1" applyBorder="1" applyAlignment="1">
      <alignment horizontal="center"/>
    </xf>
    <xf numFmtId="0" fontId="10" fillId="2" borderId="2" xfId="3" applyFont="1" applyFill="1" applyBorder="1" applyAlignment="1">
      <alignment horizontal="center"/>
    </xf>
    <xf numFmtId="166" fontId="16" fillId="3" borderId="9" xfId="6" applyFont="1" applyFill="1" applyBorder="1" applyAlignment="1">
      <alignment horizontal="center"/>
    </xf>
    <xf numFmtId="166" fontId="16" fillId="3" borderId="10" xfId="6" applyFont="1" applyFill="1" applyBorder="1" applyAlignment="1">
      <alignment horizontal="center"/>
    </xf>
    <xf numFmtId="166" fontId="16" fillId="3" borderId="11" xfId="6" applyFont="1" applyFill="1" applyBorder="1" applyAlignment="1">
      <alignment horizontal="center"/>
    </xf>
    <xf numFmtId="166" fontId="22" fillId="3" borderId="0" xfId="6" applyFont="1" applyFill="1" applyAlignment="1">
      <alignment horizontal="center" vertical="center"/>
    </xf>
    <xf numFmtId="0" fontId="23" fillId="2" borderId="0" xfId="3" applyFont="1" applyFill="1" applyAlignment="1">
      <alignment horizontal="center" vertical="center"/>
    </xf>
    <xf numFmtId="0" fontId="24" fillId="7" borderId="14" xfId="6" quotePrefix="1" applyNumberFormat="1" applyFont="1" applyFill="1" applyBorder="1" applyAlignment="1" applyProtection="1">
      <alignment horizontal="left" vertical="center"/>
      <protection locked="0"/>
    </xf>
    <xf numFmtId="0" fontId="24" fillId="7" borderId="15" xfId="6" quotePrefix="1" applyNumberFormat="1" applyFont="1" applyFill="1" applyBorder="1" applyAlignment="1" applyProtection="1">
      <alignment horizontal="left" vertical="center"/>
      <protection locked="0"/>
    </xf>
    <xf numFmtId="0" fontId="24" fillId="7" borderId="16" xfId="6" quotePrefix="1" applyNumberFormat="1" applyFont="1" applyFill="1" applyBorder="1" applyAlignment="1" applyProtection="1">
      <alignment horizontal="center" vertical="center" wrapText="1"/>
      <protection locked="0"/>
    </xf>
    <xf numFmtId="0" fontId="24" fillId="7" borderId="17" xfId="6" quotePrefix="1" applyNumberFormat="1" applyFont="1" applyFill="1" applyBorder="1" applyAlignment="1" applyProtection="1">
      <alignment horizontal="center" vertical="center" wrapText="1"/>
      <protection locked="0"/>
    </xf>
    <xf numFmtId="0" fontId="24" fillId="7" borderId="33" xfId="6" quotePrefix="1" applyNumberFormat="1" applyFont="1" applyFill="1" applyBorder="1" applyAlignment="1" applyProtection="1">
      <alignment horizontal="center" vertical="center"/>
      <protection locked="0"/>
    </xf>
    <xf numFmtId="0" fontId="24" fillId="7" borderId="35" xfId="6" quotePrefix="1" applyNumberFormat="1" applyFont="1" applyFill="1" applyBorder="1" applyAlignment="1" applyProtection="1">
      <alignment horizontal="center" vertical="center"/>
      <protection locked="0"/>
    </xf>
    <xf numFmtId="166" fontId="25" fillId="3" borderId="3" xfId="6" applyFont="1" applyFill="1" applyBorder="1" applyAlignment="1">
      <alignment horizontal="center"/>
    </xf>
    <xf numFmtId="166" fontId="25" fillId="3" borderId="0" xfId="6" applyFont="1" applyFill="1" applyAlignment="1">
      <alignment horizontal="center"/>
    </xf>
    <xf numFmtId="166" fontId="25" fillId="3" borderId="4" xfId="6" applyFont="1" applyFill="1" applyBorder="1" applyAlignment="1">
      <alignment horizontal="center"/>
    </xf>
    <xf numFmtId="0" fontId="12" fillId="7" borderId="53" xfId="6" quotePrefix="1" applyNumberFormat="1" applyFont="1" applyFill="1" applyBorder="1" applyAlignment="1" applyProtection="1">
      <alignment horizontal="center"/>
      <protection locked="0"/>
    </xf>
    <xf numFmtId="0" fontId="12" fillId="7" borderId="54" xfId="6" quotePrefix="1" applyNumberFormat="1" applyFont="1" applyFill="1" applyBorder="1" applyAlignment="1" applyProtection="1">
      <alignment horizontal="center"/>
      <protection locked="0"/>
    </xf>
    <xf numFmtId="166" fontId="6" fillId="0" borderId="74" xfId="6" applyFont="1" applyBorder="1" applyAlignment="1">
      <alignment horizontal="left" vertical="center"/>
    </xf>
    <xf numFmtId="166" fontId="6" fillId="0" borderId="75" xfId="6" applyFont="1" applyBorder="1" applyAlignment="1">
      <alignment horizontal="left" vertical="center"/>
    </xf>
    <xf numFmtId="166" fontId="6" fillId="0" borderId="76" xfId="6" applyFont="1" applyBorder="1" applyAlignment="1">
      <alignment horizontal="left" vertical="center"/>
    </xf>
    <xf numFmtId="166" fontId="6" fillId="0" borderId="59" xfId="6" applyFont="1" applyBorder="1" applyAlignment="1">
      <alignment horizontal="left" wrapText="1"/>
    </xf>
    <xf numFmtId="166" fontId="6" fillId="0" borderId="61" xfId="6" applyFont="1" applyBorder="1" applyAlignment="1">
      <alignment horizontal="left" wrapText="1"/>
    </xf>
    <xf numFmtId="166" fontId="6" fillId="0" borderId="60" xfId="6" applyFont="1" applyBorder="1" applyAlignment="1">
      <alignment horizontal="left" wrapText="1"/>
    </xf>
    <xf numFmtId="166" fontId="24" fillId="0" borderId="59" xfId="6" applyFont="1" applyBorder="1" applyAlignment="1">
      <alignment horizontal="left" wrapText="1"/>
    </xf>
    <xf numFmtId="166" fontId="24" fillId="0" borderId="61" xfId="6" applyFont="1" applyBorder="1" applyAlignment="1">
      <alignment horizontal="left" wrapText="1"/>
    </xf>
    <xf numFmtId="166" fontId="24" fillId="0" borderId="60" xfId="6" applyFont="1" applyBorder="1" applyAlignment="1">
      <alignment horizontal="left" wrapText="1"/>
    </xf>
    <xf numFmtId="166" fontId="24" fillId="6" borderId="65" xfId="6" applyFont="1" applyFill="1" applyBorder="1" applyAlignment="1">
      <alignment horizontal="center" vertical="center" wrapText="1"/>
    </xf>
    <xf numFmtId="166" fontId="24" fillId="6" borderId="66" xfId="6" applyFont="1" applyFill="1" applyBorder="1" applyAlignment="1">
      <alignment horizontal="center" vertical="center" wrapText="1"/>
    </xf>
    <xf numFmtId="166" fontId="24" fillId="6" borderId="67" xfId="6" applyFont="1" applyFill="1" applyBorder="1" applyAlignment="1">
      <alignment horizontal="center" vertical="center" wrapText="1"/>
    </xf>
    <xf numFmtId="166" fontId="24" fillId="6" borderId="68" xfId="6" applyFont="1" applyFill="1" applyBorder="1" applyAlignment="1">
      <alignment horizontal="center" vertical="center" wrapText="1"/>
    </xf>
    <xf numFmtId="166" fontId="24" fillId="6" borderId="69" xfId="6" applyFont="1" applyFill="1" applyBorder="1" applyAlignment="1">
      <alignment horizontal="center" vertical="center" wrapText="1"/>
    </xf>
    <xf numFmtId="166" fontId="24" fillId="6" borderId="70" xfId="6" applyFont="1" applyFill="1" applyBorder="1" applyAlignment="1">
      <alignment horizontal="center" vertical="center" wrapText="1"/>
    </xf>
    <xf numFmtId="168" fontId="24" fillId="7" borderId="52" xfId="6" quotePrefix="1" applyNumberFormat="1" applyFont="1" applyFill="1" applyBorder="1" applyAlignment="1" applyProtection="1">
      <alignment horizontal="center"/>
      <protection locked="0"/>
    </xf>
    <xf numFmtId="0" fontId="24" fillId="7" borderId="52" xfId="6" quotePrefix="1" applyNumberFormat="1" applyFont="1" applyFill="1" applyBorder="1" applyAlignment="1" applyProtection="1">
      <alignment horizontal="center"/>
      <protection locked="0"/>
    </xf>
    <xf numFmtId="166" fontId="38" fillId="2" borderId="3" xfId="6" applyFont="1" applyFill="1" applyBorder="1" applyAlignment="1">
      <alignment horizontal="left"/>
    </xf>
    <xf numFmtId="166" fontId="38" fillId="2" borderId="0" xfId="6" applyFont="1" applyFill="1" applyAlignment="1">
      <alignment horizontal="left"/>
    </xf>
    <xf numFmtId="166" fontId="25" fillId="2" borderId="3" xfId="6" applyFont="1" applyFill="1" applyBorder="1" applyAlignment="1">
      <alignment horizontal="center"/>
    </xf>
    <xf numFmtId="166" fontId="25" fillId="2" borderId="0" xfId="6" applyFont="1" applyFill="1" applyAlignment="1">
      <alignment horizontal="center"/>
    </xf>
    <xf numFmtId="166" fontId="25" fillId="2" borderId="4" xfId="6" applyFont="1" applyFill="1" applyBorder="1" applyAlignment="1">
      <alignment horizontal="center"/>
    </xf>
    <xf numFmtId="166" fontId="28" fillId="0" borderId="3" xfId="6" applyFont="1" applyBorder="1" applyAlignment="1">
      <alignment horizontal="left"/>
    </xf>
    <xf numFmtId="166" fontId="28" fillId="0" borderId="0" xfId="6" applyFont="1" applyAlignment="1">
      <alignment horizontal="left"/>
    </xf>
    <xf numFmtId="166" fontId="6" fillId="0" borderId="0" xfId="6" applyFont="1" applyAlignment="1">
      <alignment horizontal="left"/>
    </xf>
    <xf numFmtId="0" fontId="48" fillId="7" borderId="20" xfId="6" quotePrefix="1" applyNumberFormat="1" applyFont="1" applyFill="1" applyBorder="1" applyAlignment="1" applyProtection="1">
      <alignment horizontal="center" vertical="center"/>
      <protection locked="0"/>
    </xf>
    <xf numFmtId="0" fontId="46" fillId="7" borderId="20" xfId="3" applyFont="1" applyFill="1" applyBorder="1" applyAlignment="1">
      <alignment horizontal="center" vertical="center" wrapText="1"/>
    </xf>
    <xf numFmtId="0" fontId="47" fillId="7" borderId="20" xfId="6" quotePrefix="1" applyNumberFormat="1" applyFont="1" applyFill="1" applyBorder="1" applyAlignment="1" applyProtection="1">
      <alignment horizontal="center" vertical="center"/>
      <protection locked="0"/>
    </xf>
    <xf numFmtId="0" fontId="51" fillId="16" borderId="0" xfId="3" applyFont="1" applyFill="1" applyAlignment="1">
      <alignment horizontal="center"/>
    </xf>
    <xf numFmtId="0" fontId="3" fillId="16" borderId="0" xfId="3" applyFill="1" applyAlignment="1">
      <alignment horizontal="center"/>
    </xf>
    <xf numFmtId="166" fontId="53" fillId="3" borderId="0" xfId="6" applyFont="1" applyFill="1" applyAlignment="1">
      <alignment horizontal="center"/>
    </xf>
    <xf numFmtId="166" fontId="54" fillId="3" borderId="0" xfId="6" applyFont="1" applyFill="1" applyAlignment="1">
      <alignment horizontal="center"/>
    </xf>
    <xf numFmtId="166" fontId="54" fillId="3" borderId="3" xfId="6" applyFont="1" applyFill="1" applyBorder="1" applyAlignment="1">
      <alignment horizontal="center"/>
    </xf>
    <xf numFmtId="166" fontId="54" fillId="3" borderId="4" xfId="6" applyFont="1" applyFill="1" applyBorder="1" applyAlignment="1">
      <alignment horizontal="center"/>
    </xf>
    <xf numFmtId="0" fontId="57" fillId="7" borderId="89" xfId="6" applyNumberFormat="1" applyFont="1" applyFill="1" applyBorder="1" applyAlignment="1" applyProtection="1">
      <alignment horizontal="center" vertical="center" wrapText="1"/>
      <protection locked="0"/>
    </xf>
    <xf numFmtId="0" fontId="57" fillId="7" borderId="63" xfId="6" applyNumberFormat="1" applyFont="1" applyFill="1" applyBorder="1" applyAlignment="1" applyProtection="1">
      <alignment horizontal="center" vertical="center" wrapText="1"/>
      <protection locked="0"/>
    </xf>
    <xf numFmtId="166" fontId="55" fillId="3" borderId="0" xfId="6" applyFont="1" applyFill="1" applyAlignment="1">
      <alignment horizontal="center" vertical="center"/>
    </xf>
    <xf numFmtId="166" fontId="56" fillId="3" borderId="3" xfId="6" applyFont="1" applyFill="1" applyBorder="1" applyAlignment="1">
      <alignment horizontal="center" vertical="center"/>
    </xf>
    <xf numFmtId="166" fontId="56" fillId="3" borderId="0" xfId="6" applyFont="1" applyFill="1" applyAlignment="1">
      <alignment horizontal="center" vertical="center"/>
    </xf>
    <xf numFmtId="166" fontId="56" fillId="3" borderId="4" xfId="6" applyFont="1" applyFill="1" applyBorder="1" applyAlignment="1">
      <alignment horizontal="center" vertical="center"/>
    </xf>
    <xf numFmtId="166" fontId="56" fillId="3" borderId="5" xfId="6" applyFont="1" applyFill="1" applyBorder="1" applyAlignment="1">
      <alignment horizontal="center" vertical="center"/>
    </xf>
    <xf numFmtId="166" fontId="56" fillId="3" borderId="8" xfId="6" applyFont="1" applyFill="1" applyBorder="1" applyAlignment="1">
      <alignment horizontal="center" vertical="center"/>
    </xf>
    <xf numFmtId="166" fontId="56" fillId="3" borderId="6" xfId="6" applyFont="1" applyFill="1" applyBorder="1" applyAlignment="1">
      <alignment horizontal="center" vertical="center"/>
    </xf>
    <xf numFmtId="0" fontId="57" fillId="7" borderId="62" xfId="6" applyNumberFormat="1" applyFont="1" applyFill="1" applyBorder="1" applyAlignment="1" applyProtection="1">
      <alignment horizontal="center" vertical="center" wrapText="1"/>
      <protection locked="0"/>
    </xf>
    <xf numFmtId="170" fontId="24" fillId="18" borderId="0" xfId="2" applyNumberFormat="1" applyFont="1" applyFill="1" applyBorder="1" applyAlignment="1" applyProtection="1">
      <alignment horizontal="center"/>
    </xf>
    <xf numFmtId="0" fontId="49" fillId="15" borderId="0" xfId="3" applyFont="1" applyFill="1" applyAlignment="1">
      <alignment horizontal="left" wrapText="1"/>
    </xf>
    <xf numFmtId="0" fontId="3" fillId="0" borderId="0" xfId="3" applyAlignment="1">
      <alignment horizontal="center"/>
    </xf>
    <xf numFmtId="166" fontId="12" fillId="18" borderId="7" xfId="6" applyFont="1" applyFill="1" applyBorder="1" applyAlignment="1">
      <alignment horizontal="center" vertical="center"/>
    </xf>
    <xf numFmtId="0" fontId="24" fillId="0" borderId="89" xfId="3" applyFont="1" applyBorder="1" applyAlignment="1">
      <alignment horizontal="center"/>
    </xf>
    <xf numFmtId="0" fontId="24" fillId="0" borderId="63" xfId="3" applyFont="1" applyBorder="1" applyAlignment="1">
      <alignment horizontal="center"/>
    </xf>
    <xf numFmtId="0" fontId="24" fillId="7" borderId="89" xfId="3" applyFont="1" applyFill="1" applyBorder="1" applyAlignment="1">
      <alignment horizontal="center" vertical="center"/>
    </xf>
    <xf numFmtId="0" fontId="24" fillId="7" borderId="63" xfId="3" applyFont="1" applyFill="1" applyBorder="1" applyAlignment="1">
      <alignment horizontal="center" vertical="center"/>
    </xf>
    <xf numFmtId="0" fontId="28" fillId="7" borderId="20" xfId="6" quotePrefix="1" applyNumberFormat="1" applyFont="1" applyFill="1" applyBorder="1" applyAlignment="1" applyProtection="1">
      <alignment horizontal="center"/>
      <protection locked="0"/>
    </xf>
    <xf numFmtId="0" fontId="46" fillId="19" borderId="89" xfId="3" applyFont="1" applyFill="1" applyBorder="1" applyAlignment="1">
      <alignment vertical="center"/>
    </xf>
    <xf numFmtId="0" fontId="46" fillId="19" borderId="63" xfId="3" applyFont="1" applyFill="1" applyBorder="1" applyAlignment="1">
      <alignment vertical="center"/>
    </xf>
    <xf numFmtId="0" fontId="46" fillId="7" borderId="20" xfId="3" applyFont="1" applyFill="1" applyBorder="1" applyAlignment="1">
      <alignment horizontal="left" vertical="center"/>
    </xf>
    <xf numFmtId="166" fontId="21" fillId="2" borderId="1" xfId="7" applyFont="1" applyFill="1" applyBorder="1" applyAlignment="1">
      <alignment horizontal="center"/>
    </xf>
    <xf numFmtId="166" fontId="21" fillId="2" borderId="7" xfId="7" applyFont="1" applyFill="1" applyBorder="1" applyAlignment="1">
      <alignment horizontal="center"/>
    </xf>
    <xf numFmtId="166" fontId="21" fillId="2" borderId="2" xfId="7" applyFont="1" applyFill="1" applyBorder="1" applyAlignment="1">
      <alignment horizontal="center"/>
    </xf>
    <xf numFmtId="166" fontId="15" fillId="7" borderId="106" xfId="7" quotePrefix="1" applyFill="1" applyBorder="1" applyAlignment="1">
      <alignment horizontal="center" vertical="center"/>
    </xf>
    <xf numFmtId="166" fontId="15" fillId="7" borderId="107" xfId="7" quotePrefix="1" applyFill="1" applyBorder="1" applyAlignment="1">
      <alignment horizontal="center" vertical="center"/>
    </xf>
    <xf numFmtId="166" fontId="21" fillId="2" borderId="3" xfId="7" applyFont="1" applyFill="1" applyBorder="1" applyAlignment="1">
      <alignment horizontal="center"/>
    </xf>
    <xf numFmtId="166" fontId="21" fillId="2" borderId="0" xfId="7" applyFont="1" applyFill="1" applyAlignment="1">
      <alignment horizontal="center"/>
    </xf>
    <xf numFmtId="166" fontId="21" fillId="2" borderId="4" xfId="7" applyFont="1" applyFill="1" applyBorder="1" applyAlignment="1">
      <alignment horizontal="center"/>
    </xf>
    <xf numFmtId="166" fontId="56" fillId="2" borderId="3" xfId="6" applyFont="1" applyFill="1" applyBorder="1" applyAlignment="1">
      <alignment horizontal="center" vertical="center"/>
    </xf>
    <xf numFmtId="166" fontId="56" fillId="2" borderId="0" xfId="6" applyFont="1" applyFill="1" applyAlignment="1">
      <alignment horizontal="center" vertical="center"/>
    </xf>
    <xf numFmtId="166" fontId="56" fillId="2" borderId="4" xfId="6" applyFont="1" applyFill="1" applyBorder="1" applyAlignment="1">
      <alignment horizontal="center" vertical="center"/>
    </xf>
    <xf numFmtId="166" fontId="21" fillId="6" borderId="96" xfId="6" applyFont="1" applyFill="1" applyBorder="1" applyAlignment="1">
      <alignment horizontal="center" wrapText="1"/>
    </xf>
    <xf numFmtId="166" fontId="21" fillId="6" borderId="100" xfId="6" applyFont="1" applyFill="1" applyBorder="1" applyAlignment="1">
      <alignment horizontal="center" wrapText="1"/>
    </xf>
    <xf numFmtId="0" fontId="48" fillId="7" borderId="98" xfId="6" quotePrefix="1" applyNumberFormat="1" applyFont="1" applyFill="1" applyBorder="1" applyAlignment="1" applyProtection="1">
      <alignment horizontal="center"/>
      <protection locked="0"/>
    </xf>
    <xf numFmtId="0" fontId="48" fillId="7" borderId="99" xfId="6" quotePrefix="1" applyNumberFormat="1" applyFont="1" applyFill="1" applyBorder="1" applyAlignment="1" applyProtection="1">
      <alignment horizontal="center"/>
      <protection locked="0"/>
    </xf>
    <xf numFmtId="166" fontId="15" fillId="13" borderId="102" xfId="7" applyFill="1" applyBorder="1" applyAlignment="1">
      <alignment horizontal="center"/>
    </xf>
    <xf numFmtId="166" fontId="53" fillId="3" borderId="0" xfId="6" applyFont="1" applyFill="1" applyAlignment="1">
      <alignment horizontal="center" vertical="center"/>
    </xf>
    <xf numFmtId="0" fontId="24" fillId="7" borderId="111" xfId="6" quotePrefix="1" applyNumberFormat="1" applyFont="1" applyFill="1" applyBorder="1" applyAlignment="1" applyProtection="1">
      <alignment horizontal="center"/>
      <protection locked="0"/>
    </xf>
    <xf numFmtId="0" fontId="24" fillId="7" borderId="40" xfId="6" quotePrefix="1" applyNumberFormat="1" applyFont="1" applyFill="1" applyBorder="1" applyAlignment="1" applyProtection="1">
      <alignment horizontal="center" vertical="center"/>
      <protection locked="0"/>
    </xf>
    <xf numFmtId="0" fontId="24" fillId="7" borderId="116" xfId="6" quotePrefix="1" applyNumberFormat="1" applyFont="1" applyFill="1" applyBorder="1" applyAlignment="1" applyProtection="1">
      <alignment horizontal="center" vertical="center"/>
      <protection locked="0"/>
    </xf>
    <xf numFmtId="166" fontId="77" fillId="3" borderId="0" xfId="6" applyFont="1" applyFill="1" applyAlignment="1">
      <alignment horizontal="center" vertical="center"/>
    </xf>
    <xf numFmtId="166" fontId="77" fillId="3" borderId="4" xfId="6" applyFont="1" applyFill="1" applyBorder="1" applyAlignment="1">
      <alignment horizontal="center" vertical="center"/>
    </xf>
    <xf numFmtId="0" fontId="2" fillId="0" borderId="58" xfId="3" applyFont="1" applyBorder="1" applyAlignment="1">
      <alignment horizontal="left" vertical="center" wrapText="1"/>
    </xf>
    <xf numFmtId="0" fontId="2" fillId="0" borderId="63" xfId="3" applyFont="1" applyBorder="1" applyAlignment="1">
      <alignment horizontal="left" vertical="center" wrapText="1"/>
    </xf>
    <xf numFmtId="0" fontId="79" fillId="7" borderId="52" xfId="3" applyFont="1" applyFill="1" applyBorder="1" applyAlignment="1">
      <alignment horizontal="center" vertical="center"/>
    </xf>
    <xf numFmtId="166" fontId="38" fillId="7" borderId="59" xfId="6" applyFont="1" applyFill="1" applyBorder="1" applyAlignment="1">
      <alignment horizontal="center"/>
    </xf>
    <xf numFmtId="166" fontId="38" fillId="7" borderId="61" xfId="6" applyFont="1" applyFill="1" applyBorder="1" applyAlignment="1">
      <alignment horizontal="center"/>
    </xf>
    <xf numFmtId="166" fontId="38" fillId="7" borderId="60" xfId="6" applyFont="1" applyFill="1" applyBorder="1" applyAlignment="1">
      <alignment horizontal="center"/>
    </xf>
    <xf numFmtId="166" fontId="54" fillId="0" borderId="3" xfId="6" applyFont="1" applyBorder="1" applyAlignment="1">
      <alignment horizontal="center"/>
    </xf>
    <xf numFmtId="166" fontId="54" fillId="0" borderId="0" xfId="6" applyFont="1" applyAlignment="1">
      <alignment horizontal="center"/>
    </xf>
    <xf numFmtId="166" fontId="54" fillId="0" borderId="4" xfId="6" applyFont="1" applyBorder="1" applyAlignment="1">
      <alignment horizontal="center"/>
    </xf>
    <xf numFmtId="0" fontId="72" fillId="0" borderId="0" xfId="4" applyFont="1" applyAlignment="1">
      <alignment horizontal="left" vertical="center"/>
    </xf>
    <xf numFmtId="0" fontId="72" fillId="0" borderId="4" xfId="4" applyFont="1" applyBorder="1" applyAlignment="1">
      <alignment horizontal="left" vertical="center"/>
    </xf>
  </cellXfs>
  <cellStyles count="11">
    <cellStyle name="Lien hypertexte" xfId="5" builtinId="8"/>
    <cellStyle name="Milliers [0]" xfId="1" builtinId="6"/>
    <cellStyle name="Milliers [0] 2" xfId="9" xr:uid="{CAFE5F83-C994-424A-BDFD-FAD2A70D39A8}"/>
    <cellStyle name="Normal" xfId="0" builtinId="0"/>
    <cellStyle name="Normal 2 2" xfId="4" xr:uid="{2118EE0F-9F80-4ABD-A372-704960F1417D}"/>
    <cellStyle name="Normal 3" xfId="8" xr:uid="{0594C983-22A3-4ACE-9980-6278B9274E57}"/>
    <cellStyle name="Normal 3 2 2" xfId="3" xr:uid="{0C43F75D-7668-4A98-BB71-B8FDC7FD2C35}"/>
    <cellStyle name="Normal_Copie de TBE_1T01_2" xfId="7" xr:uid="{02CC6949-AA1A-4A97-A592-8C08C356101D}"/>
    <cellStyle name="Normal_TBE_1T01_2" xfId="6" xr:uid="{AB27D3DC-3614-491E-991E-531ACA970011}"/>
    <cellStyle name="Pourcentage" xfId="2" builtinId="5"/>
    <cellStyle name="Pourcentage 2" xfId="10" xr:uid="{BF2D68DB-C8DD-4BEF-8FBB-D8E109F17661}"/>
  </cellStyles>
  <dxfs count="22">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72262520747974"/>
          <c:y val="0.20412026682591911"/>
          <c:w val="0.81372659667541558"/>
          <c:h val="0.6714577865266842"/>
        </c:manualLayout>
      </c:layout>
      <c:lineChart>
        <c:grouping val="stacked"/>
        <c:varyColors val="0"/>
        <c:ser>
          <c:idx val="1"/>
          <c:order val="1"/>
          <c:tx>
            <c:v>taux de croissance trimestriel du PIB</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[1]GraphSerieCNT!$D$4:$X$4</c:f>
              <c:strCache>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3T2024</c:v>
                </c:pt>
              </c:strCache>
            </c:strRef>
          </c:cat>
          <c:val>
            <c:numRef>
              <c:f>[1]GraphSerieCNT!$D$11:$X$11</c:f>
              <c:numCache>
                <c:formatCode>General</c:formatCode>
                <c:ptCount val="21"/>
                <c:pt idx="1">
                  <c:v>4.6677314325687336</c:v>
                </c:pt>
                <c:pt idx="2">
                  <c:v>-6.6613737111160809</c:v>
                </c:pt>
                <c:pt idx="3">
                  <c:v>-6.5591891901878308</c:v>
                </c:pt>
                <c:pt idx="4">
                  <c:v>17.946921491193745</c:v>
                </c:pt>
                <c:pt idx="5">
                  <c:v>4.4700820693414745</c:v>
                </c:pt>
                <c:pt idx="6">
                  <c:v>-4.231457038793252</c:v>
                </c:pt>
                <c:pt idx="7">
                  <c:v>1.7578798670909057</c:v>
                </c:pt>
                <c:pt idx="8">
                  <c:v>1.1007282301604082</c:v>
                </c:pt>
                <c:pt idx="9">
                  <c:v>1.405330743493205</c:v>
                </c:pt>
                <c:pt idx="10">
                  <c:v>-1.9764981306718776</c:v>
                </c:pt>
                <c:pt idx="11">
                  <c:v>1.5487033358219326</c:v>
                </c:pt>
                <c:pt idx="12">
                  <c:v>-1.2816230302423071</c:v>
                </c:pt>
                <c:pt idx="13">
                  <c:v>2.3885849683100036</c:v>
                </c:pt>
                <c:pt idx="14">
                  <c:v>7.0594585003735943E-2</c:v>
                </c:pt>
                <c:pt idx="15">
                  <c:v>-0.5775635819626479</c:v>
                </c:pt>
                <c:pt idx="16">
                  <c:v>2.7922191259482476</c:v>
                </c:pt>
                <c:pt idx="17">
                  <c:v>1.2845419181622297</c:v>
                </c:pt>
                <c:pt idx="18">
                  <c:v>0.33287083201245515</c:v>
                </c:pt>
                <c:pt idx="19">
                  <c:v>1.3349301699297156</c:v>
                </c:pt>
                <c:pt idx="20">
                  <c:v>2.2681236447940067</c:v>
                </c:pt>
              </c:numCache>
            </c:numRef>
          </c:val>
          <c:smooth val="0"/>
          <c:extLst>
            <c:ext xmlns:c16="http://schemas.microsoft.com/office/drawing/2014/chart" uri="{C3380CC4-5D6E-409C-BE32-E72D297353CC}">
              <c16:uniqueId val="{00000000-E767-4427-B4C9-2011C2C6541E}"/>
            </c:ext>
          </c:extLst>
        </c:ser>
        <c:dLbls>
          <c:showLegendKey val="0"/>
          <c:showVal val="0"/>
          <c:showCatName val="0"/>
          <c:showSerName val="0"/>
          <c:showPercent val="0"/>
          <c:showBubbleSize val="0"/>
        </c:dLbls>
        <c:marker val="1"/>
        <c:smooth val="0"/>
        <c:axId val="1198812607"/>
        <c:axId val="1198809695"/>
      </c:lineChart>
      <c:lineChart>
        <c:grouping val="stacked"/>
        <c:varyColors val="0"/>
        <c:ser>
          <c:idx val="0"/>
          <c:order val="0"/>
          <c:tx>
            <c:strRef>
              <c:f>[1]GraphSerieCNT!$B$12:$C$12</c:f>
              <c:strCache>
                <c:ptCount val="1"/>
                <c:pt idx="0">
                  <c:v>Taux de croissance du déflateur du PIB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[1]GraphSerieCNT!$D$4:$X$4</c:f>
              <c:strCache>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3T2024</c:v>
                </c:pt>
              </c:strCache>
            </c:strRef>
          </c:cat>
          <c:val>
            <c:numRef>
              <c:f>[1]GraphSerieCNT!$D$12:$X$12</c:f>
              <c:numCache>
                <c:formatCode>General</c:formatCode>
                <c:ptCount val="21"/>
                <c:pt idx="1">
                  <c:v>-1.9550814228128544</c:v>
                </c:pt>
                <c:pt idx="2">
                  <c:v>4.7532739293063564</c:v>
                </c:pt>
                <c:pt idx="3">
                  <c:v>6.7179507869034483</c:v>
                </c:pt>
                <c:pt idx="4">
                  <c:v>-3.9855206597874226</c:v>
                </c:pt>
                <c:pt idx="5">
                  <c:v>0.43599147495341217</c:v>
                </c:pt>
                <c:pt idx="6">
                  <c:v>-2.8851943493012122</c:v>
                </c:pt>
                <c:pt idx="7">
                  <c:v>4.8249166728320692</c:v>
                </c:pt>
                <c:pt idx="8">
                  <c:v>-4.3829618483568256</c:v>
                </c:pt>
                <c:pt idx="9">
                  <c:v>3.4935996716225715</c:v>
                </c:pt>
                <c:pt idx="10">
                  <c:v>4.1033802028484168</c:v>
                </c:pt>
                <c:pt idx="11">
                  <c:v>-0.23674754425295763</c:v>
                </c:pt>
                <c:pt idx="12">
                  <c:v>0.46715923135993709</c:v>
                </c:pt>
                <c:pt idx="13">
                  <c:v>1.0340819554174763</c:v>
                </c:pt>
                <c:pt idx="14">
                  <c:v>-2.7795486784596091</c:v>
                </c:pt>
                <c:pt idx="15">
                  <c:v>3.6845687415686612</c:v>
                </c:pt>
                <c:pt idx="16">
                  <c:v>-0.44519991261212644</c:v>
                </c:pt>
                <c:pt idx="17">
                  <c:v>2.7991005789410828</c:v>
                </c:pt>
                <c:pt idx="18">
                  <c:v>-2.1139974186734967</c:v>
                </c:pt>
                <c:pt idx="19">
                  <c:v>5.2991288543480675</c:v>
                </c:pt>
                <c:pt idx="20">
                  <c:v>-2.0735416900593662</c:v>
                </c:pt>
              </c:numCache>
            </c:numRef>
          </c:val>
          <c:smooth val="0"/>
          <c:extLst>
            <c:ext xmlns:c16="http://schemas.microsoft.com/office/drawing/2014/chart" uri="{C3380CC4-5D6E-409C-BE32-E72D297353CC}">
              <c16:uniqueId val="{00000001-E767-4427-B4C9-2011C2C6541E}"/>
            </c:ext>
          </c:extLst>
        </c:ser>
        <c:dLbls>
          <c:showLegendKey val="0"/>
          <c:showVal val="0"/>
          <c:showCatName val="0"/>
          <c:showSerName val="0"/>
          <c:showPercent val="0"/>
          <c:showBubbleSize val="0"/>
        </c:dLbls>
        <c:marker val="1"/>
        <c:smooth val="0"/>
        <c:axId val="1103055199"/>
        <c:axId val="1103058943"/>
      </c:lineChart>
      <c:catAx>
        <c:axId val="1198812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98809695"/>
        <c:crosses val="autoZero"/>
        <c:auto val="1"/>
        <c:lblAlgn val="ctr"/>
        <c:lblOffset val="100"/>
        <c:noMultiLvlLbl val="0"/>
      </c:catAx>
      <c:valAx>
        <c:axId val="11988096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98812607"/>
        <c:crosses val="autoZero"/>
        <c:crossBetween val="between"/>
      </c:valAx>
      <c:valAx>
        <c:axId val="1103058943"/>
        <c:scaling>
          <c:orientation val="minMax"/>
        </c:scaling>
        <c:delete val="0"/>
        <c:axPos val="r"/>
        <c:numFmt formatCode="General" sourceLinked="1"/>
        <c:majorTickMark val="out"/>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03055199"/>
        <c:crosses val="max"/>
        <c:crossBetween val="between"/>
      </c:valAx>
      <c:catAx>
        <c:axId val="1103055199"/>
        <c:scaling>
          <c:orientation val="minMax"/>
        </c:scaling>
        <c:delete val="1"/>
        <c:axPos val="b"/>
        <c:numFmt formatCode="General" sourceLinked="1"/>
        <c:majorTickMark val="out"/>
        <c:minorTickMark val="none"/>
        <c:tickLblPos val="nextTo"/>
        <c:crossAx val="1103058943"/>
        <c:crosses val="autoZero"/>
        <c:auto val="1"/>
        <c:lblAlgn val="ctr"/>
        <c:lblOffset val="100"/>
        <c:noMultiLvlLbl val="0"/>
      </c:catAx>
      <c:spPr>
        <a:solidFill>
          <a:schemeClr val="bg1"/>
        </a:solidFill>
        <a:ln>
          <a:solidFill>
            <a:schemeClr val="bg1"/>
          </a:solidFill>
        </a:ln>
        <a:effectLst/>
      </c:spPr>
    </c:plotArea>
    <c:legend>
      <c:legendPos val="b"/>
      <c:legendEntry>
        <c:idx val="0"/>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egendEntry>
        <c:idx val="1"/>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ayout>
        <c:manualLayout>
          <c:xMode val="edge"/>
          <c:yMode val="edge"/>
          <c:x val="8.3595875829308112E-3"/>
          <c:y val="4.5294663221200062E-3"/>
          <c:w val="0.98793440431617685"/>
          <c:h val="0.180574918481272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zero"/>
    <c:showDLblsOverMax val="0"/>
    <c:extLst/>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oddHeader>&amp;LComité de Prévision et de Conjoncture&amp;RTableau de bord de l'économie- 1er trimestre 2024</c:oddHeader>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68382160095156785"/>
        </c:manualLayout>
      </c:layout>
      <c:lineChart>
        <c:grouping val="standard"/>
        <c:varyColors val="0"/>
        <c:ser>
          <c:idx val="0"/>
          <c:order val="0"/>
          <c:tx>
            <c:strRef>
              <c:f>[1]Graph_Data!$H$2</c:f>
              <c:strCache>
                <c:ptCount val="1"/>
                <c:pt idx="0">
                  <c:v>INDUSTRIES MANUFACTURIÈRES</c:v>
                </c:pt>
              </c:strCache>
            </c:strRef>
          </c:tx>
          <c:spPr>
            <a:ln>
              <a:solidFill>
                <a:srgbClr val="FF3399"/>
              </a:solidFill>
            </a:ln>
          </c:spPr>
          <c:marker>
            <c:spPr>
              <a:solidFill>
                <a:srgbClr val="FF3399"/>
              </a:solidFill>
              <a:ln>
                <a:solidFill>
                  <a:srgbClr val="FF3399"/>
                </a:solidFill>
              </a:ln>
            </c:spPr>
          </c:marker>
          <c:cat>
            <c:strRef>
              <c:f>[1]Graph_Data!$B$3:$B$34</c:f>
              <c:strCache>
                <c:ptCount val="32"/>
                <c:pt idx="0">
                  <c:v>4T2016</c:v>
                </c:pt>
                <c:pt idx="1">
                  <c:v>1T2017</c:v>
                </c:pt>
                <c:pt idx="2">
                  <c:v>2T2017</c:v>
                </c:pt>
                <c:pt idx="3">
                  <c:v>3T2017</c:v>
                </c:pt>
                <c:pt idx="4">
                  <c:v>4T2017</c:v>
                </c:pt>
                <c:pt idx="5">
                  <c:v>1T2018</c:v>
                </c:pt>
                <c:pt idx="6">
                  <c:v>2T2018</c:v>
                </c:pt>
                <c:pt idx="7">
                  <c:v>3T2018</c:v>
                </c:pt>
                <c:pt idx="8">
                  <c:v>4T2018</c:v>
                </c:pt>
                <c:pt idx="9">
                  <c:v>1T2019</c:v>
                </c:pt>
                <c:pt idx="10">
                  <c:v>2T2019</c:v>
                </c:pt>
                <c:pt idx="11">
                  <c:v>3T2019</c:v>
                </c:pt>
                <c:pt idx="12">
                  <c:v>4T2019</c:v>
                </c:pt>
                <c:pt idx="13">
                  <c:v>1T2020</c:v>
                </c:pt>
                <c:pt idx="14">
                  <c:v>2T2020</c:v>
                </c:pt>
                <c:pt idx="15">
                  <c:v>3T2020</c:v>
                </c:pt>
                <c:pt idx="16">
                  <c:v>4T2020</c:v>
                </c:pt>
                <c:pt idx="17">
                  <c:v>1T2021</c:v>
                </c:pt>
                <c:pt idx="18">
                  <c:v>2T2021</c:v>
                </c:pt>
                <c:pt idx="19">
                  <c:v>3T2021</c:v>
                </c:pt>
                <c:pt idx="20">
                  <c:v>4T2021</c:v>
                </c:pt>
                <c:pt idx="21">
                  <c:v>1T2022</c:v>
                </c:pt>
                <c:pt idx="22">
                  <c:v>2T2022</c:v>
                </c:pt>
                <c:pt idx="23">
                  <c:v>3T2022</c:v>
                </c:pt>
                <c:pt idx="24">
                  <c:v>4T2022</c:v>
                </c:pt>
                <c:pt idx="25">
                  <c:v>1T2023</c:v>
                </c:pt>
                <c:pt idx="26">
                  <c:v>2T2023</c:v>
                </c:pt>
                <c:pt idx="27">
                  <c:v>3T2023</c:v>
                </c:pt>
                <c:pt idx="28">
                  <c:v>4T2023</c:v>
                </c:pt>
                <c:pt idx="29">
                  <c:v>1T2024</c:v>
                </c:pt>
                <c:pt idx="30">
                  <c:v>2T2024</c:v>
                </c:pt>
                <c:pt idx="31">
                  <c:v>3T2024</c:v>
                </c:pt>
              </c:strCache>
            </c:strRef>
          </c:cat>
          <c:val>
            <c:numRef>
              <c:f>[1]Graph_Data!$H$3:$H$34</c:f>
              <c:numCache>
                <c:formatCode>General</c:formatCode>
                <c:ptCount val="32"/>
                <c:pt idx="0">
                  <c:v>111.41817463128041</c:v>
                </c:pt>
                <c:pt idx="1">
                  <c:v>102.39346696958151</c:v>
                </c:pt>
                <c:pt idx="2">
                  <c:v>105.41979591508668</c:v>
                </c:pt>
                <c:pt idx="3">
                  <c:v>112.36868529195685</c:v>
                </c:pt>
                <c:pt idx="4">
                  <c:v>116.29998302407708</c:v>
                </c:pt>
                <c:pt idx="5">
                  <c:v>117.30721594805529</c:v>
                </c:pt>
                <c:pt idx="6">
                  <c:v>119.78844384452434</c:v>
                </c:pt>
                <c:pt idx="7">
                  <c:v>130.81768349403967</c:v>
                </c:pt>
                <c:pt idx="8">
                  <c:v>134.04087759418857</c:v>
                </c:pt>
                <c:pt idx="9">
                  <c:v>223.86436917013683</c:v>
                </c:pt>
                <c:pt idx="10">
                  <c:v>352.74830550248078</c:v>
                </c:pt>
                <c:pt idx="11">
                  <c:v>247.41008975512301</c:v>
                </c:pt>
                <c:pt idx="12">
                  <c:v>258.63973050580148</c:v>
                </c:pt>
                <c:pt idx="13">
                  <c:v>260.71954212452783</c:v>
                </c:pt>
                <c:pt idx="14">
                  <c:v>399.99417910090114</c:v>
                </c:pt>
                <c:pt idx="15">
                  <c:v>332.34812054430807</c:v>
                </c:pt>
                <c:pt idx="16">
                  <c:v>321.3252088739481</c:v>
                </c:pt>
                <c:pt idx="17">
                  <c:v>277.41026907218816</c:v>
                </c:pt>
                <c:pt idx="18">
                  <c:v>417.0948967024313</c:v>
                </c:pt>
                <c:pt idx="19">
                  <c:v>354.18066947292931</c:v>
                </c:pt>
                <c:pt idx="20">
                  <c:v>378.90577564172793</c:v>
                </c:pt>
                <c:pt idx="21">
                  <c:v>126.52098784073088</c:v>
                </c:pt>
                <c:pt idx="22">
                  <c:v>128.11889273191488</c:v>
                </c:pt>
                <c:pt idx="23">
                  <c:v>130.23712691373018</c:v>
                </c:pt>
                <c:pt idx="24">
                  <c:v>142.88797657180888</c:v>
                </c:pt>
                <c:pt idx="25">
                  <c:v>146.08426135930108</c:v>
                </c:pt>
                <c:pt idx="26">
                  <c:v>155.46966930800639</c:v>
                </c:pt>
                <c:pt idx="27">
                  <c:v>153.1407522630559</c:v>
                </c:pt>
                <c:pt idx="28">
                  <c:v>200.80307873040738</c:v>
                </c:pt>
                <c:pt idx="29">
                  <c:v>152.94323749029394</c:v>
                </c:pt>
                <c:pt idx="30">
                  <c:v>193.88570150314095</c:v>
                </c:pt>
                <c:pt idx="31">
                  <c:v>201.84128607917623</c:v>
                </c:pt>
              </c:numCache>
            </c:numRef>
          </c:val>
          <c:smooth val="0"/>
          <c:extLst>
            <c:ext xmlns:c16="http://schemas.microsoft.com/office/drawing/2014/chart" uri="{C3380CC4-5D6E-409C-BE32-E72D297353CC}">
              <c16:uniqueId val="{00000000-BD82-4FCE-AA1E-6B50816AF2BA}"/>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min val="5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8152330299199444"/>
          <c:h val="0.68382160095156785"/>
        </c:manualLayout>
      </c:layout>
      <c:lineChart>
        <c:grouping val="standard"/>
        <c:varyColors val="0"/>
        <c:ser>
          <c:idx val="0"/>
          <c:order val="0"/>
          <c:tx>
            <c:strRef>
              <c:f>[1]Graph_Data!$AH$2</c:f>
              <c:strCache>
                <c:ptCount val="1"/>
                <c:pt idx="0">
                  <c:v>INDUSTRIES EXTRACTIVES</c:v>
                </c:pt>
              </c:strCache>
            </c:strRef>
          </c:tx>
          <c:spPr>
            <a:ln>
              <a:solidFill>
                <a:srgbClr val="288D23"/>
              </a:solidFill>
            </a:ln>
          </c:spPr>
          <c:marker>
            <c:spPr>
              <a:solidFill>
                <a:srgbClr val="008000"/>
              </a:solidFill>
              <a:ln>
                <a:solidFill>
                  <a:srgbClr val="288D23"/>
                </a:solidFill>
              </a:ln>
            </c:spPr>
          </c:marker>
          <c:cat>
            <c:strRef>
              <c:f>[1]Graph_Data!$B$3:$B$34</c:f>
              <c:strCache>
                <c:ptCount val="32"/>
                <c:pt idx="0">
                  <c:v>4T2016</c:v>
                </c:pt>
                <c:pt idx="1">
                  <c:v>1T2017</c:v>
                </c:pt>
                <c:pt idx="2">
                  <c:v>2T2017</c:v>
                </c:pt>
                <c:pt idx="3">
                  <c:v>3T2017</c:v>
                </c:pt>
                <c:pt idx="4">
                  <c:v>4T2017</c:v>
                </c:pt>
                <c:pt idx="5">
                  <c:v>1T2018</c:v>
                </c:pt>
                <c:pt idx="6">
                  <c:v>2T2018</c:v>
                </c:pt>
                <c:pt idx="7">
                  <c:v>3T2018</c:v>
                </c:pt>
                <c:pt idx="8">
                  <c:v>4T2018</c:v>
                </c:pt>
                <c:pt idx="9">
                  <c:v>1T2019</c:v>
                </c:pt>
                <c:pt idx="10">
                  <c:v>2T2019</c:v>
                </c:pt>
                <c:pt idx="11">
                  <c:v>3T2019</c:v>
                </c:pt>
                <c:pt idx="12">
                  <c:v>4T2019</c:v>
                </c:pt>
                <c:pt idx="13">
                  <c:v>1T2020</c:v>
                </c:pt>
                <c:pt idx="14">
                  <c:v>2T2020</c:v>
                </c:pt>
                <c:pt idx="15">
                  <c:v>3T2020</c:v>
                </c:pt>
                <c:pt idx="16">
                  <c:v>4T2020</c:v>
                </c:pt>
                <c:pt idx="17">
                  <c:v>1T2021</c:v>
                </c:pt>
                <c:pt idx="18">
                  <c:v>2T2021</c:v>
                </c:pt>
                <c:pt idx="19">
                  <c:v>3T2021</c:v>
                </c:pt>
                <c:pt idx="20">
                  <c:v>4T2021</c:v>
                </c:pt>
                <c:pt idx="21">
                  <c:v>1T2022</c:v>
                </c:pt>
                <c:pt idx="22">
                  <c:v>2T2022</c:v>
                </c:pt>
                <c:pt idx="23">
                  <c:v>3T2022</c:v>
                </c:pt>
                <c:pt idx="24">
                  <c:v>4T2022</c:v>
                </c:pt>
                <c:pt idx="25">
                  <c:v>1T2023</c:v>
                </c:pt>
                <c:pt idx="26">
                  <c:v>2T2023</c:v>
                </c:pt>
                <c:pt idx="27">
                  <c:v>3T2023</c:v>
                </c:pt>
                <c:pt idx="28">
                  <c:v>4T2023</c:v>
                </c:pt>
                <c:pt idx="29">
                  <c:v>1T2024</c:v>
                </c:pt>
                <c:pt idx="30">
                  <c:v>2T2024</c:v>
                </c:pt>
                <c:pt idx="31">
                  <c:v>3T2024</c:v>
                </c:pt>
              </c:strCache>
            </c:strRef>
          </c:cat>
          <c:val>
            <c:numRef>
              <c:f>[1]Graph_Data!$AH$3:$AH$34</c:f>
              <c:numCache>
                <c:formatCode>General</c:formatCode>
                <c:ptCount val="32"/>
                <c:pt idx="0">
                  <c:v>99.819716538040737</c:v>
                </c:pt>
                <c:pt idx="1">
                  <c:v>99.856125404958718</c:v>
                </c:pt>
                <c:pt idx="2">
                  <c:v>99.863113221765431</c:v>
                </c:pt>
                <c:pt idx="3">
                  <c:v>99.867681874028889</c:v>
                </c:pt>
                <c:pt idx="4">
                  <c:v>99.855279455685391</c:v>
                </c:pt>
                <c:pt idx="5">
                  <c:v>100.0975280690795</c:v>
                </c:pt>
                <c:pt idx="6">
                  <c:v>100.14824470702193</c:v>
                </c:pt>
                <c:pt idx="7">
                  <c:v>100.18556733680083</c:v>
                </c:pt>
                <c:pt idx="8">
                  <c:v>100.14536418158281</c:v>
                </c:pt>
                <c:pt idx="9">
                  <c:v>99.321201851304991</c:v>
                </c:pt>
                <c:pt idx="10">
                  <c:v>99.31642080404103</c:v>
                </c:pt>
                <c:pt idx="11">
                  <c:v>99.253904857525015</c:v>
                </c:pt>
                <c:pt idx="12">
                  <c:v>99.251268291156038</c:v>
                </c:pt>
                <c:pt idx="13">
                  <c:v>100.38072378173332</c:v>
                </c:pt>
                <c:pt idx="14">
                  <c:v>100.38388931388663</c:v>
                </c:pt>
                <c:pt idx="15">
                  <c:v>100.38837544775018</c:v>
                </c:pt>
                <c:pt idx="16">
                  <c:v>100.3927201615536</c:v>
                </c:pt>
                <c:pt idx="17">
                  <c:v>103.76106680424434</c:v>
                </c:pt>
                <c:pt idx="18">
                  <c:v>105.0603462947124</c:v>
                </c:pt>
                <c:pt idx="19">
                  <c:v>109.32823283616797</c:v>
                </c:pt>
                <c:pt idx="20">
                  <c:v>111.63243983894775</c:v>
                </c:pt>
                <c:pt idx="21">
                  <c:v>144.37652254652119</c:v>
                </c:pt>
                <c:pt idx="22">
                  <c:v>148.6623776276362</c:v>
                </c:pt>
                <c:pt idx="23">
                  <c:v>149.93644599425534</c:v>
                </c:pt>
                <c:pt idx="24">
                  <c:v>163.57040026055947</c:v>
                </c:pt>
                <c:pt idx="25">
                  <c:v>171.83233759008618</c:v>
                </c:pt>
                <c:pt idx="26">
                  <c:v>180.18896630628549</c:v>
                </c:pt>
                <c:pt idx="27">
                  <c:v>180.57516319194769</c:v>
                </c:pt>
                <c:pt idx="28">
                  <c:v>179.99962706918393</c:v>
                </c:pt>
                <c:pt idx="29">
                  <c:v>179.89499669610515</c:v>
                </c:pt>
                <c:pt idx="30">
                  <c:v>179.59544414876385</c:v>
                </c:pt>
                <c:pt idx="31">
                  <c:v>181.64415860521757</c:v>
                </c:pt>
              </c:numCache>
            </c:numRef>
          </c:val>
          <c:smooth val="0"/>
          <c:extLst>
            <c:ext xmlns:c16="http://schemas.microsoft.com/office/drawing/2014/chart" uri="{C3380CC4-5D6E-409C-BE32-E72D297353CC}">
              <c16:uniqueId val="{00000000-A8E5-414A-A5C4-D3F771DD589C}"/>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1" i="0" u="none" strike="noStrike" baseline="0">
                <a:solidFill>
                  <a:srgbClr val="000000"/>
                </a:solidFill>
                <a:latin typeface="Arial" panose="020B0604020202020204" pitchFamily="34" charset="0"/>
                <a:ea typeface="Calibri"/>
                <a:cs typeface="Calibri"/>
              </a:defRPr>
            </a:pPr>
            <a:endParaRPr lang="fr-BF"/>
          </a:p>
        </c:txPr>
        <c:crossAx val="1"/>
        <c:crosses val="autoZero"/>
        <c:auto val="1"/>
        <c:lblAlgn val="ctr"/>
        <c:lblOffset val="100"/>
        <c:noMultiLvlLbl val="0"/>
      </c:catAx>
      <c:valAx>
        <c:axId val="1"/>
        <c:scaling>
          <c:orientation val="minMax"/>
          <c:min val="5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288D23"/>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68382160095156785"/>
        </c:manualLayout>
      </c:layout>
      <c:lineChart>
        <c:grouping val="standard"/>
        <c:varyColors val="0"/>
        <c:ser>
          <c:idx val="0"/>
          <c:order val="0"/>
          <c:tx>
            <c:strRef>
              <c:f>[1]Graph_Data!$AI$2</c:f>
              <c:strCache>
                <c:ptCount val="1"/>
                <c:pt idx="0">
                  <c:v>INDUSTRIES MANUFACTURIÈRES</c:v>
                </c:pt>
              </c:strCache>
            </c:strRef>
          </c:tx>
          <c:spPr>
            <a:ln>
              <a:solidFill>
                <a:srgbClr val="288D23"/>
              </a:solidFill>
            </a:ln>
          </c:spPr>
          <c:marker>
            <c:spPr>
              <a:solidFill>
                <a:srgbClr val="008000"/>
              </a:solidFill>
              <a:ln>
                <a:solidFill>
                  <a:srgbClr val="288D23"/>
                </a:solidFill>
              </a:ln>
            </c:spPr>
          </c:marker>
          <c:cat>
            <c:strRef>
              <c:f>[1]Graph_Data!$B$3:$B$34</c:f>
              <c:strCache>
                <c:ptCount val="32"/>
                <c:pt idx="0">
                  <c:v>4T2016</c:v>
                </c:pt>
                <c:pt idx="1">
                  <c:v>1T2017</c:v>
                </c:pt>
                <c:pt idx="2">
                  <c:v>2T2017</c:v>
                </c:pt>
                <c:pt idx="3">
                  <c:v>3T2017</c:v>
                </c:pt>
                <c:pt idx="4">
                  <c:v>4T2017</c:v>
                </c:pt>
                <c:pt idx="5">
                  <c:v>1T2018</c:v>
                </c:pt>
                <c:pt idx="6">
                  <c:v>2T2018</c:v>
                </c:pt>
                <c:pt idx="7">
                  <c:v>3T2018</c:v>
                </c:pt>
                <c:pt idx="8">
                  <c:v>4T2018</c:v>
                </c:pt>
                <c:pt idx="9">
                  <c:v>1T2019</c:v>
                </c:pt>
                <c:pt idx="10">
                  <c:v>2T2019</c:v>
                </c:pt>
                <c:pt idx="11">
                  <c:v>3T2019</c:v>
                </c:pt>
                <c:pt idx="12">
                  <c:v>4T2019</c:v>
                </c:pt>
                <c:pt idx="13">
                  <c:v>1T2020</c:v>
                </c:pt>
                <c:pt idx="14">
                  <c:v>2T2020</c:v>
                </c:pt>
                <c:pt idx="15">
                  <c:v>3T2020</c:v>
                </c:pt>
                <c:pt idx="16">
                  <c:v>4T2020</c:v>
                </c:pt>
                <c:pt idx="17">
                  <c:v>1T2021</c:v>
                </c:pt>
                <c:pt idx="18">
                  <c:v>2T2021</c:v>
                </c:pt>
                <c:pt idx="19">
                  <c:v>3T2021</c:v>
                </c:pt>
                <c:pt idx="20">
                  <c:v>4T2021</c:v>
                </c:pt>
                <c:pt idx="21">
                  <c:v>1T2022</c:v>
                </c:pt>
                <c:pt idx="22">
                  <c:v>2T2022</c:v>
                </c:pt>
                <c:pt idx="23">
                  <c:v>3T2022</c:v>
                </c:pt>
                <c:pt idx="24">
                  <c:v>4T2022</c:v>
                </c:pt>
                <c:pt idx="25">
                  <c:v>1T2023</c:v>
                </c:pt>
                <c:pt idx="26">
                  <c:v>2T2023</c:v>
                </c:pt>
                <c:pt idx="27">
                  <c:v>3T2023</c:v>
                </c:pt>
                <c:pt idx="28">
                  <c:v>4T2023</c:v>
                </c:pt>
                <c:pt idx="29">
                  <c:v>1T2024</c:v>
                </c:pt>
                <c:pt idx="30">
                  <c:v>2T2024</c:v>
                </c:pt>
                <c:pt idx="31">
                  <c:v>3T2024</c:v>
                </c:pt>
              </c:strCache>
            </c:strRef>
          </c:cat>
          <c:val>
            <c:numRef>
              <c:f>[1]Graph_Data!$AI$3:$AI$34</c:f>
              <c:numCache>
                <c:formatCode>General</c:formatCode>
                <c:ptCount val="32"/>
                <c:pt idx="0">
                  <c:v>100</c:v>
                </c:pt>
                <c:pt idx="1">
                  <c:v>100.00000000000001</c:v>
                </c:pt>
                <c:pt idx="2">
                  <c:v>100.00000000000001</c:v>
                </c:pt>
                <c:pt idx="3">
                  <c:v>100.00000000000001</c:v>
                </c:pt>
                <c:pt idx="4">
                  <c:v>100.00000000000001</c:v>
                </c:pt>
                <c:pt idx="5">
                  <c:v>100.00000000000003</c:v>
                </c:pt>
                <c:pt idx="6">
                  <c:v>100.00000000000003</c:v>
                </c:pt>
                <c:pt idx="7">
                  <c:v>100.00000000000003</c:v>
                </c:pt>
                <c:pt idx="8">
                  <c:v>100.00000000000003</c:v>
                </c:pt>
                <c:pt idx="9">
                  <c:v>100.00000000000001</c:v>
                </c:pt>
                <c:pt idx="10">
                  <c:v>100.00000000000001</c:v>
                </c:pt>
                <c:pt idx="11">
                  <c:v>100.00000000000001</c:v>
                </c:pt>
                <c:pt idx="12">
                  <c:v>100.00000000000001</c:v>
                </c:pt>
                <c:pt idx="13">
                  <c:v>100.00000000000004</c:v>
                </c:pt>
                <c:pt idx="14">
                  <c:v>100.00000000000004</c:v>
                </c:pt>
                <c:pt idx="15">
                  <c:v>100.00000000000004</c:v>
                </c:pt>
                <c:pt idx="16">
                  <c:v>100.00000000000004</c:v>
                </c:pt>
                <c:pt idx="17">
                  <c:v>100.00000000000007</c:v>
                </c:pt>
                <c:pt idx="18">
                  <c:v>100.00000000000007</c:v>
                </c:pt>
                <c:pt idx="19">
                  <c:v>100.00000000000007</c:v>
                </c:pt>
                <c:pt idx="20">
                  <c:v>100.00000000000007</c:v>
                </c:pt>
                <c:pt idx="21">
                  <c:v>117.10341401177817</c:v>
                </c:pt>
                <c:pt idx="22">
                  <c:v>118.90479379415491</c:v>
                </c:pt>
                <c:pt idx="23">
                  <c:v>120.59773086214763</c:v>
                </c:pt>
                <c:pt idx="24">
                  <c:v>117.00601803831762</c:v>
                </c:pt>
                <c:pt idx="25">
                  <c:v>118.58925328952803</c:v>
                </c:pt>
                <c:pt idx="26">
                  <c:v>118.93824073436346</c:v>
                </c:pt>
                <c:pt idx="27">
                  <c:v>145.32361035541837</c:v>
                </c:pt>
                <c:pt idx="28">
                  <c:v>143.84812512429735</c:v>
                </c:pt>
                <c:pt idx="29">
                  <c:v>132.83121225417079</c:v>
                </c:pt>
                <c:pt idx="30">
                  <c:v>132.84851692766003</c:v>
                </c:pt>
                <c:pt idx="31">
                  <c:v>132.86178980385742</c:v>
                </c:pt>
              </c:numCache>
            </c:numRef>
          </c:val>
          <c:smooth val="0"/>
          <c:extLst>
            <c:ext xmlns:c16="http://schemas.microsoft.com/office/drawing/2014/chart" uri="{C3380CC4-5D6E-409C-BE32-E72D297353CC}">
              <c16:uniqueId val="{00000000-C625-4436-8AAC-901BCDCAE9A4}"/>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min val="85"/>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majorUnit val="10"/>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68382160095156785"/>
        </c:manualLayout>
      </c:layout>
      <c:lineChart>
        <c:grouping val="standard"/>
        <c:varyColors val="0"/>
        <c:ser>
          <c:idx val="0"/>
          <c:order val="0"/>
          <c:tx>
            <c:strRef>
              <c:f>[1]Graph_Data!$AJ$2</c:f>
              <c:strCache>
                <c:ptCount val="1"/>
                <c:pt idx="0">
                  <c:v>INDUSTRIES DE PRODUCTION ET DE DISTRIBUTION D’ÉLECTRICITÉ, DE GAZ ET D’EAU</c:v>
                </c:pt>
              </c:strCache>
            </c:strRef>
          </c:tx>
          <c:spPr>
            <a:ln>
              <a:solidFill>
                <a:srgbClr val="288D23"/>
              </a:solidFill>
            </a:ln>
          </c:spPr>
          <c:marker>
            <c:spPr>
              <a:solidFill>
                <a:srgbClr val="008000"/>
              </a:solidFill>
              <a:ln>
                <a:solidFill>
                  <a:srgbClr val="288D23"/>
                </a:solidFill>
              </a:ln>
            </c:spPr>
          </c:marker>
          <c:cat>
            <c:strRef>
              <c:f>[1]Graph_Data!$B$3:$B$34</c:f>
              <c:strCache>
                <c:ptCount val="32"/>
                <c:pt idx="0">
                  <c:v>4T2016</c:v>
                </c:pt>
                <c:pt idx="1">
                  <c:v>1T2017</c:v>
                </c:pt>
                <c:pt idx="2">
                  <c:v>2T2017</c:v>
                </c:pt>
                <c:pt idx="3">
                  <c:v>3T2017</c:v>
                </c:pt>
                <c:pt idx="4">
                  <c:v>4T2017</c:v>
                </c:pt>
                <c:pt idx="5">
                  <c:v>1T2018</c:v>
                </c:pt>
                <c:pt idx="6">
                  <c:v>2T2018</c:v>
                </c:pt>
                <c:pt idx="7">
                  <c:v>3T2018</c:v>
                </c:pt>
                <c:pt idx="8">
                  <c:v>4T2018</c:v>
                </c:pt>
                <c:pt idx="9">
                  <c:v>1T2019</c:v>
                </c:pt>
                <c:pt idx="10">
                  <c:v>2T2019</c:v>
                </c:pt>
                <c:pt idx="11">
                  <c:v>3T2019</c:v>
                </c:pt>
                <c:pt idx="12">
                  <c:v>4T2019</c:v>
                </c:pt>
                <c:pt idx="13">
                  <c:v>1T2020</c:v>
                </c:pt>
                <c:pt idx="14">
                  <c:v>2T2020</c:v>
                </c:pt>
                <c:pt idx="15">
                  <c:v>3T2020</c:v>
                </c:pt>
                <c:pt idx="16">
                  <c:v>4T2020</c:v>
                </c:pt>
                <c:pt idx="17">
                  <c:v>1T2021</c:v>
                </c:pt>
                <c:pt idx="18">
                  <c:v>2T2021</c:v>
                </c:pt>
                <c:pt idx="19">
                  <c:v>3T2021</c:v>
                </c:pt>
                <c:pt idx="20">
                  <c:v>4T2021</c:v>
                </c:pt>
                <c:pt idx="21">
                  <c:v>1T2022</c:v>
                </c:pt>
                <c:pt idx="22">
                  <c:v>2T2022</c:v>
                </c:pt>
                <c:pt idx="23">
                  <c:v>3T2022</c:v>
                </c:pt>
                <c:pt idx="24">
                  <c:v>4T2022</c:v>
                </c:pt>
                <c:pt idx="25">
                  <c:v>1T2023</c:v>
                </c:pt>
                <c:pt idx="26">
                  <c:v>2T2023</c:v>
                </c:pt>
                <c:pt idx="27">
                  <c:v>3T2023</c:v>
                </c:pt>
                <c:pt idx="28">
                  <c:v>4T2023</c:v>
                </c:pt>
                <c:pt idx="29">
                  <c:v>1T2024</c:v>
                </c:pt>
                <c:pt idx="30">
                  <c:v>2T2024</c:v>
                </c:pt>
                <c:pt idx="31">
                  <c:v>3T2024</c:v>
                </c:pt>
              </c:strCache>
            </c:strRef>
          </c:cat>
          <c:val>
            <c:numRef>
              <c:f>[1]Graph_Data!$AJ$3:$AJ$34</c:f>
              <c:numCache>
                <c:formatCode>General</c:formatCode>
                <c:ptCount val="32"/>
                <c:pt idx="0">
                  <c:v>104.61394395236577</c:v>
                </c:pt>
                <c:pt idx="1">
                  <c:v>158.17557118627346</c:v>
                </c:pt>
                <c:pt idx="2">
                  <c:v>158.17557118627346</c:v>
                </c:pt>
                <c:pt idx="3">
                  <c:v>158.17557118627346</c:v>
                </c:pt>
                <c:pt idx="4">
                  <c:v>158.17557118627346</c:v>
                </c:pt>
                <c:pt idx="5">
                  <c:v>161.55323241191454</c:v>
                </c:pt>
                <c:pt idx="6">
                  <c:v>161.62802658405877</c:v>
                </c:pt>
                <c:pt idx="7">
                  <c:v>161.62802658405877</c:v>
                </c:pt>
                <c:pt idx="8">
                  <c:v>161.62802658405877</c:v>
                </c:pt>
                <c:pt idx="9">
                  <c:v>145.66300885197396</c:v>
                </c:pt>
                <c:pt idx="10">
                  <c:v>145.66300885197396</c:v>
                </c:pt>
                <c:pt idx="11">
                  <c:v>145.66300885197396</c:v>
                </c:pt>
                <c:pt idx="12">
                  <c:v>145.66300885197396</c:v>
                </c:pt>
                <c:pt idx="13">
                  <c:v>145.66300885197401</c:v>
                </c:pt>
                <c:pt idx="14">
                  <c:v>145.66300885197401</c:v>
                </c:pt>
                <c:pt idx="15">
                  <c:v>145.66300885197401</c:v>
                </c:pt>
                <c:pt idx="16">
                  <c:v>145.66300885197401</c:v>
                </c:pt>
                <c:pt idx="17">
                  <c:v>145.6630088519741</c:v>
                </c:pt>
                <c:pt idx="18">
                  <c:v>145.6630088519741</c:v>
                </c:pt>
                <c:pt idx="19">
                  <c:v>151.92782641516931</c:v>
                </c:pt>
                <c:pt idx="20">
                  <c:v>148.99060539962747</c:v>
                </c:pt>
                <c:pt idx="21">
                  <c:v>100.0000000000001</c:v>
                </c:pt>
                <c:pt idx="22">
                  <c:v>100.0000000000001</c:v>
                </c:pt>
                <c:pt idx="23">
                  <c:v>100.0000000000001</c:v>
                </c:pt>
                <c:pt idx="24">
                  <c:v>100.0000000000001</c:v>
                </c:pt>
                <c:pt idx="25">
                  <c:v>100.00000000000013</c:v>
                </c:pt>
                <c:pt idx="26">
                  <c:v>100.00000000000013</c:v>
                </c:pt>
                <c:pt idx="27">
                  <c:v>100.00000000000013</c:v>
                </c:pt>
                <c:pt idx="28">
                  <c:v>100.00345281043118</c:v>
                </c:pt>
                <c:pt idx="29">
                  <c:v>100.0018588138641</c:v>
                </c:pt>
                <c:pt idx="30">
                  <c:v>100.0018588138641</c:v>
                </c:pt>
                <c:pt idx="31">
                  <c:v>100.0018588138641</c:v>
                </c:pt>
              </c:numCache>
            </c:numRef>
          </c:val>
          <c:smooth val="0"/>
          <c:extLst>
            <c:ext xmlns:c16="http://schemas.microsoft.com/office/drawing/2014/chart" uri="{C3380CC4-5D6E-409C-BE32-E72D297353CC}">
              <c16:uniqueId val="{00000000-EE5D-4CD6-9DC5-F3140C2C1CA1}"/>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min val="8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288D23"/>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55861799751696E-2"/>
          <c:y val="3.4580952142982076E-2"/>
          <c:w val="0.87508070866141763"/>
          <c:h val="0.75184887603335293"/>
        </c:manualLayout>
      </c:layout>
      <c:lineChart>
        <c:grouping val="standard"/>
        <c:varyColors val="0"/>
        <c:ser>
          <c:idx val="0"/>
          <c:order val="0"/>
          <c:tx>
            <c:strRef>
              <c:f>[1]Graph_Data!$AE$2</c:f>
              <c:strCache>
                <c:ptCount val="1"/>
                <c:pt idx="0">
                  <c:v>IPPI ENSEMBLE</c:v>
                </c:pt>
              </c:strCache>
            </c:strRef>
          </c:tx>
          <c:spPr>
            <a:ln>
              <a:solidFill>
                <a:srgbClr val="008000"/>
              </a:solidFill>
            </a:ln>
          </c:spPr>
          <c:marker>
            <c:spPr>
              <a:solidFill>
                <a:srgbClr val="008000"/>
              </a:solidFill>
              <a:ln>
                <a:solidFill>
                  <a:srgbClr val="008000"/>
                </a:solidFill>
              </a:ln>
            </c:spPr>
          </c:marker>
          <c:cat>
            <c:strRef>
              <c:f>[1]Graph_Data!$B$3:$B$34</c:f>
              <c:strCache>
                <c:ptCount val="32"/>
                <c:pt idx="0">
                  <c:v>4T2016</c:v>
                </c:pt>
                <c:pt idx="1">
                  <c:v>1T2017</c:v>
                </c:pt>
                <c:pt idx="2">
                  <c:v>2T2017</c:v>
                </c:pt>
                <c:pt idx="3">
                  <c:v>3T2017</c:v>
                </c:pt>
                <c:pt idx="4">
                  <c:v>4T2017</c:v>
                </c:pt>
                <c:pt idx="5">
                  <c:v>1T2018</c:v>
                </c:pt>
                <c:pt idx="6">
                  <c:v>2T2018</c:v>
                </c:pt>
                <c:pt idx="7">
                  <c:v>3T2018</c:v>
                </c:pt>
                <c:pt idx="8">
                  <c:v>4T2018</c:v>
                </c:pt>
                <c:pt idx="9">
                  <c:v>1T2019</c:v>
                </c:pt>
                <c:pt idx="10">
                  <c:v>2T2019</c:v>
                </c:pt>
                <c:pt idx="11">
                  <c:v>3T2019</c:v>
                </c:pt>
                <c:pt idx="12">
                  <c:v>4T2019</c:v>
                </c:pt>
                <c:pt idx="13">
                  <c:v>1T2020</c:v>
                </c:pt>
                <c:pt idx="14">
                  <c:v>2T2020</c:v>
                </c:pt>
                <c:pt idx="15">
                  <c:v>3T2020</c:v>
                </c:pt>
                <c:pt idx="16">
                  <c:v>4T2020</c:v>
                </c:pt>
                <c:pt idx="17">
                  <c:v>1T2021</c:v>
                </c:pt>
                <c:pt idx="18">
                  <c:v>2T2021</c:v>
                </c:pt>
                <c:pt idx="19">
                  <c:v>3T2021</c:v>
                </c:pt>
                <c:pt idx="20">
                  <c:v>4T2021</c:v>
                </c:pt>
                <c:pt idx="21">
                  <c:v>1T2022</c:v>
                </c:pt>
                <c:pt idx="22">
                  <c:v>2T2022</c:v>
                </c:pt>
                <c:pt idx="23">
                  <c:v>3T2022</c:v>
                </c:pt>
                <c:pt idx="24">
                  <c:v>4T2022</c:v>
                </c:pt>
                <c:pt idx="25">
                  <c:v>1T2023</c:v>
                </c:pt>
                <c:pt idx="26">
                  <c:v>2T2023</c:v>
                </c:pt>
                <c:pt idx="27">
                  <c:v>3T2023</c:v>
                </c:pt>
                <c:pt idx="28">
                  <c:v>4T2023</c:v>
                </c:pt>
                <c:pt idx="29">
                  <c:v>1T2024</c:v>
                </c:pt>
                <c:pt idx="30">
                  <c:v>2T2024</c:v>
                </c:pt>
                <c:pt idx="31">
                  <c:v>3T2024</c:v>
                </c:pt>
              </c:strCache>
            </c:strRef>
          </c:cat>
          <c:val>
            <c:numRef>
              <c:f>[1]Graph_Data!$AE$3:$AE$34</c:f>
              <c:numCache>
                <c:formatCode>General</c:formatCode>
                <c:ptCount val="32"/>
                <c:pt idx="0">
                  <c:v>104.88773023083908</c:v>
                </c:pt>
                <c:pt idx="1">
                  <c:v>104.09278392476027</c:v>
                </c:pt>
                <c:pt idx="2">
                  <c:v>103.50433464061715</c:v>
                </c:pt>
                <c:pt idx="3">
                  <c:v>103.16538654530569</c:v>
                </c:pt>
                <c:pt idx="4">
                  <c:v>102.99286798104329</c:v>
                </c:pt>
                <c:pt idx="5">
                  <c:v>103.51453988779019</c:v>
                </c:pt>
                <c:pt idx="6">
                  <c:v>101.56248223692144</c:v>
                </c:pt>
                <c:pt idx="7">
                  <c:v>104.24873485273743</c:v>
                </c:pt>
                <c:pt idx="8">
                  <c:v>103.2987545425769</c:v>
                </c:pt>
                <c:pt idx="9">
                  <c:v>105.42382200914311</c:v>
                </c:pt>
                <c:pt idx="10">
                  <c:v>106.15442347934165</c:v>
                </c:pt>
                <c:pt idx="11">
                  <c:v>113.42016020188099</c:v>
                </c:pt>
                <c:pt idx="12">
                  <c:v>113.83994352352801</c:v>
                </c:pt>
                <c:pt idx="13">
                  <c:v>114.44001048255852</c:v>
                </c:pt>
                <c:pt idx="14">
                  <c:v>114.44139127642272</c:v>
                </c:pt>
                <c:pt idx="15">
                  <c:v>114.44334811205503</c:v>
                </c:pt>
                <c:pt idx="16">
                  <c:v>114.44524326076019</c:v>
                </c:pt>
                <c:pt idx="17">
                  <c:v>115.96144991186266</c:v>
                </c:pt>
                <c:pt idx="18">
                  <c:v>116.5462657488124</c:v>
                </c:pt>
                <c:pt idx="19">
                  <c:v>121.76332517178642</c:v>
                </c:pt>
                <c:pt idx="20">
                  <c:v>125.19138774583635</c:v>
                </c:pt>
                <c:pt idx="21">
                  <c:v>130.30599520079269</c:v>
                </c:pt>
                <c:pt idx="22">
                  <c:v>133.71976441007652</c:v>
                </c:pt>
                <c:pt idx="23">
                  <c:v>135.23909420481698</c:v>
                </c:pt>
                <c:pt idx="24">
                  <c:v>140.06324054375355</c:v>
                </c:pt>
                <c:pt idx="25">
                  <c:v>145.21060880695899</c:v>
                </c:pt>
                <c:pt idx="26">
                  <c:v>149.83441534500247</c:v>
                </c:pt>
                <c:pt idx="27">
                  <c:v>160.21520815883616</c:v>
                </c:pt>
                <c:pt idx="28">
                  <c:v>159.441644314142</c:v>
                </c:pt>
                <c:pt idx="29">
                  <c:v>154.49804517318947</c:v>
                </c:pt>
                <c:pt idx="30">
                  <c:v>154.45211535029546</c:v>
                </c:pt>
                <c:pt idx="31">
                  <c:v>155.2129891595099</c:v>
                </c:pt>
              </c:numCache>
            </c:numRef>
          </c:val>
          <c:smooth val="0"/>
          <c:extLst>
            <c:ext xmlns:c16="http://schemas.microsoft.com/office/drawing/2014/chart" uri="{C3380CC4-5D6E-409C-BE32-E72D297353CC}">
              <c16:uniqueId val="{00000000-0ED5-4BAA-A698-ECC1EBB78AB7}"/>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352622513759169E-2"/>
          <c:y val="3.4374704773259213E-2"/>
          <c:w val="0.87508070866141763"/>
          <c:h val="0.72952038167599009"/>
        </c:manualLayout>
      </c:layout>
      <c:lineChart>
        <c:grouping val="standard"/>
        <c:varyColors val="0"/>
        <c:ser>
          <c:idx val="0"/>
          <c:order val="0"/>
          <c:tx>
            <c:strRef>
              <c:f>[1]Graph_Data!$G$2</c:f>
              <c:strCache>
                <c:ptCount val="1"/>
                <c:pt idx="0">
                  <c:v>INDUSTRIES EXTRACTIVES</c:v>
                </c:pt>
              </c:strCache>
            </c:strRef>
          </c:tx>
          <c:spPr>
            <a:ln>
              <a:solidFill>
                <a:srgbClr val="FF3399"/>
              </a:solidFill>
            </a:ln>
          </c:spPr>
          <c:marker>
            <c:spPr>
              <a:solidFill>
                <a:srgbClr val="FF3399"/>
              </a:solidFill>
              <a:ln>
                <a:solidFill>
                  <a:srgbClr val="FF3399"/>
                </a:solidFill>
              </a:ln>
            </c:spPr>
          </c:marker>
          <c:cat>
            <c:strRef>
              <c:f>[1]Graph_Data!$B$3:$B$34</c:f>
              <c:strCache>
                <c:ptCount val="32"/>
                <c:pt idx="0">
                  <c:v>4T2016</c:v>
                </c:pt>
                <c:pt idx="1">
                  <c:v>1T2017</c:v>
                </c:pt>
                <c:pt idx="2">
                  <c:v>2T2017</c:v>
                </c:pt>
                <c:pt idx="3">
                  <c:v>3T2017</c:v>
                </c:pt>
                <c:pt idx="4">
                  <c:v>4T2017</c:v>
                </c:pt>
                <c:pt idx="5">
                  <c:v>1T2018</c:v>
                </c:pt>
                <c:pt idx="6">
                  <c:v>2T2018</c:v>
                </c:pt>
                <c:pt idx="7">
                  <c:v>3T2018</c:v>
                </c:pt>
                <c:pt idx="8">
                  <c:v>4T2018</c:v>
                </c:pt>
                <c:pt idx="9">
                  <c:v>1T2019</c:v>
                </c:pt>
                <c:pt idx="10">
                  <c:v>2T2019</c:v>
                </c:pt>
                <c:pt idx="11">
                  <c:v>3T2019</c:v>
                </c:pt>
                <c:pt idx="12">
                  <c:v>4T2019</c:v>
                </c:pt>
                <c:pt idx="13">
                  <c:v>1T2020</c:v>
                </c:pt>
                <c:pt idx="14">
                  <c:v>2T2020</c:v>
                </c:pt>
                <c:pt idx="15">
                  <c:v>3T2020</c:v>
                </c:pt>
                <c:pt idx="16">
                  <c:v>4T2020</c:v>
                </c:pt>
                <c:pt idx="17">
                  <c:v>1T2021</c:v>
                </c:pt>
                <c:pt idx="18">
                  <c:v>2T2021</c:v>
                </c:pt>
                <c:pt idx="19">
                  <c:v>3T2021</c:v>
                </c:pt>
                <c:pt idx="20">
                  <c:v>4T2021</c:v>
                </c:pt>
                <c:pt idx="21">
                  <c:v>1T2022</c:v>
                </c:pt>
                <c:pt idx="22">
                  <c:v>2T2022</c:v>
                </c:pt>
                <c:pt idx="23">
                  <c:v>3T2022</c:v>
                </c:pt>
                <c:pt idx="24">
                  <c:v>4T2022</c:v>
                </c:pt>
                <c:pt idx="25">
                  <c:v>1T2023</c:v>
                </c:pt>
                <c:pt idx="26">
                  <c:v>2T2023</c:v>
                </c:pt>
                <c:pt idx="27">
                  <c:v>3T2023</c:v>
                </c:pt>
                <c:pt idx="28">
                  <c:v>4T2023</c:v>
                </c:pt>
                <c:pt idx="29">
                  <c:v>1T2024</c:v>
                </c:pt>
                <c:pt idx="30">
                  <c:v>2T2024</c:v>
                </c:pt>
                <c:pt idx="31">
                  <c:v>3T2024</c:v>
                </c:pt>
              </c:strCache>
            </c:strRef>
          </c:cat>
          <c:val>
            <c:numRef>
              <c:f>[1]Graph_Data!$G$3:$G$34</c:f>
              <c:numCache>
                <c:formatCode>General</c:formatCode>
                <c:ptCount val="32"/>
                <c:pt idx="0">
                  <c:v>102.53789848262466</c:v>
                </c:pt>
                <c:pt idx="1">
                  <c:v>113.60683886075769</c:v>
                </c:pt>
                <c:pt idx="2">
                  <c:v>104.38413235835689</c:v>
                </c:pt>
                <c:pt idx="3">
                  <c:v>105.76890171107775</c:v>
                </c:pt>
                <c:pt idx="4">
                  <c:v>107.32462498109059</c:v>
                </c:pt>
                <c:pt idx="5">
                  <c:v>129.50456987312199</c:v>
                </c:pt>
                <c:pt idx="6">
                  <c:v>122.07680789033155</c:v>
                </c:pt>
                <c:pt idx="7">
                  <c:v>120.78938874044785</c:v>
                </c:pt>
                <c:pt idx="8">
                  <c:v>114.87609602247048</c:v>
                </c:pt>
                <c:pt idx="9">
                  <c:v>105.82896037146362</c:v>
                </c:pt>
                <c:pt idx="10">
                  <c:v>100.8255825759976</c:v>
                </c:pt>
                <c:pt idx="11">
                  <c:v>118.93362938817265</c:v>
                </c:pt>
                <c:pt idx="12">
                  <c:v>113.40966748347712</c:v>
                </c:pt>
                <c:pt idx="13">
                  <c:v>110.90104859023182</c:v>
                </c:pt>
                <c:pt idx="14">
                  <c:v>98.179845938786826</c:v>
                </c:pt>
                <c:pt idx="15">
                  <c:v>131.23802503078505</c:v>
                </c:pt>
                <c:pt idx="16">
                  <c:v>117.37015552169478</c:v>
                </c:pt>
                <c:pt idx="17">
                  <c:v>127.07959573556113</c:v>
                </c:pt>
                <c:pt idx="18">
                  <c:v>100.67695118988824</c:v>
                </c:pt>
                <c:pt idx="19">
                  <c:v>117.10531123712053</c:v>
                </c:pt>
                <c:pt idx="20">
                  <c:v>139.41158723493425</c:v>
                </c:pt>
                <c:pt idx="21">
                  <c:v>115.13972872808483</c:v>
                </c:pt>
                <c:pt idx="22">
                  <c:v>118.6672597763547</c:v>
                </c:pt>
                <c:pt idx="23">
                  <c:v>111.92552875399238</c:v>
                </c:pt>
                <c:pt idx="24">
                  <c:v>141.03439775121302</c:v>
                </c:pt>
                <c:pt idx="25">
                  <c:v>110.77864518121105</c:v>
                </c:pt>
                <c:pt idx="26">
                  <c:v>110.64208471372487</c:v>
                </c:pt>
                <c:pt idx="27">
                  <c:v>100.14771824114429</c:v>
                </c:pt>
                <c:pt idx="28">
                  <c:v>105.75553112825263</c:v>
                </c:pt>
                <c:pt idx="29">
                  <c:v>127.19143835521373</c:v>
                </c:pt>
                <c:pt idx="30">
                  <c:v>135.08362465715854</c:v>
                </c:pt>
                <c:pt idx="31">
                  <c:v>116.18293303971699</c:v>
                </c:pt>
              </c:numCache>
            </c:numRef>
          </c:val>
          <c:smooth val="0"/>
          <c:extLst>
            <c:ext xmlns:c16="http://schemas.microsoft.com/office/drawing/2014/chart" uri="{C3380CC4-5D6E-409C-BE32-E72D297353CC}">
              <c16:uniqueId val="{00000000-4263-470C-A4F7-59F6918DA1F1}"/>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1" i="0" u="none" strike="noStrike" baseline="0">
                <a:solidFill>
                  <a:srgbClr val="000000"/>
                </a:solidFill>
                <a:latin typeface="Arial" panose="020B0604020202020204" pitchFamily="34" charset="0"/>
                <a:ea typeface="Calibri"/>
                <a:cs typeface="Calibri"/>
              </a:defRPr>
            </a:pPr>
            <a:endParaRPr lang="fr-BF"/>
          </a:p>
        </c:txPr>
        <c:crossAx val="1"/>
        <c:crosses val="autoZero"/>
        <c:auto val="1"/>
        <c:lblAlgn val="ctr"/>
        <c:lblOffset val="100"/>
        <c:noMultiLvlLbl val="0"/>
      </c:catAx>
      <c:valAx>
        <c:axId val="1"/>
        <c:scaling>
          <c:orientation val="minMax"/>
          <c:min val="5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4F81BD"/>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08488707542733E-2"/>
          <c:y val="7.7506281864020726E-2"/>
          <c:w val="0.83031212127507803"/>
          <c:h val="0.74645579750292401"/>
        </c:manualLayout>
      </c:layout>
      <c:lineChart>
        <c:grouping val="standard"/>
        <c:varyColors val="0"/>
        <c:ser>
          <c:idx val="0"/>
          <c:order val="0"/>
          <c:tx>
            <c:strRef>
              <c:f>[1]Graph_Elev!$D$25</c:f>
              <c:strCache>
                <c:ptCount val="1"/>
                <c:pt idx="0">
                  <c:v>Prix au producteur du taureau</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[1]Graph_Elev!$E$25:$X$25</c:f>
              <c:numCache>
                <c:formatCode>General</c:formatCode>
                <c:ptCount val="20"/>
                <c:pt idx="0">
                  <c:v>267103.84615384595</c:v>
                </c:pt>
                <c:pt idx="1">
                  <c:v>284579.32098765433</c:v>
                </c:pt>
                <c:pt idx="2">
                  <c:v>279394.94301994302</c:v>
                </c:pt>
                <c:pt idx="3">
                  <c:v>258111.11111111112</c:v>
                </c:pt>
                <c:pt idx="4">
                  <c:v>261537.80864197502</c:v>
                </c:pt>
                <c:pt idx="5">
                  <c:v>331686.94083694089</c:v>
                </c:pt>
                <c:pt idx="6">
                  <c:v>338636.7243867247</c:v>
                </c:pt>
                <c:pt idx="7">
                  <c:v>373499.47089947102</c:v>
                </c:pt>
                <c:pt idx="8">
                  <c:v>372741.65750360774</c:v>
                </c:pt>
                <c:pt idx="9">
                  <c:v>341464.69406017265</c:v>
                </c:pt>
                <c:pt idx="10">
                  <c:v>347782.40450026165</c:v>
                </c:pt>
                <c:pt idx="11">
                  <c:v>398796.07182940515</c:v>
                </c:pt>
                <c:pt idx="12">
                  <c:v>418395.34917695471</c:v>
                </c:pt>
                <c:pt idx="13">
                  <c:v>434033.72663139337</c:v>
                </c:pt>
                <c:pt idx="14">
                  <c:v>405090.69259259262</c:v>
                </c:pt>
                <c:pt idx="15">
                  <c:v>409393.47643097636</c:v>
                </c:pt>
                <c:pt idx="16">
                  <c:v>423727.62345679011</c:v>
                </c:pt>
                <c:pt idx="17">
                  <c:v>380427.28775853774</c:v>
                </c:pt>
                <c:pt idx="18">
                  <c:v>314215.25738536153</c:v>
                </c:pt>
                <c:pt idx="19">
                  <c:v>305408.06942308781</c:v>
                </c:pt>
              </c:numCache>
            </c:numRef>
          </c:val>
          <c:smooth val="0"/>
          <c:extLst>
            <c:ext xmlns:c16="http://schemas.microsoft.com/office/drawing/2014/chart" uri="{C3380CC4-5D6E-409C-BE32-E72D297353CC}">
              <c16:uniqueId val="{00000000-F2C2-485E-A506-4BDC6AF48664}"/>
            </c:ext>
          </c:extLst>
        </c:ser>
        <c:ser>
          <c:idx val="1"/>
          <c:order val="1"/>
          <c:tx>
            <c:strRef>
              <c:f>[1]Graph_Elev!$D$26</c:f>
              <c:strCache>
                <c:ptCount val="1"/>
                <c:pt idx="0">
                  <c:v>Prix à l'exportation du taureau</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[1]Graph_Elev!$E$26:$X$26</c:f>
              <c:numCache>
                <c:formatCode>General</c:formatCode>
                <c:ptCount val="20"/>
                <c:pt idx="0">
                  <c:v>326122.38683127559</c:v>
                </c:pt>
                <c:pt idx="1">
                  <c:v>367755.57202459377</c:v>
                </c:pt>
                <c:pt idx="2">
                  <c:v>355441.91919191921</c:v>
                </c:pt>
                <c:pt idx="3">
                  <c:v>355336.18233618233</c:v>
                </c:pt>
                <c:pt idx="4">
                  <c:v>320922.72079772101</c:v>
                </c:pt>
                <c:pt idx="5">
                  <c:v>359236.78743961366</c:v>
                </c:pt>
                <c:pt idx="6">
                  <c:v>371325.96801346802</c:v>
                </c:pt>
                <c:pt idx="7">
                  <c:v>395355.48941798951</c:v>
                </c:pt>
                <c:pt idx="8">
                  <c:v>391506.83421516744</c:v>
                </c:pt>
                <c:pt idx="9">
                  <c:v>382419.73638463602</c:v>
                </c:pt>
                <c:pt idx="10">
                  <c:v>399669.31912197801</c:v>
                </c:pt>
                <c:pt idx="11">
                  <c:v>406675.45634920633</c:v>
                </c:pt>
                <c:pt idx="12">
                  <c:v>426876.72791005293</c:v>
                </c:pt>
                <c:pt idx="13">
                  <c:v>449167.25660493824</c:v>
                </c:pt>
                <c:pt idx="14">
                  <c:v>417043.3746794872</c:v>
                </c:pt>
                <c:pt idx="15">
                  <c:v>426746.77248677256</c:v>
                </c:pt>
                <c:pt idx="16">
                  <c:v>414492.73007856339</c:v>
                </c:pt>
                <c:pt idx="17">
                  <c:v>416799.31437389768</c:v>
                </c:pt>
                <c:pt idx="18">
                  <c:v>352857.15277777775</c:v>
                </c:pt>
                <c:pt idx="19">
                  <c:v>343462.92648393195</c:v>
                </c:pt>
              </c:numCache>
            </c:numRef>
          </c:val>
          <c:smooth val="0"/>
          <c:extLst>
            <c:ext xmlns:c16="http://schemas.microsoft.com/office/drawing/2014/chart" uri="{C3380CC4-5D6E-409C-BE32-E72D297353CC}">
              <c16:uniqueId val="{00000001-F2C2-485E-A506-4BDC6AF48664}"/>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2"/>
                <c:order val="2"/>
                <c:tx>
                  <c:strRef>
                    <c:extLst>
                      <c:ext uri="{02D57815-91ED-43cb-92C2-25804820EDAC}">
                        <c15:formulaRef>
                          <c15:sqref>[1]Graph_Elev!$D$27</c15:sqref>
                        </c15:formulaRef>
                      </c:ext>
                    </c:extLst>
                    <c:strCache>
                      <c:ptCount val="1"/>
                      <c:pt idx="0">
                        <c:v>Prix au producteur du bélier</c:v>
                      </c:pt>
                    </c:strCache>
                  </c:strRef>
                </c:tx>
                <c:spPr>
                  <a:ln w="28575" cap="rnd">
                    <a:solidFill>
                      <a:schemeClr val="accent6">
                        <a:lumMod val="50000"/>
                      </a:schemeClr>
                    </a:solidFill>
                    <a:prstDash val="sysDot"/>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c:ext uri="{02D57815-91ED-43cb-92C2-25804820EDAC}">
                        <c15:formulaRef>
                          <c15:sqref>[1]Graph_Elev!$E$27:$X$27</c15:sqref>
                        </c15:formulaRef>
                      </c:ext>
                    </c:extLst>
                    <c:numCache>
                      <c:formatCode>General</c:formatCode>
                      <c:ptCount val="20"/>
                      <c:pt idx="0">
                        <c:v>57785.378025810671</c:v>
                      </c:pt>
                      <c:pt idx="1">
                        <c:v>58080.722432187766</c:v>
                      </c:pt>
                      <c:pt idx="2">
                        <c:v>58322.16683856483</c:v>
                      </c:pt>
                      <c:pt idx="3">
                        <c:v>64834.247692949233</c:v>
                      </c:pt>
                      <c:pt idx="4">
                        <c:v>67511.944578275259</c:v>
                      </c:pt>
                      <c:pt idx="5">
                        <c:v>68109.741832675863</c:v>
                      </c:pt>
                      <c:pt idx="6">
                        <c:v>65147.714604236426</c:v>
                      </c:pt>
                      <c:pt idx="7">
                        <c:v>70706.24303233024</c:v>
                      </c:pt>
                      <c:pt idx="8">
                        <c:v>67598.104793757404</c:v>
                      </c:pt>
                      <c:pt idx="9">
                        <c:v>73086.59818431006</c:v>
                      </c:pt>
                      <c:pt idx="10">
                        <c:v>73558.365576026263</c:v>
                      </c:pt>
                      <c:pt idx="11">
                        <c:v>54156.705948372612</c:v>
                      </c:pt>
                      <c:pt idx="12">
                        <c:v>55063.020047031161</c:v>
                      </c:pt>
                      <c:pt idx="13">
                        <c:v>66058.544400352737</c:v>
                      </c:pt>
                      <c:pt idx="14">
                        <c:v>59871.588888888888</c:v>
                      </c:pt>
                      <c:pt idx="15">
                        <c:v>64561.335578002239</c:v>
                      </c:pt>
                      <c:pt idx="16">
                        <c:v>65978.395061728384</c:v>
                      </c:pt>
                      <c:pt idx="17">
                        <c:v>82783.534418256648</c:v>
                      </c:pt>
                      <c:pt idx="18">
                        <c:v>58621.227753727755</c:v>
                      </c:pt>
                      <c:pt idx="19">
                        <c:v>58576.792037446772</c:v>
                      </c:pt>
                    </c:numCache>
                  </c:numRef>
                </c:val>
                <c:smooth val="0"/>
                <c:extLst>
                  <c:ext xmlns:c16="http://schemas.microsoft.com/office/drawing/2014/chart" uri="{C3380CC4-5D6E-409C-BE32-E72D297353CC}">
                    <c16:uniqueId val="{00000002-F2C2-485E-A506-4BDC6AF4866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[1]Graph_Elev!$D$28</c15:sqref>
                        </c15:formulaRef>
                      </c:ext>
                    </c:extLst>
                    <c:strCache>
                      <c:ptCount val="1"/>
                      <c:pt idx="0">
                        <c:v>Prix à l'exportation du bélier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[1]Graph_Elev!$E$28:$X$28</c15:sqref>
                        </c15:formulaRef>
                      </c:ext>
                    </c:extLst>
                    <c:numCache>
                      <c:formatCode>General</c:formatCode>
                      <c:ptCount val="20"/>
                      <c:pt idx="0">
                        <c:v>70134.115231402</c:v>
                      </c:pt>
                      <c:pt idx="1">
                        <c:v>71069.268992855199</c:v>
                      </c:pt>
                      <c:pt idx="2">
                        <c:v>72004.422754308398</c:v>
                      </c:pt>
                      <c:pt idx="3">
                        <c:v>73874.730277214796</c:v>
                      </c:pt>
                      <c:pt idx="4">
                        <c:v>72939.576515761597</c:v>
                      </c:pt>
                      <c:pt idx="5">
                        <c:v>71809.884038667995</c:v>
                      </c:pt>
                      <c:pt idx="6">
                        <c:v>72745.037800121063</c:v>
                      </c:pt>
                      <c:pt idx="7">
                        <c:v>73680.191561574204</c:v>
                      </c:pt>
                      <c:pt idx="8">
                        <c:v>70948.678656360731</c:v>
                      </c:pt>
                      <c:pt idx="9">
                        <c:v>75550.499084480529</c:v>
                      </c:pt>
                      <c:pt idx="10">
                        <c:v>76485.652845933699</c:v>
                      </c:pt>
                      <c:pt idx="11">
                        <c:v>72124.431818181823</c:v>
                      </c:pt>
                      <c:pt idx="12">
                        <c:v>65291.266402116402</c:v>
                      </c:pt>
                      <c:pt idx="13">
                        <c:v>66599.659090909088</c:v>
                      </c:pt>
                      <c:pt idx="14">
                        <c:v>64539.755555555552</c:v>
                      </c:pt>
                      <c:pt idx="15">
                        <c:v>69539.730639730638</c:v>
                      </c:pt>
                      <c:pt idx="16">
                        <c:v>62556.712962962956</c:v>
                      </c:pt>
                      <c:pt idx="17">
                        <c:v>84307.56734006734</c:v>
                      </c:pt>
                      <c:pt idx="18">
                        <c:v>55510.788439955104</c:v>
                      </c:pt>
                      <c:pt idx="19">
                        <c:v>61260.771760525058</c:v>
                      </c:pt>
                    </c:numCache>
                  </c:numRef>
                </c:val>
                <c:smooth val="0"/>
                <c:extLst xmlns:c15="http://schemas.microsoft.com/office/drawing/2012/chart">
                  <c:ext xmlns:c16="http://schemas.microsoft.com/office/drawing/2014/chart" uri="{C3380CC4-5D6E-409C-BE32-E72D297353CC}">
                    <c16:uniqueId val="{00000003-F2C2-485E-A506-4BDC6AF4866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[1]Graph_Elev!$D$29</c15:sqref>
                        </c15:formulaRef>
                      </c:ext>
                    </c:extLst>
                    <c:strCache>
                      <c:ptCount val="1"/>
                      <c:pt idx="0">
                        <c:v>Prix au producteur du bouc</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[1]Graph_Elev!$E$29:$X$29</c15:sqref>
                        </c15:formulaRef>
                      </c:ext>
                    </c:extLst>
                    <c:numCache>
                      <c:formatCode>General</c:formatCode>
                      <c:ptCount val="20"/>
                      <c:pt idx="0">
                        <c:v>42658.3592972345</c:v>
                      </c:pt>
                      <c:pt idx="1">
                        <c:v>43622.6374379177</c:v>
                      </c:pt>
                      <c:pt idx="2">
                        <c:v>44453.582245267571</c:v>
                      </c:pt>
                      <c:pt idx="3">
                        <c:v>46115.471859967336</c:v>
                      </c:pt>
                      <c:pt idx="4">
                        <c:v>45284.527052617465</c:v>
                      </c:pt>
                      <c:pt idx="5">
                        <c:v>46359.543169987395</c:v>
                      </c:pt>
                      <c:pt idx="6">
                        <c:v>47650.217867633699</c:v>
                      </c:pt>
                      <c:pt idx="7">
                        <c:v>48474.579718979068</c:v>
                      </c:pt>
                      <c:pt idx="8">
                        <c:v>46965.608236991065</c:v>
                      </c:pt>
                      <c:pt idx="9">
                        <c:v>50123.303421669792</c:v>
                      </c:pt>
                      <c:pt idx="10">
                        <c:v>50947.665273015096</c:v>
                      </c:pt>
                      <c:pt idx="11">
                        <c:v>31335.054914221579</c:v>
                      </c:pt>
                      <c:pt idx="12">
                        <c:v>33040.852557319224</c:v>
                      </c:pt>
                      <c:pt idx="13">
                        <c:v>33087.780952380948</c:v>
                      </c:pt>
                      <c:pt idx="14">
                        <c:v>31531.225925925926</c:v>
                      </c:pt>
                      <c:pt idx="15">
                        <c:v>33092.171717171717</c:v>
                      </c:pt>
                      <c:pt idx="16">
                        <c:v>34838.888888888883</c:v>
                      </c:pt>
                      <c:pt idx="17">
                        <c:v>40640.692640692643</c:v>
                      </c:pt>
                      <c:pt idx="18">
                        <c:v>36171.946505875079</c:v>
                      </c:pt>
                      <c:pt idx="19">
                        <c:v>30206.255486191982</c:v>
                      </c:pt>
                    </c:numCache>
                  </c:numRef>
                </c:val>
                <c:smooth val="0"/>
                <c:extLst xmlns:c15="http://schemas.microsoft.com/office/drawing/2012/chart">
                  <c:ext xmlns:c16="http://schemas.microsoft.com/office/drawing/2014/chart" uri="{C3380CC4-5D6E-409C-BE32-E72D297353CC}">
                    <c16:uniqueId val="{00000004-F2C2-485E-A506-4BDC6AF4866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[1]Graph_Elev!$D$30</c15:sqref>
                        </c15:formulaRef>
                      </c:ext>
                    </c:extLst>
                    <c:strCache>
                      <c:ptCount val="1"/>
                      <c:pt idx="0">
                        <c:v>Prix à l'exportation du bouc</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[1]Graph_Elev!$E$30:$X$30</c15:sqref>
                        </c15:formulaRef>
                      </c:ext>
                    </c:extLst>
                    <c:numCache>
                      <c:formatCode>General</c:formatCode>
                      <c:ptCount val="20"/>
                      <c:pt idx="0">
                        <c:v>48702.600251018834</c:v>
                      </c:pt>
                      <c:pt idx="1">
                        <c:v>50295.781385086397</c:v>
                      </c:pt>
                      <c:pt idx="2">
                        <c:v>51222.295852487267</c:v>
                      </c:pt>
                      <c:pt idx="3">
                        <c:v>53075.324787288999</c:v>
                      </c:pt>
                      <c:pt idx="4">
                        <c:v>52148.810319888093</c:v>
                      </c:pt>
                      <c:pt idx="5">
                        <c:v>54001.839254689898</c:v>
                      </c:pt>
                      <c:pt idx="6">
                        <c:v>54928.353722090767</c:v>
                      </c:pt>
                      <c:pt idx="7">
                        <c:v>55854.868189491601</c:v>
                      </c:pt>
                      <c:pt idx="8">
                        <c:v>53781.382656892529</c:v>
                      </c:pt>
                      <c:pt idx="9">
                        <c:v>57707.8971242935</c:v>
                      </c:pt>
                      <c:pt idx="10">
                        <c:v>58634.411591694399</c:v>
                      </c:pt>
                      <c:pt idx="11">
                        <c:v>33650.925925925927</c:v>
                      </c:pt>
                      <c:pt idx="12">
                        <c:v>33530.641137566134</c:v>
                      </c:pt>
                      <c:pt idx="13">
                        <c:v>35681.635269360268</c:v>
                      </c:pt>
                      <c:pt idx="14">
                        <c:v>35269.455555555556</c:v>
                      </c:pt>
                      <c:pt idx="15">
                        <c:v>41002.974186307518</c:v>
                      </c:pt>
                      <c:pt idx="16">
                        <c:v>32573.765432098764</c:v>
                      </c:pt>
                      <c:pt idx="17">
                        <c:v>39631.717171717166</c:v>
                      </c:pt>
                      <c:pt idx="18">
                        <c:v>26778.772095959594</c:v>
                      </c:pt>
                      <c:pt idx="19">
                        <c:v>39212.543862660124</c:v>
                      </c:pt>
                    </c:numCache>
                  </c:numRef>
                </c:val>
                <c:smooth val="0"/>
                <c:extLst xmlns:c15="http://schemas.microsoft.com/office/drawing/2012/chart">
                  <c:ext xmlns:c16="http://schemas.microsoft.com/office/drawing/2014/chart" uri="{C3380CC4-5D6E-409C-BE32-E72D297353CC}">
                    <c16:uniqueId val="{00000005-F2C2-485E-A506-4BDC6AF4866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[1]Graph_Elev!$D$31</c15:sqref>
                        </c15:formulaRef>
                      </c:ext>
                    </c:extLst>
                    <c:strCache>
                      <c:ptCount val="1"/>
                      <c:pt idx="0">
                        <c:v>Prix au producteur du poulet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[1]Graph_Elev!$E$31:$X$31</c15:sqref>
                        </c15:formulaRef>
                      </c:ext>
                    </c:extLst>
                    <c:numCache>
                      <c:formatCode>General</c:formatCode>
                      <c:ptCount val="20"/>
                      <c:pt idx="0">
                        <c:v>2754.5064718249564</c:v>
                      </c:pt>
                      <c:pt idx="1">
                        <c:v>2774.0212613848767</c:v>
                      </c:pt>
                      <c:pt idx="2">
                        <c:v>2783.5360509447964</c:v>
                      </c:pt>
                      <c:pt idx="3">
                        <c:v>2801.8989633979668</c:v>
                      </c:pt>
                      <c:pt idx="4">
                        <c:v>2791.0508405047131</c:v>
                      </c:pt>
                      <c:pt idx="5">
                        <c:v>2810.1773893215236</c:v>
                      </c:pt>
                      <c:pt idx="6">
                        <c:v>2819.1830879723498</c:v>
                      </c:pt>
                      <c:pt idx="7">
                        <c:v>2828.1887866231768</c:v>
                      </c:pt>
                      <c:pt idx="8">
                        <c:v>2837.1944852740066</c:v>
                      </c:pt>
                      <c:pt idx="9">
                        <c:v>2846.2001839248333</c:v>
                      </c:pt>
                      <c:pt idx="10">
                        <c:v>2855.2058825756635</c:v>
                      </c:pt>
                      <c:pt idx="11">
                        <c:v>3343.4834455667788</c:v>
                      </c:pt>
                      <c:pt idx="12">
                        <c:v>3277.3840020576131</c:v>
                      </c:pt>
                      <c:pt idx="13">
                        <c:v>3264.0562610229281</c:v>
                      </c:pt>
                      <c:pt idx="14">
                        <c:v>3338.2787037037033</c:v>
                      </c:pt>
                      <c:pt idx="15">
                        <c:v>3265.9652076318744</c:v>
                      </c:pt>
                      <c:pt idx="16">
                        <c:v>3306.7901234567903</c:v>
                      </c:pt>
                      <c:pt idx="17">
                        <c:v>3258.4856501523168</c:v>
                      </c:pt>
                      <c:pt idx="18">
                        <c:v>3108.8814108345359</c:v>
                      </c:pt>
                      <c:pt idx="19">
                        <c:v>3172.0650264767914</c:v>
                      </c:pt>
                    </c:numCache>
                  </c:numRef>
                </c:val>
                <c:smooth val="0"/>
                <c:extLst xmlns:c15="http://schemas.microsoft.com/office/drawing/2012/chart">
                  <c:ext xmlns:c16="http://schemas.microsoft.com/office/drawing/2014/chart" uri="{C3380CC4-5D6E-409C-BE32-E72D297353CC}">
                    <c16:uniqueId val="{00000006-F2C2-485E-A506-4BDC6AF4866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[1]Graph_Elev!$D$32</c15:sqref>
                        </c15:formulaRef>
                      </c:ext>
                    </c:extLst>
                    <c:strCache>
                      <c:ptCount val="1"/>
                      <c:pt idx="0">
                        <c:v>Prix à l'exportation du poulet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[1]Graph_Elev!$E$32:$X$32</c15:sqref>
                        </c15:formulaRef>
                      </c:ext>
                    </c:extLst>
                    <c:numCache>
                      <c:formatCode>General</c:formatCode>
                      <c:ptCount val="20"/>
                      <c:pt idx="0">
                        <c:v>2896.2721672104503</c:v>
                      </c:pt>
                      <c:pt idx="1">
                        <c:v>2944.8837339482702</c:v>
                      </c:pt>
                      <c:pt idx="2">
                        <c:v>2957.0452966132702</c:v>
                      </c:pt>
                      <c:pt idx="3">
                        <c:v>2980.3869536320294</c:v>
                      </c:pt>
                      <c:pt idx="4">
                        <c:v>2968.7161251226498</c:v>
                      </c:pt>
                      <c:pt idx="5">
                        <c:v>2958.7244488080737</c:v>
                      </c:pt>
                      <c:pt idx="6">
                        <c:v>2952.7286106507868</c:v>
                      </c:pt>
                      <c:pt idx="7">
                        <c:v>2962.0661058268329</c:v>
                      </c:pt>
                      <c:pt idx="8">
                        <c:v>2977.0702676695305</c:v>
                      </c:pt>
                      <c:pt idx="9">
                        <c:v>2988.7410961789233</c:v>
                      </c:pt>
                      <c:pt idx="10">
                        <c:v>2990.7452580215031</c:v>
                      </c:pt>
                      <c:pt idx="11">
                        <c:v>3376.3888888888891</c:v>
                      </c:pt>
                      <c:pt idx="12">
                        <c:v>3098.2828924162259</c:v>
                      </c:pt>
                      <c:pt idx="13">
                        <c:v>3216.2197601010103</c:v>
                      </c:pt>
                      <c:pt idx="14">
                        <c:v>3280.7333333333336</c:v>
                      </c:pt>
                      <c:pt idx="15">
                        <c:v>3121.1489898989898</c:v>
                      </c:pt>
                      <c:pt idx="16">
                        <c:v>2883.3333333333335</c:v>
                      </c:pt>
                      <c:pt idx="17">
                        <c:v>3174.7088945005617</c:v>
                      </c:pt>
                      <c:pt idx="18">
                        <c:v>3321.8055555555552</c:v>
                      </c:pt>
                      <c:pt idx="19">
                        <c:v>3464.0291794548762</c:v>
                      </c:pt>
                    </c:numCache>
                  </c:numRef>
                </c:val>
                <c:smooth val="0"/>
                <c:extLst xmlns:c15="http://schemas.microsoft.com/office/drawing/2012/chart">
                  <c:ext xmlns:c16="http://schemas.microsoft.com/office/drawing/2014/chart" uri="{C3380CC4-5D6E-409C-BE32-E72D297353CC}">
                    <c16:uniqueId val="{00000007-F2C2-485E-A506-4BDC6AF4866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[1]Graph_Elev!$D$33</c15:sqref>
                        </c15:formulaRef>
                      </c:ext>
                    </c:extLst>
                    <c:strCache>
                      <c:ptCount val="1"/>
                      <c:pt idx="0">
                        <c:v>Prix au producteur de la pintade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[1]Graph_Elev!$E$33:$X$33</c15:sqref>
                        </c15:formulaRef>
                      </c:ext>
                    </c:extLst>
                    <c:numCache>
                      <c:formatCode>General</c:formatCode>
                      <c:ptCount val="20"/>
                      <c:pt idx="0">
                        <c:v>2901.1782661782668</c:v>
                      </c:pt>
                      <c:pt idx="1">
                        <c:v>2901.9481981981967</c:v>
                      </c:pt>
                      <c:pt idx="2">
                        <c:v>2891.8972109761594</c:v>
                      </c:pt>
                      <c:pt idx="3">
                        <c:v>2858.4530959530962</c:v>
                      </c:pt>
                      <c:pt idx="4">
                        <c:v>2832.6689189189187</c:v>
                      </c:pt>
                      <c:pt idx="5">
                        <c:v>2845.8946100572116</c:v>
                      </c:pt>
                      <c:pt idx="6">
                        <c:v>2946.7465886939585</c:v>
                      </c:pt>
                      <c:pt idx="7">
                        <c:v>2987.6190476190463</c:v>
                      </c:pt>
                      <c:pt idx="8">
                        <c:v>2946.293608784837</c:v>
                      </c:pt>
                      <c:pt idx="9">
                        <c:v>2971.5968330761839</c:v>
                      </c:pt>
                      <c:pt idx="10">
                        <c:v>2990.5667240342032</c:v>
                      </c:pt>
                      <c:pt idx="11">
                        <c:v>3261.8967452300785</c:v>
                      </c:pt>
                      <c:pt idx="12">
                        <c:v>3149.9751028806586</c:v>
                      </c:pt>
                      <c:pt idx="13">
                        <c:v>3424.3888888888891</c:v>
                      </c:pt>
                      <c:pt idx="14">
                        <c:v>3380.6592592592592</c:v>
                      </c:pt>
                      <c:pt idx="15">
                        <c:v>3395.1739618406282</c:v>
                      </c:pt>
                      <c:pt idx="16">
                        <c:v>3472.2222222222222</c:v>
                      </c:pt>
                      <c:pt idx="17">
                        <c:v>3564.3819143819146</c:v>
                      </c:pt>
                      <c:pt idx="18">
                        <c:v>3577.8972763347761</c:v>
                      </c:pt>
                      <c:pt idx="19">
                        <c:v>3578.045385306415</c:v>
                      </c:pt>
                    </c:numCache>
                  </c:numRef>
                </c:val>
                <c:smooth val="0"/>
                <c:extLst xmlns:c15="http://schemas.microsoft.com/office/drawing/2012/chart">
                  <c:ext xmlns:c16="http://schemas.microsoft.com/office/drawing/2014/chart" uri="{C3380CC4-5D6E-409C-BE32-E72D297353CC}">
                    <c16:uniqueId val="{00000008-F2C2-485E-A506-4BDC6AF4866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[1]Graph_Elev!$D$34</c15:sqref>
                        </c15:formulaRef>
                      </c:ext>
                    </c:extLst>
                    <c:strCache>
                      <c:ptCount val="1"/>
                      <c:pt idx="0">
                        <c:v>Prix à l'exportation de la pintade</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[1]Graph_Elev!$E$34:$X$34</c15:sqref>
                        </c15:formulaRef>
                      </c:ext>
                    </c:extLst>
                    <c:numCache>
                      <c:formatCode>General</c:formatCode>
                      <c:ptCount val="20"/>
                      <c:pt idx="0">
                        <c:v>3047.6470588235302</c:v>
                      </c:pt>
                      <c:pt idx="1">
                        <c:v>3033.6910439851617</c:v>
                      </c:pt>
                      <c:pt idx="2">
                        <c:v>3058.5470085470097</c:v>
                      </c:pt>
                      <c:pt idx="3">
                        <c:v>3045.8230627508697</c:v>
                      </c:pt>
                      <c:pt idx="4">
                        <c:v>3034.7649572649566</c:v>
                      </c:pt>
                      <c:pt idx="5">
                        <c:v>3024.2472527472532</c:v>
                      </c:pt>
                      <c:pt idx="6">
                        <c:v>3038</c:v>
                      </c:pt>
                      <c:pt idx="7">
                        <c:v>3059.5906432748529</c:v>
                      </c:pt>
                      <c:pt idx="8">
                        <c:v>3006.1386686862402</c:v>
                      </c:pt>
                      <c:pt idx="9">
                        <c:v>3064.4340117821866</c:v>
                      </c:pt>
                      <c:pt idx="10">
                        <c:v>3145.0626882114702</c:v>
                      </c:pt>
                      <c:pt idx="11">
                        <c:v>3860.4166666666665</c:v>
                      </c:pt>
                      <c:pt idx="12">
                        <c:v>3246.6711640211638</c:v>
                      </c:pt>
                      <c:pt idx="13">
                        <c:v>3449.6984848484849</c:v>
                      </c:pt>
                      <c:pt idx="14">
                        <c:v>3493.9277777777775</c:v>
                      </c:pt>
                      <c:pt idx="15">
                        <c:v>3425</c:v>
                      </c:pt>
                      <c:pt idx="16">
                        <c:v>3333.3333333333335</c:v>
                      </c:pt>
                      <c:pt idx="17">
                        <c:v>3552.0377384960721</c:v>
                      </c:pt>
                      <c:pt idx="18">
                        <c:v>3463.0555555555561</c:v>
                      </c:pt>
                      <c:pt idx="19">
                        <c:v>3687.3998871212484</c:v>
                      </c:pt>
                    </c:numCache>
                  </c:numRef>
                </c:val>
                <c:smooth val="0"/>
                <c:extLst xmlns:c15="http://schemas.microsoft.com/office/drawing/2012/chart">
                  <c:ext xmlns:c16="http://schemas.microsoft.com/office/drawing/2014/chart" uri="{C3380CC4-5D6E-409C-BE32-E72D297353CC}">
                    <c16:uniqueId val="{00000009-F2C2-485E-A506-4BDC6AF48664}"/>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tickMarkSkip val="1"/>
        <c:noMultiLvlLbl val="0"/>
      </c:catAx>
      <c:valAx>
        <c:axId val="1868615024"/>
        <c:scaling>
          <c:orientation val="minMax"/>
          <c:min val="20000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100">
                    <a:latin typeface="Arial" panose="020B0604020202020204" pitchFamily="34" charset="0"/>
                    <a:cs typeface="Arial" panose="020B0604020202020204" pitchFamily="34" charset="0"/>
                  </a:rPr>
                  <a:t>PRIX (milliers de FCFA)</a:t>
                </a:r>
              </a:p>
            </c:rich>
          </c:tx>
          <c:layout>
            <c:manualLayout>
              <c:xMode val="edge"/>
              <c:yMode val="edge"/>
              <c:x val="0.15606670947247475"/>
              <c:y val="7.901639160776544E-2"/>
            </c:manualLayout>
          </c:layout>
          <c:overlay val="0"/>
          <c:spPr>
            <a:solidFill>
              <a:schemeClr val="bg1"/>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BF"/>
              </a:p>
            </c:txPr>
          </c:dispUnitsLbl>
        </c:dispUnits>
      </c:valAx>
      <c:spPr>
        <a:solidFill>
          <a:schemeClr val="bg1"/>
        </a:solidFill>
        <a:ln>
          <a:noFill/>
        </a:ln>
        <a:effectLst/>
      </c:spPr>
    </c:plotArea>
    <c:legend>
      <c:legendPos val="b"/>
      <c:layout>
        <c:manualLayout>
          <c:xMode val="edge"/>
          <c:yMode val="edge"/>
          <c:x val="0.20497258009069033"/>
          <c:y val="0.71355827735730315"/>
          <c:w val="0.7693191677443646"/>
          <c:h val="0.10245449611823697"/>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95921524123403"/>
          <c:y val="9.1362667606647949E-2"/>
          <c:w val="0.82595238735430787"/>
          <c:h val="0.71210505603882335"/>
        </c:manualLayout>
      </c:layout>
      <c:lineChart>
        <c:grouping val="standard"/>
        <c:varyColors val="0"/>
        <c:ser>
          <c:idx val="2"/>
          <c:order val="2"/>
          <c:tx>
            <c:strRef>
              <c:f>[1]Graph_Elev!$D$27</c:f>
              <c:strCache>
                <c:ptCount val="1"/>
                <c:pt idx="0">
                  <c:v>Prix au producteur du bélier</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[1]Graph_Elev!$E$27:$X$27</c:f>
              <c:numCache>
                <c:formatCode>General</c:formatCode>
                <c:ptCount val="20"/>
                <c:pt idx="0">
                  <c:v>57785.378025810671</c:v>
                </c:pt>
                <c:pt idx="1">
                  <c:v>58080.722432187766</c:v>
                </c:pt>
                <c:pt idx="2">
                  <c:v>58322.16683856483</c:v>
                </c:pt>
                <c:pt idx="3">
                  <c:v>64834.247692949233</c:v>
                </c:pt>
                <c:pt idx="4">
                  <c:v>67511.944578275259</c:v>
                </c:pt>
                <c:pt idx="5">
                  <c:v>68109.741832675863</c:v>
                </c:pt>
                <c:pt idx="6">
                  <c:v>65147.714604236426</c:v>
                </c:pt>
                <c:pt idx="7">
                  <c:v>70706.24303233024</c:v>
                </c:pt>
                <c:pt idx="8">
                  <c:v>67598.104793757404</c:v>
                </c:pt>
                <c:pt idx="9">
                  <c:v>73086.59818431006</c:v>
                </c:pt>
                <c:pt idx="10">
                  <c:v>73558.365576026263</c:v>
                </c:pt>
                <c:pt idx="11">
                  <c:v>54156.705948372612</c:v>
                </c:pt>
                <c:pt idx="12">
                  <c:v>55063.020047031161</c:v>
                </c:pt>
                <c:pt idx="13">
                  <c:v>66058.544400352737</c:v>
                </c:pt>
                <c:pt idx="14">
                  <c:v>59871.588888888888</c:v>
                </c:pt>
                <c:pt idx="15">
                  <c:v>64561.335578002239</c:v>
                </c:pt>
                <c:pt idx="16">
                  <c:v>65978.395061728384</c:v>
                </c:pt>
                <c:pt idx="17">
                  <c:v>82783.534418256648</c:v>
                </c:pt>
                <c:pt idx="18">
                  <c:v>58621.227753727755</c:v>
                </c:pt>
                <c:pt idx="19">
                  <c:v>58576.792037446772</c:v>
                </c:pt>
              </c:numCache>
            </c:numRef>
          </c:val>
          <c:smooth val="0"/>
          <c:extLst>
            <c:ext xmlns:c16="http://schemas.microsoft.com/office/drawing/2014/chart" uri="{C3380CC4-5D6E-409C-BE32-E72D297353CC}">
              <c16:uniqueId val="{00000000-4511-4866-AF41-A02690659631}"/>
            </c:ext>
          </c:extLst>
        </c:ser>
        <c:ser>
          <c:idx val="3"/>
          <c:order val="3"/>
          <c:tx>
            <c:strRef>
              <c:f>[1]Graph_Elev!$D$28</c:f>
              <c:strCache>
                <c:ptCount val="1"/>
                <c:pt idx="0">
                  <c:v>Prix à l'exportation du bélier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[1]Graph_Elev!$E$28:$X$28</c:f>
              <c:numCache>
                <c:formatCode>General</c:formatCode>
                <c:ptCount val="20"/>
                <c:pt idx="0">
                  <c:v>70134.115231402</c:v>
                </c:pt>
                <c:pt idx="1">
                  <c:v>71069.268992855199</c:v>
                </c:pt>
                <c:pt idx="2">
                  <c:v>72004.422754308398</c:v>
                </c:pt>
                <c:pt idx="3">
                  <c:v>73874.730277214796</c:v>
                </c:pt>
                <c:pt idx="4">
                  <c:v>72939.576515761597</c:v>
                </c:pt>
                <c:pt idx="5">
                  <c:v>71809.884038667995</c:v>
                </c:pt>
                <c:pt idx="6">
                  <c:v>72745.037800121063</c:v>
                </c:pt>
                <c:pt idx="7">
                  <c:v>73680.191561574204</c:v>
                </c:pt>
                <c:pt idx="8">
                  <c:v>70948.678656360731</c:v>
                </c:pt>
                <c:pt idx="9">
                  <c:v>75550.499084480529</c:v>
                </c:pt>
                <c:pt idx="10">
                  <c:v>76485.652845933699</c:v>
                </c:pt>
                <c:pt idx="11">
                  <c:v>72124.431818181823</c:v>
                </c:pt>
                <c:pt idx="12">
                  <c:v>65291.266402116402</c:v>
                </c:pt>
                <c:pt idx="13">
                  <c:v>66599.659090909088</c:v>
                </c:pt>
                <c:pt idx="14">
                  <c:v>64539.755555555552</c:v>
                </c:pt>
                <c:pt idx="15">
                  <c:v>69539.730639730638</c:v>
                </c:pt>
                <c:pt idx="16">
                  <c:v>62556.712962962956</c:v>
                </c:pt>
                <c:pt idx="17">
                  <c:v>84307.56734006734</c:v>
                </c:pt>
                <c:pt idx="18">
                  <c:v>55510.788439955104</c:v>
                </c:pt>
                <c:pt idx="19">
                  <c:v>61260.771760525058</c:v>
                </c:pt>
              </c:numCache>
            </c:numRef>
          </c:val>
          <c:smooth val="0"/>
          <c:extLst>
            <c:ext xmlns:c16="http://schemas.microsoft.com/office/drawing/2014/chart" uri="{C3380CC4-5D6E-409C-BE32-E72D297353CC}">
              <c16:uniqueId val="{00000001-4511-4866-AF41-A02690659631}"/>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0"/>
                <c:order val="0"/>
                <c:tx>
                  <c:strRef>
                    <c:extLst>
                      <c:ext uri="{02D57815-91ED-43cb-92C2-25804820EDAC}">
                        <c15:formulaRef>
                          <c15:sqref>[1]Graph_Elev!$D$25</c15:sqref>
                        </c15:formulaRef>
                      </c:ext>
                    </c:extLst>
                    <c:strCache>
                      <c:ptCount val="1"/>
                      <c:pt idx="0">
                        <c:v>Prix au producteur du taureau</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c:ext uri="{02D57815-91ED-43cb-92C2-25804820EDAC}">
                        <c15:formulaRef>
                          <c15:sqref>[1]Graph_Elev!$E$25:$X$25</c15:sqref>
                        </c15:formulaRef>
                      </c:ext>
                    </c:extLst>
                    <c:numCache>
                      <c:formatCode>General</c:formatCode>
                      <c:ptCount val="20"/>
                      <c:pt idx="0">
                        <c:v>267103.84615384595</c:v>
                      </c:pt>
                      <c:pt idx="1">
                        <c:v>284579.32098765433</c:v>
                      </c:pt>
                      <c:pt idx="2">
                        <c:v>279394.94301994302</c:v>
                      </c:pt>
                      <c:pt idx="3">
                        <c:v>258111.11111111112</c:v>
                      </c:pt>
                      <c:pt idx="4">
                        <c:v>261537.80864197502</c:v>
                      </c:pt>
                      <c:pt idx="5">
                        <c:v>331686.94083694089</c:v>
                      </c:pt>
                      <c:pt idx="6">
                        <c:v>338636.7243867247</c:v>
                      </c:pt>
                      <c:pt idx="7">
                        <c:v>373499.47089947102</c:v>
                      </c:pt>
                      <c:pt idx="8">
                        <c:v>372741.65750360774</c:v>
                      </c:pt>
                      <c:pt idx="9">
                        <c:v>341464.69406017265</c:v>
                      </c:pt>
                      <c:pt idx="10">
                        <c:v>347782.40450026165</c:v>
                      </c:pt>
                      <c:pt idx="11">
                        <c:v>398796.07182940515</c:v>
                      </c:pt>
                      <c:pt idx="12">
                        <c:v>418395.34917695471</c:v>
                      </c:pt>
                      <c:pt idx="13">
                        <c:v>434033.72663139337</c:v>
                      </c:pt>
                      <c:pt idx="14">
                        <c:v>405090.69259259262</c:v>
                      </c:pt>
                      <c:pt idx="15">
                        <c:v>409393.47643097636</c:v>
                      </c:pt>
                      <c:pt idx="16">
                        <c:v>423727.62345679011</c:v>
                      </c:pt>
                      <c:pt idx="17">
                        <c:v>380427.28775853774</c:v>
                      </c:pt>
                      <c:pt idx="18">
                        <c:v>314215.25738536153</c:v>
                      </c:pt>
                      <c:pt idx="19">
                        <c:v>305408.06942308781</c:v>
                      </c:pt>
                    </c:numCache>
                  </c:numRef>
                </c:val>
                <c:smooth val="0"/>
                <c:extLst>
                  <c:ext xmlns:c16="http://schemas.microsoft.com/office/drawing/2014/chart" uri="{C3380CC4-5D6E-409C-BE32-E72D297353CC}">
                    <c16:uniqueId val="{00000002-4511-4866-AF41-A0269065963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[1]Graph_Elev!$D$26</c15:sqref>
                        </c15:formulaRef>
                      </c:ext>
                    </c:extLst>
                    <c:strCache>
                      <c:ptCount val="1"/>
                      <c:pt idx="0">
                        <c:v>Prix à l'exportation du taureau</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[1]Graph_Elev!$E$26:$X$26</c15:sqref>
                        </c15:formulaRef>
                      </c:ext>
                    </c:extLst>
                    <c:numCache>
                      <c:formatCode>General</c:formatCode>
                      <c:ptCount val="20"/>
                      <c:pt idx="0">
                        <c:v>326122.38683127559</c:v>
                      </c:pt>
                      <c:pt idx="1">
                        <c:v>367755.57202459377</c:v>
                      </c:pt>
                      <c:pt idx="2">
                        <c:v>355441.91919191921</c:v>
                      </c:pt>
                      <c:pt idx="3">
                        <c:v>355336.18233618233</c:v>
                      </c:pt>
                      <c:pt idx="4">
                        <c:v>320922.72079772101</c:v>
                      </c:pt>
                      <c:pt idx="5">
                        <c:v>359236.78743961366</c:v>
                      </c:pt>
                      <c:pt idx="6">
                        <c:v>371325.96801346802</c:v>
                      </c:pt>
                      <c:pt idx="7">
                        <c:v>395355.48941798951</c:v>
                      </c:pt>
                      <c:pt idx="8">
                        <c:v>391506.83421516744</c:v>
                      </c:pt>
                      <c:pt idx="9">
                        <c:v>382419.73638463602</c:v>
                      </c:pt>
                      <c:pt idx="10">
                        <c:v>399669.31912197801</c:v>
                      </c:pt>
                      <c:pt idx="11">
                        <c:v>406675.45634920633</c:v>
                      </c:pt>
                      <c:pt idx="12">
                        <c:v>426876.72791005293</c:v>
                      </c:pt>
                      <c:pt idx="13">
                        <c:v>449167.25660493824</c:v>
                      </c:pt>
                      <c:pt idx="14">
                        <c:v>417043.3746794872</c:v>
                      </c:pt>
                      <c:pt idx="15">
                        <c:v>426746.77248677256</c:v>
                      </c:pt>
                      <c:pt idx="16">
                        <c:v>414492.73007856339</c:v>
                      </c:pt>
                      <c:pt idx="17">
                        <c:v>416799.31437389768</c:v>
                      </c:pt>
                      <c:pt idx="18">
                        <c:v>352857.15277777775</c:v>
                      </c:pt>
                      <c:pt idx="19">
                        <c:v>343462.92648393195</c:v>
                      </c:pt>
                    </c:numCache>
                  </c:numRef>
                </c:val>
                <c:smooth val="0"/>
                <c:extLst xmlns:c15="http://schemas.microsoft.com/office/drawing/2012/chart">
                  <c:ext xmlns:c16="http://schemas.microsoft.com/office/drawing/2014/chart" uri="{C3380CC4-5D6E-409C-BE32-E72D297353CC}">
                    <c16:uniqueId val="{00000003-4511-4866-AF41-A0269065963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[1]Graph_Elev!$D$29</c15:sqref>
                        </c15:formulaRef>
                      </c:ext>
                    </c:extLst>
                    <c:strCache>
                      <c:ptCount val="1"/>
                      <c:pt idx="0">
                        <c:v>Prix au producteur du bouc</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[1]Graph_Elev!$E$29:$X$29</c15:sqref>
                        </c15:formulaRef>
                      </c:ext>
                    </c:extLst>
                    <c:numCache>
                      <c:formatCode>General</c:formatCode>
                      <c:ptCount val="20"/>
                      <c:pt idx="0">
                        <c:v>42658.3592972345</c:v>
                      </c:pt>
                      <c:pt idx="1">
                        <c:v>43622.6374379177</c:v>
                      </c:pt>
                      <c:pt idx="2">
                        <c:v>44453.582245267571</c:v>
                      </c:pt>
                      <c:pt idx="3">
                        <c:v>46115.471859967336</c:v>
                      </c:pt>
                      <c:pt idx="4">
                        <c:v>45284.527052617465</c:v>
                      </c:pt>
                      <c:pt idx="5">
                        <c:v>46359.543169987395</c:v>
                      </c:pt>
                      <c:pt idx="6">
                        <c:v>47650.217867633699</c:v>
                      </c:pt>
                      <c:pt idx="7">
                        <c:v>48474.579718979068</c:v>
                      </c:pt>
                      <c:pt idx="8">
                        <c:v>46965.608236991065</c:v>
                      </c:pt>
                      <c:pt idx="9">
                        <c:v>50123.303421669792</c:v>
                      </c:pt>
                      <c:pt idx="10">
                        <c:v>50947.665273015096</c:v>
                      </c:pt>
                      <c:pt idx="11">
                        <c:v>31335.054914221579</c:v>
                      </c:pt>
                      <c:pt idx="12">
                        <c:v>33040.852557319224</c:v>
                      </c:pt>
                      <c:pt idx="13">
                        <c:v>33087.780952380948</c:v>
                      </c:pt>
                      <c:pt idx="14">
                        <c:v>31531.225925925926</c:v>
                      </c:pt>
                      <c:pt idx="15">
                        <c:v>33092.171717171717</c:v>
                      </c:pt>
                      <c:pt idx="16">
                        <c:v>34838.888888888883</c:v>
                      </c:pt>
                      <c:pt idx="17">
                        <c:v>40640.692640692643</c:v>
                      </c:pt>
                      <c:pt idx="18">
                        <c:v>36171.946505875079</c:v>
                      </c:pt>
                      <c:pt idx="19">
                        <c:v>30206.255486191982</c:v>
                      </c:pt>
                    </c:numCache>
                  </c:numRef>
                </c:val>
                <c:smooth val="0"/>
                <c:extLst xmlns:c15="http://schemas.microsoft.com/office/drawing/2012/chart">
                  <c:ext xmlns:c16="http://schemas.microsoft.com/office/drawing/2014/chart" uri="{C3380CC4-5D6E-409C-BE32-E72D297353CC}">
                    <c16:uniqueId val="{00000004-4511-4866-AF41-A0269065963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[1]Graph_Elev!$D$30</c15:sqref>
                        </c15:formulaRef>
                      </c:ext>
                    </c:extLst>
                    <c:strCache>
                      <c:ptCount val="1"/>
                      <c:pt idx="0">
                        <c:v>Prix à l'exportation du bouc</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[1]Graph_Elev!$E$30:$X$30</c15:sqref>
                        </c15:formulaRef>
                      </c:ext>
                    </c:extLst>
                    <c:numCache>
                      <c:formatCode>General</c:formatCode>
                      <c:ptCount val="20"/>
                      <c:pt idx="0">
                        <c:v>48702.600251018834</c:v>
                      </c:pt>
                      <c:pt idx="1">
                        <c:v>50295.781385086397</c:v>
                      </c:pt>
                      <c:pt idx="2">
                        <c:v>51222.295852487267</c:v>
                      </c:pt>
                      <c:pt idx="3">
                        <c:v>53075.324787288999</c:v>
                      </c:pt>
                      <c:pt idx="4">
                        <c:v>52148.810319888093</c:v>
                      </c:pt>
                      <c:pt idx="5">
                        <c:v>54001.839254689898</c:v>
                      </c:pt>
                      <c:pt idx="6">
                        <c:v>54928.353722090767</c:v>
                      </c:pt>
                      <c:pt idx="7">
                        <c:v>55854.868189491601</c:v>
                      </c:pt>
                      <c:pt idx="8">
                        <c:v>53781.382656892529</c:v>
                      </c:pt>
                      <c:pt idx="9">
                        <c:v>57707.8971242935</c:v>
                      </c:pt>
                      <c:pt idx="10">
                        <c:v>58634.411591694399</c:v>
                      </c:pt>
                      <c:pt idx="11">
                        <c:v>33650.925925925927</c:v>
                      </c:pt>
                      <c:pt idx="12">
                        <c:v>33530.641137566134</c:v>
                      </c:pt>
                      <c:pt idx="13">
                        <c:v>35681.635269360268</c:v>
                      </c:pt>
                      <c:pt idx="14">
                        <c:v>35269.455555555556</c:v>
                      </c:pt>
                      <c:pt idx="15">
                        <c:v>41002.974186307518</c:v>
                      </c:pt>
                      <c:pt idx="16">
                        <c:v>32573.765432098764</c:v>
                      </c:pt>
                      <c:pt idx="17">
                        <c:v>39631.717171717166</c:v>
                      </c:pt>
                      <c:pt idx="18">
                        <c:v>26778.772095959594</c:v>
                      </c:pt>
                      <c:pt idx="19">
                        <c:v>39212.543862660124</c:v>
                      </c:pt>
                    </c:numCache>
                  </c:numRef>
                </c:val>
                <c:smooth val="0"/>
                <c:extLst xmlns:c15="http://schemas.microsoft.com/office/drawing/2012/chart">
                  <c:ext xmlns:c16="http://schemas.microsoft.com/office/drawing/2014/chart" uri="{C3380CC4-5D6E-409C-BE32-E72D297353CC}">
                    <c16:uniqueId val="{00000005-4511-4866-AF41-A0269065963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[1]Graph_Elev!$D$31</c15:sqref>
                        </c15:formulaRef>
                      </c:ext>
                    </c:extLst>
                    <c:strCache>
                      <c:ptCount val="1"/>
                      <c:pt idx="0">
                        <c:v>Prix au producteur du poulet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[1]Graph_Elev!$E$31:$X$31</c15:sqref>
                        </c15:formulaRef>
                      </c:ext>
                    </c:extLst>
                    <c:numCache>
                      <c:formatCode>General</c:formatCode>
                      <c:ptCount val="20"/>
                      <c:pt idx="0">
                        <c:v>2754.5064718249564</c:v>
                      </c:pt>
                      <c:pt idx="1">
                        <c:v>2774.0212613848767</c:v>
                      </c:pt>
                      <c:pt idx="2">
                        <c:v>2783.5360509447964</c:v>
                      </c:pt>
                      <c:pt idx="3">
                        <c:v>2801.8989633979668</c:v>
                      </c:pt>
                      <c:pt idx="4">
                        <c:v>2791.0508405047131</c:v>
                      </c:pt>
                      <c:pt idx="5">
                        <c:v>2810.1773893215236</c:v>
                      </c:pt>
                      <c:pt idx="6">
                        <c:v>2819.1830879723498</c:v>
                      </c:pt>
                      <c:pt idx="7">
                        <c:v>2828.1887866231768</c:v>
                      </c:pt>
                      <c:pt idx="8">
                        <c:v>2837.1944852740066</c:v>
                      </c:pt>
                      <c:pt idx="9">
                        <c:v>2846.2001839248333</c:v>
                      </c:pt>
                      <c:pt idx="10">
                        <c:v>2855.2058825756635</c:v>
                      </c:pt>
                      <c:pt idx="11">
                        <c:v>3343.4834455667788</c:v>
                      </c:pt>
                      <c:pt idx="12">
                        <c:v>3277.3840020576131</c:v>
                      </c:pt>
                      <c:pt idx="13">
                        <c:v>3264.0562610229281</c:v>
                      </c:pt>
                      <c:pt idx="14">
                        <c:v>3338.2787037037033</c:v>
                      </c:pt>
                      <c:pt idx="15">
                        <c:v>3265.9652076318744</c:v>
                      </c:pt>
                      <c:pt idx="16">
                        <c:v>3306.7901234567903</c:v>
                      </c:pt>
                      <c:pt idx="17">
                        <c:v>3258.4856501523168</c:v>
                      </c:pt>
                      <c:pt idx="18">
                        <c:v>3108.8814108345359</c:v>
                      </c:pt>
                      <c:pt idx="19">
                        <c:v>3172.0650264767914</c:v>
                      </c:pt>
                    </c:numCache>
                  </c:numRef>
                </c:val>
                <c:smooth val="0"/>
                <c:extLst xmlns:c15="http://schemas.microsoft.com/office/drawing/2012/chart">
                  <c:ext xmlns:c16="http://schemas.microsoft.com/office/drawing/2014/chart" uri="{C3380CC4-5D6E-409C-BE32-E72D297353CC}">
                    <c16:uniqueId val="{00000006-4511-4866-AF41-A02690659631}"/>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[1]Graph_Elev!$D$32</c15:sqref>
                        </c15:formulaRef>
                      </c:ext>
                    </c:extLst>
                    <c:strCache>
                      <c:ptCount val="1"/>
                      <c:pt idx="0">
                        <c:v>Prix à l'exportation du poulet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[1]Graph_Elev!$E$32:$X$32</c15:sqref>
                        </c15:formulaRef>
                      </c:ext>
                    </c:extLst>
                    <c:numCache>
                      <c:formatCode>General</c:formatCode>
                      <c:ptCount val="20"/>
                      <c:pt idx="0">
                        <c:v>2896.2721672104503</c:v>
                      </c:pt>
                      <c:pt idx="1">
                        <c:v>2944.8837339482702</c:v>
                      </c:pt>
                      <c:pt idx="2">
                        <c:v>2957.0452966132702</c:v>
                      </c:pt>
                      <c:pt idx="3">
                        <c:v>2980.3869536320294</c:v>
                      </c:pt>
                      <c:pt idx="4">
                        <c:v>2968.7161251226498</c:v>
                      </c:pt>
                      <c:pt idx="5">
                        <c:v>2958.7244488080737</c:v>
                      </c:pt>
                      <c:pt idx="6">
                        <c:v>2952.7286106507868</c:v>
                      </c:pt>
                      <c:pt idx="7">
                        <c:v>2962.0661058268329</c:v>
                      </c:pt>
                      <c:pt idx="8">
                        <c:v>2977.0702676695305</c:v>
                      </c:pt>
                      <c:pt idx="9">
                        <c:v>2988.7410961789233</c:v>
                      </c:pt>
                      <c:pt idx="10">
                        <c:v>2990.7452580215031</c:v>
                      </c:pt>
                      <c:pt idx="11">
                        <c:v>3376.3888888888891</c:v>
                      </c:pt>
                      <c:pt idx="12">
                        <c:v>3098.2828924162259</c:v>
                      </c:pt>
                      <c:pt idx="13">
                        <c:v>3216.2197601010103</c:v>
                      </c:pt>
                      <c:pt idx="14">
                        <c:v>3280.7333333333336</c:v>
                      </c:pt>
                      <c:pt idx="15">
                        <c:v>3121.1489898989898</c:v>
                      </c:pt>
                      <c:pt idx="16">
                        <c:v>2883.3333333333335</c:v>
                      </c:pt>
                      <c:pt idx="17">
                        <c:v>3174.7088945005617</c:v>
                      </c:pt>
                      <c:pt idx="18">
                        <c:v>3321.8055555555552</c:v>
                      </c:pt>
                      <c:pt idx="19">
                        <c:v>3464.0291794548762</c:v>
                      </c:pt>
                    </c:numCache>
                  </c:numRef>
                </c:val>
                <c:smooth val="0"/>
                <c:extLst xmlns:c15="http://schemas.microsoft.com/office/drawing/2012/chart">
                  <c:ext xmlns:c16="http://schemas.microsoft.com/office/drawing/2014/chart" uri="{C3380CC4-5D6E-409C-BE32-E72D297353CC}">
                    <c16:uniqueId val="{00000007-4511-4866-AF41-A02690659631}"/>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[1]Graph_Elev!$D$33</c15:sqref>
                        </c15:formulaRef>
                      </c:ext>
                    </c:extLst>
                    <c:strCache>
                      <c:ptCount val="1"/>
                      <c:pt idx="0">
                        <c:v>Prix au producteur de la pintade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[1]Graph_Elev!$E$33:$X$33</c15:sqref>
                        </c15:formulaRef>
                      </c:ext>
                    </c:extLst>
                    <c:numCache>
                      <c:formatCode>General</c:formatCode>
                      <c:ptCount val="20"/>
                      <c:pt idx="0">
                        <c:v>2901.1782661782668</c:v>
                      </c:pt>
                      <c:pt idx="1">
                        <c:v>2901.9481981981967</c:v>
                      </c:pt>
                      <c:pt idx="2">
                        <c:v>2891.8972109761594</c:v>
                      </c:pt>
                      <c:pt idx="3">
                        <c:v>2858.4530959530962</c:v>
                      </c:pt>
                      <c:pt idx="4">
                        <c:v>2832.6689189189187</c:v>
                      </c:pt>
                      <c:pt idx="5">
                        <c:v>2845.8946100572116</c:v>
                      </c:pt>
                      <c:pt idx="6">
                        <c:v>2946.7465886939585</c:v>
                      </c:pt>
                      <c:pt idx="7">
                        <c:v>2987.6190476190463</c:v>
                      </c:pt>
                      <c:pt idx="8">
                        <c:v>2946.293608784837</c:v>
                      </c:pt>
                      <c:pt idx="9">
                        <c:v>2971.5968330761839</c:v>
                      </c:pt>
                      <c:pt idx="10">
                        <c:v>2990.5667240342032</c:v>
                      </c:pt>
                      <c:pt idx="11">
                        <c:v>3261.8967452300785</c:v>
                      </c:pt>
                      <c:pt idx="12">
                        <c:v>3149.9751028806586</c:v>
                      </c:pt>
                      <c:pt idx="13">
                        <c:v>3424.3888888888891</c:v>
                      </c:pt>
                      <c:pt idx="14">
                        <c:v>3380.6592592592592</c:v>
                      </c:pt>
                      <c:pt idx="15">
                        <c:v>3395.1739618406282</c:v>
                      </c:pt>
                      <c:pt idx="16">
                        <c:v>3472.2222222222222</c:v>
                      </c:pt>
                      <c:pt idx="17">
                        <c:v>3564.3819143819146</c:v>
                      </c:pt>
                      <c:pt idx="18">
                        <c:v>3577.8972763347761</c:v>
                      </c:pt>
                      <c:pt idx="19">
                        <c:v>3578.045385306415</c:v>
                      </c:pt>
                    </c:numCache>
                  </c:numRef>
                </c:val>
                <c:smooth val="0"/>
                <c:extLst xmlns:c15="http://schemas.microsoft.com/office/drawing/2012/chart">
                  <c:ext xmlns:c16="http://schemas.microsoft.com/office/drawing/2014/chart" uri="{C3380CC4-5D6E-409C-BE32-E72D297353CC}">
                    <c16:uniqueId val="{00000008-4511-4866-AF41-A0269065963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[1]Graph_Elev!$D$34</c15:sqref>
                        </c15:formulaRef>
                      </c:ext>
                    </c:extLst>
                    <c:strCache>
                      <c:ptCount val="1"/>
                      <c:pt idx="0">
                        <c:v>Prix à l'exportation de la pintade</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[1]Graph_Elev!$E$34:$X$34</c15:sqref>
                        </c15:formulaRef>
                      </c:ext>
                    </c:extLst>
                    <c:numCache>
                      <c:formatCode>General</c:formatCode>
                      <c:ptCount val="20"/>
                      <c:pt idx="0">
                        <c:v>3047.6470588235302</c:v>
                      </c:pt>
                      <c:pt idx="1">
                        <c:v>3033.6910439851617</c:v>
                      </c:pt>
                      <c:pt idx="2">
                        <c:v>3058.5470085470097</c:v>
                      </c:pt>
                      <c:pt idx="3">
                        <c:v>3045.8230627508697</c:v>
                      </c:pt>
                      <c:pt idx="4">
                        <c:v>3034.7649572649566</c:v>
                      </c:pt>
                      <c:pt idx="5">
                        <c:v>3024.2472527472532</c:v>
                      </c:pt>
                      <c:pt idx="6">
                        <c:v>3038</c:v>
                      </c:pt>
                      <c:pt idx="7">
                        <c:v>3059.5906432748529</c:v>
                      </c:pt>
                      <c:pt idx="8">
                        <c:v>3006.1386686862402</c:v>
                      </c:pt>
                      <c:pt idx="9">
                        <c:v>3064.4340117821866</c:v>
                      </c:pt>
                      <c:pt idx="10">
                        <c:v>3145.0626882114702</c:v>
                      </c:pt>
                      <c:pt idx="11">
                        <c:v>3860.4166666666665</c:v>
                      </c:pt>
                      <c:pt idx="12">
                        <c:v>3246.6711640211638</c:v>
                      </c:pt>
                      <c:pt idx="13">
                        <c:v>3449.6984848484849</c:v>
                      </c:pt>
                      <c:pt idx="14">
                        <c:v>3493.9277777777775</c:v>
                      </c:pt>
                      <c:pt idx="15">
                        <c:v>3425</c:v>
                      </c:pt>
                      <c:pt idx="16">
                        <c:v>3333.3333333333335</c:v>
                      </c:pt>
                      <c:pt idx="17">
                        <c:v>3552.0377384960721</c:v>
                      </c:pt>
                      <c:pt idx="18">
                        <c:v>3463.0555555555561</c:v>
                      </c:pt>
                      <c:pt idx="19">
                        <c:v>3687.3998871212484</c:v>
                      </c:pt>
                    </c:numCache>
                  </c:numRef>
                </c:val>
                <c:smooth val="0"/>
                <c:extLst xmlns:c15="http://schemas.microsoft.com/office/drawing/2012/chart">
                  <c:ext xmlns:c16="http://schemas.microsoft.com/office/drawing/2014/chart" uri="{C3380CC4-5D6E-409C-BE32-E72D297353CC}">
                    <c16:uniqueId val="{00000009-4511-4866-AF41-A02690659631}"/>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noMultiLvlLbl val="0"/>
      </c:catAx>
      <c:valAx>
        <c:axId val="1868615024"/>
        <c:scaling>
          <c:orientation val="minMax"/>
          <c:min val="480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PRIX (FCFA)</a:t>
                </a:r>
              </a:p>
            </c:rich>
          </c:tx>
          <c:layout>
            <c:manualLayout>
              <c:xMode val="edge"/>
              <c:yMode val="edge"/>
              <c:x val="0.20040327312027173"/>
              <c:y val="9.0782193259277222E-2"/>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BF"/>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valAx>
      <c:spPr>
        <a:solidFill>
          <a:schemeClr val="bg1"/>
        </a:solidFill>
        <a:ln>
          <a:solidFill>
            <a:schemeClr val="bg1"/>
          </a:solidFill>
        </a:ln>
        <a:effectLst/>
      </c:spPr>
    </c:plotArea>
    <c:legend>
      <c:legendPos val="b"/>
      <c:layout>
        <c:manualLayout>
          <c:xMode val="edge"/>
          <c:yMode val="edge"/>
          <c:x val="0.23740497143739389"/>
          <c:y val="0.70671166104236971"/>
          <c:w val="0.70128642606742275"/>
          <c:h val="9.259426051112736E-2"/>
        </c:manualLayout>
      </c:layout>
      <c:overlay val="0"/>
      <c:spPr>
        <a:solidFill>
          <a:schemeClr val="bg1"/>
        </a:solid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24116743471583"/>
          <c:y val="5.9331571120217433E-2"/>
          <c:w val="0.83863948198193816"/>
          <c:h val="0.66224761425248124"/>
        </c:manualLayout>
      </c:layout>
      <c:lineChart>
        <c:grouping val="standard"/>
        <c:varyColors val="0"/>
        <c:ser>
          <c:idx val="4"/>
          <c:order val="4"/>
          <c:tx>
            <c:strRef>
              <c:f>[1]Graph_Elev!$D$29</c:f>
              <c:strCache>
                <c:ptCount val="1"/>
                <c:pt idx="0">
                  <c:v>Prix au producteur du bouc</c:v>
                </c:pt>
              </c:strCache>
            </c:strRef>
          </c:tx>
          <c:spPr>
            <a:ln w="28575" cap="rnd">
              <a:solidFill>
                <a:srgbClr val="C00000"/>
              </a:solidFill>
              <a:round/>
            </a:ln>
            <a:effectLst/>
          </c:spPr>
          <c:marker>
            <c:symbol val="circle"/>
            <c:size val="5"/>
            <c:spPr>
              <a:solidFill>
                <a:srgbClr val="FFC000"/>
              </a:solidFill>
              <a:ln w="9525">
                <a:solidFill>
                  <a:schemeClr val="accent5"/>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[1]Graph_Elev!$E$29:$X$29</c:f>
              <c:numCache>
                <c:formatCode>General</c:formatCode>
                <c:ptCount val="20"/>
                <c:pt idx="0">
                  <c:v>42658.3592972345</c:v>
                </c:pt>
                <c:pt idx="1">
                  <c:v>43622.6374379177</c:v>
                </c:pt>
                <c:pt idx="2">
                  <c:v>44453.582245267571</c:v>
                </c:pt>
                <c:pt idx="3">
                  <c:v>46115.471859967336</c:v>
                </c:pt>
                <c:pt idx="4">
                  <c:v>45284.527052617465</c:v>
                </c:pt>
                <c:pt idx="5">
                  <c:v>46359.543169987395</c:v>
                </c:pt>
                <c:pt idx="6">
                  <c:v>47650.217867633699</c:v>
                </c:pt>
                <c:pt idx="7">
                  <c:v>48474.579718979068</c:v>
                </c:pt>
                <c:pt idx="8">
                  <c:v>46965.608236991065</c:v>
                </c:pt>
                <c:pt idx="9">
                  <c:v>50123.303421669792</c:v>
                </c:pt>
                <c:pt idx="10">
                  <c:v>50947.665273015096</c:v>
                </c:pt>
                <c:pt idx="11">
                  <c:v>31335.054914221579</c:v>
                </c:pt>
                <c:pt idx="12">
                  <c:v>33040.852557319224</c:v>
                </c:pt>
                <c:pt idx="13">
                  <c:v>33087.780952380948</c:v>
                </c:pt>
                <c:pt idx="14">
                  <c:v>31531.225925925926</c:v>
                </c:pt>
                <c:pt idx="15">
                  <c:v>33092.171717171717</c:v>
                </c:pt>
                <c:pt idx="16">
                  <c:v>34838.888888888883</c:v>
                </c:pt>
                <c:pt idx="17">
                  <c:v>40640.692640692643</c:v>
                </c:pt>
                <c:pt idx="18">
                  <c:v>36171.946505875079</c:v>
                </c:pt>
                <c:pt idx="19">
                  <c:v>30206.255486191982</c:v>
                </c:pt>
              </c:numCache>
            </c:numRef>
          </c:val>
          <c:smooth val="0"/>
          <c:extLst>
            <c:ext xmlns:c16="http://schemas.microsoft.com/office/drawing/2014/chart" uri="{C3380CC4-5D6E-409C-BE32-E72D297353CC}">
              <c16:uniqueId val="{00000000-54F8-49D6-BD64-33BFAB8ECDE7}"/>
            </c:ext>
          </c:extLst>
        </c:ser>
        <c:ser>
          <c:idx val="5"/>
          <c:order val="5"/>
          <c:tx>
            <c:strRef>
              <c:f>[1]Graph_Elev!$D$30</c:f>
              <c:strCache>
                <c:ptCount val="1"/>
                <c:pt idx="0">
                  <c:v>Prix à l'exportation du bouc</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[1]Graph_Elev!$E$30:$X$30</c:f>
              <c:numCache>
                <c:formatCode>General</c:formatCode>
                <c:ptCount val="20"/>
                <c:pt idx="0">
                  <c:v>48702.600251018834</c:v>
                </c:pt>
                <c:pt idx="1">
                  <c:v>50295.781385086397</c:v>
                </c:pt>
                <c:pt idx="2">
                  <c:v>51222.295852487267</c:v>
                </c:pt>
                <c:pt idx="3">
                  <c:v>53075.324787288999</c:v>
                </c:pt>
                <c:pt idx="4">
                  <c:v>52148.810319888093</c:v>
                </c:pt>
                <c:pt idx="5">
                  <c:v>54001.839254689898</c:v>
                </c:pt>
                <c:pt idx="6">
                  <c:v>54928.353722090767</c:v>
                </c:pt>
                <c:pt idx="7">
                  <c:v>55854.868189491601</c:v>
                </c:pt>
                <c:pt idx="8">
                  <c:v>53781.382656892529</c:v>
                </c:pt>
                <c:pt idx="9">
                  <c:v>57707.8971242935</c:v>
                </c:pt>
                <c:pt idx="10">
                  <c:v>58634.411591694399</c:v>
                </c:pt>
                <c:pt idx="11">
                  <c:v>33650.925925925927</c:v>
                </c:pt>
                <c:pt idx="12">
                  <c:v>33530.641137566134</c:v>
                </c:pt>
                <c:pt idx="13">
                  <c:v>35681.635269360268</c:v>
                </c:pt>
                <c:pt idx="14">
                  <c:v>35269.455555555556</c:v>
                </c:pt>
                <c:pt idx="15">
                  <c:v>41002.974186307518</c:v>
                </c:pt>
                <c:pt idx="16">
                  <c:v>32573.765432098764</c:v>
                </c:pt>
                <c:pt idx="17">
                  <c:v>39631.717171717166</c:v>
                </c:pt>
                <c:pt idx="18">
                  <c:v>26778.772095959594</c:v>
                </c:pt>
                <c:pt idx="19">
                  <c:v>39212.543862660124</c:v>
                </c:pt>
              </c:numCache>
            </c:numRef>
          </c:val>
          <c:smooth val="0"/>
          <c:extLst>
            <c:ext xmlns:c16="http://schemas.microsoft.com/office/drawing/2014/chart" uri="{C3380CC4-5D6E-409C-BE32-E72D297353CC}">
              <c16:uniqueId val="{00000001-54F8-49D6-BD64-33BFAB8ECDE7}"/>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0"/>
                <c:order val="0"/>
                <c:tx>
                  <c:strRef>
                    <c:extLst>
                      <c:ext uri="{02D57815-91ED-43cb-92C2-25804820EDAC}">
                        <c15:formulaRef>
                          <c15:sqref>[1]Graph_Elev!$D$25</c15:sqref>
                        </c15:formulaRef>
                      </c:ext>
                    </c:extLst>
                    <c:strCache>
                      <c:ptCount val="1"/>
                      <c:pt idx="0">
                        <c:v>Prix au producteur du taureau</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c:ext uri="{02D57815-91ED-43cb-92C2-25804820EDAC}">
                        <c15:formulaRef>
                          <c15:sqref>[1]Graph_Elev!$E$25:$X$25</c15:sqref>
                        </c15:formulaRef>
                      </c:ext>
                    </c:extLst>
                    <c:numCache>
                      <c:formatCode>General</c:formatCode>
                      <c:ptCount val="20"/>
                      <c:pt idx="0">
                        <c:v>267103.84615384595</c:v>
                      </c:pt>
                      <c:pt idx="1">
                        <c:v>284579.32098765433</c:v>
                      </c:pt>
                      <c:pt idx="2">
                        <c:v>279394.94301994302</c:v>
                      </c:pt>
                      <c:pt idx="3">
                        <c:v>258111.11111111112</c:v>
                      </c:pt>
                      <c:pt idx="4">
                        <c:v>261537.80864197502</c:v>
                      </c:pt>
                      <c:pt idx="5">
                        <c:v>331686.94083694089</c:v>
                      </c:pt>
                      <c:pt idx="6">
                        <c:v>338636.7243867247</c:v>
                      </c:pt>
                      <c:pt idx="7">
                        <c:v>373499.47089947102</c:v>
                      </c:pt>
                      <c:pt idx="8">
                        <c:v>372741.65750360774</c:v>
                      </c:pt>
                      <c:pt idx="9">
                        <c:v>341464.69406017265</c:v>
                      </c:pt>
                      <c:pt idx="10">
                        <c:v>347782.40450026165</c:v>
                      </c:pt>
                      <c:pt idx="11">
                        <c:v>398796.07182940515</c:v>
                      </c:pt>
                      <c:pt idx="12">
                        <c:v>418395.34917695471</c:v>
                      </c:pt>
                      <c:pt idx="13">
                        <c:v>434033.72663139337</c:v>
                      </c:pt>
                      <c:pt idx="14">
                        <c:v>405090.69259259262</c:v>
                      </c:pt>
                      <c:pt idx="15">
                        <c:v>409393.47643097636</c:v>
                      </c:pt>
                      <c:pt idx="16">
                        <c:v>423727.62345679011</c:v>
                      </c:pt>
                      <c:pt idx="17">
                        <c:v>380427.28775853774</c:v>
                      </c:pt>
                      <c:pt idx="18">
                        <c:v>314215.25738536153</c:v>
                      </c:pt>
                      <c:pt idx="19">
                        <c:v>305408.06942308781</c:v>
                      </c:pt>
                    </c:numCache>
                  </c:numRef>
                </c:val>
                <c:smooth val="0"/>
                <c:extLst>
                  <c:ext xmlns:c16="http://schemas.microsoft.com/office/drawing/2014/chart" uri="{C3380CC4-5D6E-409C-BE32-E72D297353CC}">
                    <c16:uniqueId val="{00000002-54F8-49D6-BD64-33BFAB8ECDE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[1]Graph_Elev!$D$26</c15:sqref>
                        </c15:formulaRef>
                      </c:ext>
                    </c:extLst>
                    <c:strCache>
                      <c:ptCount val="1"/>
                      <c:pt idx="0">
                        <c:v>Prix à l'exportation du taureau</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[1]Graph_Elev!$E$26:$X$26</c15:sqref>
                        </c15:formulaRef>
                      </c:ext>
                    </c:extLst>
                    <c:numCache>
                      <c:formatCode>General</c:formatCode>
                      <c:ptCount val="20"/>
                      <c:pt idx="0">
                        <c:v>326122.38683127559</c:v>
                      </c:pt>
                      <c:pt idx="1">
                        <c:v>367755.57202459377</c:v>
                      </c:pt>
                      <c:pt idx="2">
                        <c:v>355441.91919191921</c:v>
                      </c:pt>
                      <c:pt idx="3">
                        <c:v>355336.18233618233</c:v>
                      </c:pt>
                      <c:pt idx="4">
                        <c:v>320922.72079772101</c:v>
                      </c:pt>
                      <c:pt idx="5">
                        <c:v>359236.78743961366</c:v>
                      </c:pt>
                      <c:pt idx="6">
                        <c:v>371325.96801346802</c:v>
                      </c:pt>
                      <c:pt idx="7">
                        <c:v>395355.48941798951</c:v>
                      </c:pt>
                      <c:pt idx="8">
                        <c:v>391506.83421516744</c:v>
                      </c:pt>
                      <c:pt idx="9">
                        <c:v>382419.73638463602</c:v>
                      </c:pt>
                      <c:pt idx="10">
                        <c:v>399669.31912197801</c:v>
                      </c:pt>
                      <c:pt idx="11">
                        <c:v>406675.45634920633</c:v>
                      </c:pt>
                      <c:pt idx="12">
                        <c:v>426876.72791005293</c:v>
                      </c:pt>
                      <c:pt idx="13">
                        <c:v>449167.25660493824</c:v>
                      </c:pt>
                      <c:pt idx="14">
                        <c:v>417043.3746794872</c:v>
                      </c:pt>
                      <c:pt idx="15">
                        <c:v>426746.77248677256</c:v>
                      </c:pt>
                      <c:pt idx="16">
                        <c:v>414492.73007856339</c:v>
                      </c:pt>
                      <c:pt idx="17">
                        <c:v>416799.31437389768</c:v>
                      </c:pt>
                      <c:pt idx="18">
                        <c:v>352857.15277777775</c:v>
                      </c:pt>
                      <c:pt idx="19">
                        <c:v>343462.92648393195</c:v>
                      </c:pt>
                    </c:numCache>
                  </c:numRef>
                </c:val>
                <c:smooth val="0"/>
                <c:extLst xmlns:c15="http://schemas.microsoft.com/office/drawing/2012/chart">
                  <c:ext xmlns:c16="http://schemas.microsoft.com/office/drawing/2014/chart" uri="{C3380CC4-5D6E-409C-BE32-E72D297353CC}">
                    <c16:uniqueId val="{00000003-54F8-49D6-BD64-33BFAB8ECDE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[1]Graph_Elev!$D$27</c15:sqref>
                        </c15:formulaRef>
                      </c:ext>
                    </c:extLst>
                    <c:strCache>
                      <c:ptCount val="1"/>
                      <c:pt idx="0">
                        <c:v>Prix au producteur du bélier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[1]Graph_Elev!$E$27:$X$27</c15:sqref>
                        </c15:formulaRef>
                      </c:ext>
                    </c:extLst>
                    <c:numCache>
                      <c:formatCode>General</c:formatCode>
                      <c:ptCount val="20"/>
                      <c:pt idx="0">
                        <c:v>57785.378025810671</c:v>
                      </c:pt>
                      <c:pt idx="1">
                        <c:v>58080.722432187766</c:v>
                      </c:pt>
                      <c:pt idx="2">
                        <c:v>58322.16683856483</c:v>
                      </c:pt>
                      <c:pt idx="3">
                        <c:v>64834.247692949233</c:v>
                      </c:pt>
                      <c:pt idx="4">
                        <c:v>67511.944578275259</c:v>
                      </c:pt>
                      <c:pt idx="5">
                        <c:v>68109.741832675863</c:v>
                      </c:pt>
                      <c:pt idx="6">
                        <c:v>65147.714604236426</c:v>
                      </c:pt>
                      <c:pt idx="7">
                        <c:v>70706.24303233024</c:v>
                      </c:pt>
                      <c:pt idx="8">
                        <c:v>67598.104793757404</c:v>
                      </c:pt>
                      <c:pt idx="9">
                        <c:v>73086.59818431006</c:v>
                      </c:pt>
                      <c:pt idx="10">
                        <c:v>73558.365576026263</c:v>
                      </c:pt>
                      <c:pt idx="11">
                        <c:v>54156.705948372612</c:v>
                      </c:pt>
                      <c:pt idx="12">
                        <c:v>55063.020047031161</c:v>
                      </c:pt>
                      <c:pt idx="13">
                        <c:v>66058.544400352737</c:v>
                      </c:pt>
                      <c:pt idx="14">
                        <c:v>59871.588888888888</c:v>
                      </c:pt>
                      <c:pt idx="15">
                        <c:v>64561.335578002239</c:v>
                      </c:pt>
                      <c:pt idx="16">
                        <c:v>65978.395061728384</c:v>
                      </c:pt>
                      <c:pt idx="17">
                        <c:v>82783.534418256648</c:v>
                      </c:pt>
                      <c:pt idx="18">
                        <c:v>58621.227753727755</c:v>
                      </c:pt>
                      <c:pt idx="19">
                        <c:v>58576.792037446772</c:v>
                      </c:pt>
                    </c:numCache>
                  </c:numRef>
                </c:val>
                <c:smooth val="0"/>
                <c:extLst xmlns:c15="http://schemas.microsoft.com/office/drawing/2012/chart">
                  <c:ext xmlns:c16="http://schemas.microsoft.com/office/drawing/2014/chart" uri="{C3380CC4-5D6E-409C-BE32-E72D297353CC}">
                    <c16:uniqueId val="{00000004-54F8-49D6-BD64-33BFAB8ECDE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[1]Graph_Elev!$D$28</c15:sqref>
                        </c15:formulaRef>
                      </c:ext>
                    </c:extLst>
                    <c:strCache>
                      <c:ptCount val="1"/>
                      <c:pt idx="0">
                        <c:v>Prix à l'exportation du bélier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[1]Graph_Elev!$E$28:$X$28</c15:sqref>
                        </c15:formulaRef>
                      </c:ext>
                    </c:extLst>
                    <c:numCache>
                      <c:formatCode>General</c:formatCode>
                      <c:ptCount val="20"/>
                      <c:pt idx="0">
                        <c:v>70134.115231402</c:v>
                      </c:pt>
                      <c:pt idx="1">
                        <c:v>71069.268992855199</c:v>
                      </c:pt>
                      <c:pt idx="2">
                        <c:v>72004.422754308398</c:v>
                      </c:pt>
                      <c:pt idx="3">
                        <c:v>73874.730277214796</c:v>
                      </c:pt>
                      <c:pt idx="4">
                        <c:v>72939.576515761597</c:v>
                      </c:pt>
                      <c:pt idx="5">
                        <c:v>71809.884038667995</c:v>
                      </c:pt>
                      <c:pt idx="6">
                        <c:v>72745.037800121063</c:v>
                      </c:pt>
                      <c:pt idx="7">
                        <c:v>73680.191561574204</c:v>
                      </c:pt>
                      <c:pt idx="8">
                        <c:v>70948.678656360731</c:v>
                      </c:pt>
                      <c:pt idx="9">
                        <c:v>75550.499084480529</c:v>
                      </c:pt>
                      <c:pt idx="10">
                        <c:v>76485.652845933699</c:v>
                      </c:pt>
                      <c:pt idx="11">
                        <c:v>72124.431818181823</c:v>
                      </c:pt>
                      <c:pt idx="12">
                        <c:v>65291.266402116402</c:v>
                      </c:pt>
                      <c:pt idx="13">
                        <c:v>66599.659090909088</c:v>
                      </c:pt>
                      <c:pt idx="14">
                        <c:v>64539.755555555552</c:v>
                      </c:pt>
                      <c:pt idx="15">
                        <c:v>69539.730639730638</c:v>
                      </c:pt>
                      <c:pt idx="16">
                        <c:v>62556.712962962956</c:v>
                      </c:pt>
                      <c:pt idx="17">
                        <c:v>84307.56734006734</c:v>
                      </c:pt>
                      <c:pt idx="18">
                        <c:v>55510.788439955104</c:v>
                      </c:pt>
                      <c:pt idx="19">
                        <c:v>61260.771760525058</c:v>
                      </c:pt>
                    </c:numCache>
                  </c:numRef>
                </c:val>
                <c:smooth val="0"/>
                <c:extLst xmlns:c15="http://schemas.microsoft.com/office/drawing/2012/chart">
                  <c:ext xmlns:c16="http://schemas.microsoft.com/office/drawing/2014/chart" uri="{C3380CC4-5D6E-409C-BE32-E72D297353CC}">
                    <c16:uniqueId val="{00000005-54F8-49D6-BD64-33BFAB8ECDE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[1]Graph_Elev!$D$31</c15:sqref>
                        </c15:formulaRef>
                      </c:ext>
                    </c:extLst>
                    <c:strCache>
                      <c:ptCount val="1"/>
                      <c:pt idx="0">
                        <c:v>Prix au producteur du poulet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[1]Graph_Elev!$E$31:$X$31</c15:sqref>
                        </c15:formulaRef>
                      </c:ext>
                    </c:extLst>
                    <c:numCache>
                      <c:formatCode>General</c:formatCode>
                      <c:ptCount val="20"/>
                      <c:pt idx="0">
                        <c:v>2754.5064718249564</c:v>
                      </c:pt>
                      <c:pt idx="1">
                        <c:v>2774.0212613848767</c:v>
                      </c:pt>
                      <c:pt idx="2">
                        <c:v>2783.5360509447964</c:v>
                      </c:pt>
                      <c:pt idx="3">
                        <c:v>2801.8989633979668</c:v>
                      </c:pt>
                      <c:pt idx="4">
                        <c:v>2791.0508405047131</c:v>
                      </c:pt>
                      <c:pt idx="5">
                        <c:v>2810.1773893215236</c:v>
                      </c:pt>
                      <c:pt idx="6">
                        <c:v>2819.1830879723498</c:v>
                      </c:pt>
                      <c:pt idx="7">
                        <c:v>2828.1887866231768</c:v>
                      </c:pt>
                      <c:pt idx="8">
                        <c:v>2837.1944852740066</c:v>
                      </c:pt>
                      <c:pt idx="9">
                        <c:v>2846.2001839248333</c:v>
                      </c:pt>
                      <c:pt idx="10">
                        <c:v>2855.2058825756635</c:v>
                      </c:pt>
                      <c:pt idx="11">
                        <c:v>3343.4834455667788</c:v>
                      </c:pt>
                      <c:pt idx="12">
                        <c:v>3277.3840020576131</c:v>
                      </c:pt>
                      <c:pt idx="13">
                        <c:v>3264.0562610229281</c:v>
                      </c:pt>
                      <c:pt idx="14">
                        <c:v>3338.2787037037033</c:v>
                      </c:pt>
                      <c:pt idx="15">
                        <c:v>3265.9652076318744</c:v>
                      </c:pt>
                      <c:pt idx="16">
                        <c:v>3306.7901234567903</c:v>
                      </c:pt>
                      <c:pt idx="17">
                        <c:v>3258.4856501523168</c:v>
                      </c:pt>
                      <c:pt idx="18">
                        <c:v>3108.8814108345359</c:v>
                      </c:pt>
                      <c:pt idx="19">
                        <c:v>3172.0650264767914</c:v>
                      </c:pt>
                    </c:numCache>
                  </c:numRef>
                </c:val>
                <c:smooth val="0"/>
                <c:extLst xmlns:c15="http://schemas.microsoft.com/office/drawing/2012/chart">
                  <c:ext xmlns:c16="http://schemas.microsoft.com/office/drawing/2014/chart" uri="{C3380CC4-5D6E-409C-BE32-E72D297353CC}">
                    <c16:uniqueId val="{00000006-54F8-49D6-BD64-33BFAB8ECDE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[1]Graph_Elev!$D$32</c15:sqref>
                        </c15:formulaRef>
                      </c:ext>
                    </c:extLst>
                    <c:strCache>
                      <c:ptCount val="1"/>
                      <c:pt idx="0">
                        <c:v>Prix à l'exportation du poulet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[1]Graph_Elev!$E$32:$X$32</c15:sqref>
                        </c15:formulaRef>
                      </c:ext>
                    </c:extLst>
                    <c:numCache>
                      <c:formatCode>General</c:formatCode>
                      <c:ptCount val="20"/>
                      <c:pt idx="0">
                        <c:v>2896.2721672104503</c:v>
                      </c:pt>
                      <c:pt idx="1">
                        <c:v>2944.8837339482702</c:v>
                      </c:pt>
                      <c:pt idx="2">
                        <c:v>2957.0452966132702</c:v>
                      </c:pt>
                      <c:pt idx="3">
                        <c:v>2980.3869536320294</c:v>
                      </c:pt>
                      <c:pt idx="4">
                        <c:v>2968.7161251226498</c:v>
                      </c:pt>
                      <c:pt idx="5">
                        <c:v>2958.7244488080737</c:v>
                      </c:pt>
                      <c:pt idx="6">
                        <c:v>2952.7286106507868</c:v>
                      </c:pt>
                      <c:pt idx="7">
                        <c:v>2962.0661058268329</c:v>
                      </c:pt>
                      <c:pt idx="8">
                        <c:v>2977.0702676695305</c:v>
                      </c:pt>
                      <c:pt idx="9">
                        <c:v>2988.7410961789233</c:v>
                      </c:pt>
                      <c:pt idx="10">
                        <c:v>2990.7452580215031</c:v>
                      </c:pt>
                      <c:pt idx="11">
                        <c:v>3376.3888888888891</c:v>
                      </c:pt>
                      <c:pt idx="12">
                        <c:v>3098.2828924162259</c:v>
                      </c:pt>
                      <c:pt idx="13">
                        <c:v>3216.2197601010103</c:v>
                      </c:pt>
                      <c:pt idx="14">
                        <c:v>3280.7333333333336</c:v>
                      </c:pt>
                      <c:pt idx="15">
                        <c:v>3121.1489898989898</c:v>
                      </c:pt>
                      <c:pt idx="16">
                        <c:v>2883.3333333333335</c:v>
                      </c:pt>
                      <c:pt idx="17">
                        <c:v>3174.7088945005617</c:v>
                      </c:pt>
                      <c:pt idx="18">
                        <c:v>3321.8055555555552</c:v>
                      </c:pt>
                      <c:pt idx="19">
                        <c:v>3464.0291794548762</c:v>
                      </c:pt>
                    </c:numCache>
                  </c:numRef>
                </c:val>
                <c:smooth val="0"/>
                <c:extLst xmlns:c15="http://schemas.microsoft.com/office/drawing/2012/chart">
                  <c:ext xmlns:c16="http://schemas.microsoft.com/office/drawing/2014/chart" uri="{C3380CC4-5D6E-409C-BE32-E72D297353CC}">
                    <c16:uniqueId val="{00000007-54F8-49D6-BD64-33BFAB8ECDE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[1]Graph_Elev!$D$33</c15:sqref>
                        </c15:formulaRef>
                      </c:ext>
                    </c:extLst>
                    <c:strCache>
                      <c:ptCount val="1"/>
                      <c:pt idx="0">
                        <c:v>Prix au producteur de la pintade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[1]Graph_Elev!$E$33:$X$33</c15:sqref>
                        </c15:formulaRef>
                      </c:ext>
                    </c:extLst>
                    <c:numCache>
                      <c:formatCode>General</c:formatCode>
                      <c:ptCount val="20"/>
                      <c:pt idx="0">
                        <c:v>2901.1782661782668</c:v>
                      </c:pt>
                      <c:pt idx="1">
                        <c:v>2901.9481981981967</c:v>
                      </c:pt>
                      <c:pt idx="2">
                        <c:v>2891.8972109761594</c:v>
                      </c:pt>
                      <c:pt idx="3">
                        <c:v>2858.4530959530962</c:v>
                      </c:pt>
                      <c:pt idx="4">
                        <c:v>2832.6689189189187</c:v>
                      </c:pt>
                      <c:pt idx="5">
                        <c:v>2845.8946100572116</c:v>
                      </c:pt>
                      <c:pt idx="6">
                        <c:v>2946.7465886939585</c:v>
                      </c:pt>
                      <c:pt idx="7">
                        <c:v>2987.6190476190463</c:v>
                      </c:pt>
                      <c:pt idx="8">
                        <c:v>2946.293608784837</c:v>
                      </c:pt>
                      <c:pt idx="9">
                        <c:v>2971.5968330761839</c:v>
                      </c:pt>
                      <c:pt idx="10">
                        <c:v>2990.5667240342032</c:v>
                      </c:pt>
                      <c:pt idx="11">
                        <c:v>3261.8967452300785</c:v>
                      </c:pt>
                      <c:pt idx="12">
                        <c:v>3149.9751028806586</c:v>
                      </c:pt>
                      <c:pt idx="13">
                        <c:v>3424.3888888888891</c:v>
                      </c:pt>
                      <c:pt idx="14">
                        <c:v>3380.6592592592592</c:v>
                      </c:pt>
                      <c:pt idx="15">
                        <c:v>3395.1739618406282</c:v>
                      </c:pt>
                      <c:pt idx="16">
                        <c:v>3472.2222222222222</c:v>
                      </c:pt>
                      <c:pt idx="17">
                        <c:v>3564.3819143819146</c:v>
                      </c:pt>
                      <c:pt idx="18">
                        <c:v>3577.8972763347761</c:v>
                      </c:pt>
                      <c:pt idx="19">
                        <c:v>3578.045385306415</c:v>
                      </c:pt>
                    </c:numCache>
                  </c:numRef>
                </c:val>
                <c:smooth val="0"/>
                <c:extLst xmlns:c15="http://schemas.microsoft.com/office/drawing/2012/chart">
                  <c:ext xmlns:c16="http://schemas.microsoft.com/office/drawing/2014/chart" uri="{C3380CC4-5D6E-409C-BE32-E72D297353CC}">
                    <c16:uniqueId val="{00000008-54F8-49D6-BD64-33BFAB8ECDE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[1]Graph_Elev!$D$34</c15:sqref>
                        </c15:formulaRef>
                      </c:ext>
                    </c:extLst>
                    <c:strCache>
                      <c:ptCount val="1"/>
                      <c:pt idx="0">
                        <c:v>Prix à l'exportation de la pintade</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[1]Graph_Elev!$E$34:$X$34</c15:sqref>
                        </c15:formulaRef>
                      </c:ext>
                    </c:extLst>
                    <c:numCache>
                      <c:formatCode>General</c:formatCode>
                      <c:ptCount val="20"/>
                      <c:pt idx="0">
                        <c:v>3047.6470588235302</c:v>
                      </c:pt>
                      <c:pt idx="1">
                        <c:v>3033.6910439851617</c:v>
                      </c:pt>
                      <c:pt idx="2">
                        <c:v>3058.5470085470097</c:v>
                      </c:pt>
                      <c:pt idx="3">
                        <c:v>3045.8230627508697</c:v>
                      </c:pt>
                      <c:pt idx="4">
                        <c:v>3034.7649572649566</c:v>
                      </c:pt>
                      <c:pt idx="5">
                        <c:v>3024.2472527472532</c:v>
                      </c:pt>
                      <c:pt idx="6">
                        <c:v>3038</c:v>
                      </c:pt>
                      <c:pt idx="7">
                        <c:v>3059.5906432748529</c:v>
                      </c:pt>
                      <c:pt idx="8">
                        <c:v>3006.1386686862402</c:v>
                      </c:pt>
                      <c:pt idx="9">
                        <c:v>3064.4340117821866</c:v>
                      </c:pt>
                      <c:pt idx="10">
                        <c:v>3145.0626882114702</c:v>
                      </c:pt>
                      <c:pt idx="11">
                        <c:v>3860.4166666666665</c:v>
                      </c:pt>
                      <c:pt idx="12">
                        <c:v>3246.6711640211638</c:v>
                      </c:pt>
                      <c:pt idx="13">
                        <c:v>3449.6984848484849</c:v>
                      </c:pt>
                      <c:pt idx="14">
                        <c:v>3493.9277777777775</c:v>
                      </c:pt>
                      <c:pt idx="15">
                        <c:v>3425</c:v>
                      </c:pt>
                      <c:pt idx="16">
                        <c:v>3333.3333333333335</c:v>
                      </c:pt>
                      <c:pt idx="17">
                        <c:v>3552.0377384960721</c:v>
                      </c:pt>
                      <c:pt idx="18">
                        <c:v>3463.0555555555561</c:v>
                      </c:pt>
                      <c:pt idx="19">
                        <c:v>3687.3998871212484</c:v>
                      </c:pt>
                    </c:numCache>
                  </c:numRef>
                </c:val>
                <c:smooth val="0"/>
                <c:extLst xmlns:c15="http://schemas.microsoft.com/office/drawing/2012/chart">
                  <c:ext xmlns:c16="http://schemas.microsoft.com/office/drawing/2014/chart" uri="{C3380CC4-5D6E-409C-BE32-E72D297353CC}">
                    <c16:uniqueId val="{00000009-54F8-49D6-BD64-33BFAB8ECDE7}"/>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noMultiLvlLbl val="0"/>
      </c:catAx>
      <c:valAx>
        <c:axId val="1868615024"/>
        <c:scaling>
          <c:orientation val="minMax"/>
          <c:min val="20000"/>
        </c:scaling>
        <c:delete val="0"/>
        <c:axPos val="l"/>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800" b="0">
                    <a:latin typeface="Arial" panose="020B0604020202020204" pitchFamily="34" charset="0"/>
                    <a:cs typeface="Arial" panose="020B0604020202020204" pitchFamily="34" charset="0"/>
                  </a:rPr>
                  <a:t>PRIX (FCFA)</a:t>
                </a:r>
              </a:p>
            </c:rich>
          </c:tx>
          <c:layout>
            <c:manualLayout>
              <c:xMode val="edge"/>
              <c:yMode val="edge"/>
              <c:x val="0.23769369429871307"/>
              <c:y val="6.1657435606120387E-2"/>
            </c:manualLayout>
          </c:layout>
          <c:overlay val="0"/>
          <c:spPr>
            <a:solidFill>
              <a:schemeClr val="bg1"/>
            </a:solid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valAx>
      <c:spPr>
        <a:solidFill>
          <a:schemeClr val="bg1"/>
        </a:solidFill>
        <a:ln>
          <a:noFill/>
        </a:ln>
        <a:effectLst/>
      </c:spPr>
    </c:plotArea>
    <c:legend>
      <c:legendPos val="b"/>
      <c:layout>
        <c:manualLayout>
          <c:xMode val="edge"/>
          <c:yMode val="edge"/>
          <c:x val="0.20639982589798947"/>
          <c:y val="0.60791171724640292"/>
          <c:w val="0.76648220895079899"/>
          <c:h val="8.907237046271020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841865580192341"/>
          <c:y val="9.0421030110771614E-2"/>
          <c:w val="0.83848369979460746"/>
          <c:h val="0.71210505603882335"/>
        </c:manualLayout>
      </c:layout>
      <c:lineChart>
        <c:grouping val="standard"/>
        <c:varyColors val="0"/>
        <c:ser>
          <c:idx val="6"/>
          <c:order val="6"/>
          <c:tx>
            <c:strRef>
              <c:f>[1]Graph_Elev!$D$31</c:f>
              <c:strCache>
                <c:ptCount val="1"/>
                <c:pt idx="0">
                  <c:v>Prix au producteur du poulet</c:v>
                </c:pt>
              </c:strCache>
            </c:strRef>
          </c:tx>
          <c:spPr>
            <a:ln w="28575" cap="rnd">
              <a:solidFill>
                <a:srgbClr val="C00000"/>
              </a:solidFill>
              <a:round/>
            </a:ln>
            <a:effectLst/>
          </c:spPr>
          <c:marker>
            <c:symbol val="circle"/>
            <c:size val="5"/>
            <c:spPr>
              <a:solidFill>
                <a:srgbClr val="C00000"/>
              </a:solidFill>
              <a:ln w="9525">
                <a:solidFill>
                  <a:srgbClr val="FFC000"/>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[1]Graph_Elev!$E$31:$X$31</c:f>
              <c:numCache>
                <c:formatCode>General</c:formatCode>
                <c:ptCount val="20"/>
                <c:pt idx="0">
                  <c:v>2754.5064718249564</c:v>
                </c:pt>
                <c:pt idx="1">
                  <c:v>2774.0212613848767</c:v>
                </c:pt>
                <c:pt idx="2">
                  <c:v>2783.5360509447964</c:v>
                </c:pt>
                <c:pt idx="3">
                  <c:v>2801.8989633979668</c:v>
                </c:pt>
                <c:pt idx="4">
                  <c:v>2791.0508405047131</c:v>
                </c:pt>
                <c:pt idx="5">
                  <c:v>2810.1773893215236</c:v>
                </c:pt>
                <c:pt idx="6">
                  <c:v>2819.1830879723498</c:v>
                </c:pt>
                <c:pt idx="7">
                  <c:v>2828.1887866231768</c:v>
                </c:pt>
                <c:pt idx="8">
                  <c:v>2837.1944852740066</c:v>
                </c:pt>
                <c:pt idx="9">
                  <c:v>2846.2001839248333</c:v>
                </c:pt>
                <c:pt idx="10">
                  <c:v>2855.2058825756635</c:v>
                </c:pt>
                <c:pt idx="11">
                  <c:v>3343.4834455667788</c:v>
                </c:pt>
                <c:pt idx="12">
                  <c:v>3277.3840020576131</c:v>
                </c:pt>
                <c:pt idx="13">
                  <c:v>3264.0562610229281</c:v>
                </c:pt>
                <c:pt idx="14">
                  <c:v>3338.2787037037033</c:v>
                </c:pt>
                <c:pt idx="15">
                  <c:v>3265.9652076318744</c:v>
                </c:pt>
                <c:pt idx="16">
                  <c:v>3306.7901234567903</c:v>
                </c:pt>
                <c:pt idx="17">
                  <c:v>3258.4856501523168</c:v>
                </c:pt>
                <c:pt idx="18">
                  <c:v>3108.8814108345359</c:v>
                </c:pt>
                <c:pt idx="19">
                  <c:v>3172.0650264767914</c:v>
                </c:pt>
              </c:numCache>
            </c:numRef>
          </c:val>
          <c:smooth val="0"/>
          <c:extLst>
            <c:ext xmlns:c16="http://schemas.microsoft.com/office/drawing/2014/chart" uri="{C3380CC4-5D6E-409C-BE32-E72D297353CC}">
              <c16:uniqueId val="{00000000-C58C-46EB-9034-9083DBA531A7}"/>
            </c:ext>
          </c:extLst>
        </c:ser>
        <c:ser>
          <c:idx val="7"/>
          <c:order val="7"/>
          <c:tx>
            <c:strRef>
              <c:f>[1]Graph_Elev!$D$32</c:f>
              <c:strCache>
                <c:ptCount val="1"/>
                <c:pt idx="0">
                  <c:v>Prix à l'exportation du poulet</c:v>
                </c:pt>
              </c:strCache>
            </c:strRef>
          </c:tx>
          <c:spPr>
            <a:ln w="28575" cap="rnd">
              <a:solidFill>
                <a:srgbClr val="5B9BD5">
                  <a:lumMod val="75000"/>
                </a:srgbClr>
              </a:solidFill>
              <a:round/>
            </a:ln>
            <a:effectLst/>
          </c:spPr>
          <c:marker>
            <c:symbol val="circle"/>
            <c:size val="5"/>
            <c:spPr>
              <a:solidFill>
                <a:srgbClr val="00B050"/>
              </a:solidFill>
              <a:ln w="9525">
                <a:solidFill>
                  <a:srgbClr val="5B9BD5">
                    <a:lumMod val="75000"/>
                  </a:srgbClr>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[1]Graph_Elev!$E$32:$X$32</c:f>
              <c:numCache>
                <c:formatCode>General</c:formatCode>
                <c:ptCount val="20"/>
                <c:pt idx="0">
                  <c:v>2896.2721672104503</c:v>
                </c:pt>
                <c:pt idx="1">
                  <c:v>2944.8837339482702</c:v>
                </c:pt>
                <c:pt idx="2">
                  <c:v>2957.0452966132702</c:v>
                </c:pt>
                <c:pt idx="3">
                  <c:v>2980.3869536320294</c:v>
                </c:pt>
                <c:pt idx="4">
                  <c:v>2968.7161251226498</c:v>
                </c:pt>
                <c:pt idx="5">
                  <c:v>2958.7244488080737</c:v>
                </c:pt>
                <c:pt idx="6">
                  <c:v>2952.7286106507868</c:v>
                </c:pt>
                <c:pt idx="7">
                  <c:v>2962.0661058268329</c:v>
                </c:pt>
                <c:pt idx="8">
                  <c:v>2977.0702676695305</c:v>
                </c:pt>
                <c:pt idx="9">
                  <c:v>2988.7410961789233</c:v>
                </c:pt>
                <c:pt idx="10">
                  <c:v>2990.7452580215031</c:v>
                </c:pt>
                <c:pt idx="11">
                  <c:v>3376.3888888888891</c:v>
                </c:pt>
                <c:pt idx="12">
                  <c:v>3098.2828924162259</c:v>
                </c:pt>
                <c:pt idx="13">
                  <c:v>3216.2197601010103</c:v>
                </c:pt>
                <c:pt idx="14">
                  <c:v>3280.7333333333336</c:v>
                </c:pt>
                <c:pt idx="15">
                  <c:v>3121.1489898989898</c:v>
                </c:pt>
                <c:pt idx="16">
                  <c:v>2883.3333333333335</c:v>
                </c:pt>
                <c:pt idx="17">
                  <c:v>3174.7088945005617</c:v>
                </c:pt>
                <c:pt idx="18">
                  <c:v>3321.8055555555552</c:v>
                </c:pt>
                <c:pt idx="19">
                  <c:v>3464.0291794548762</c:v>
                </c:pt>
              </c:numCache>
            </c:numRef>
          </c:val>
          <c:smooth val="0"/>
          <c:extLst>
            <c:ext xmlns:c16="http://schemas.microsoft.com/office/drawing/2014/chart" uri="{C3380CC4-5D6E-409C-BE32-E72D297353CC}">
              <c16:uniqueId val="{00000001-C58C-46EB-9034-9083DBA531A7}"/>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2"/>
                <c:order val="0"/>
                <c:tx>
                  <c:strRef>
                    <c:extLst>
                      <c:ext uri="{02D57815-91ED-43cb-92C2-25804820EDAC}">
                        <c15:formulaRef>
                          <c15:sqref>[1]Graph_Elev!$D$25</c15:sqref>
                        </c15:formulaRef>
                      </c:ext>
                    </c:extLst>
                    <c:strCache>
                      <c:ptCount val="1"/>
                      <c:pt idx="0">
                        <c:v>Prix au producteur du taureau</c:v>
                      </c:pt>
                    </c:strCache>
                  </c:strRef>
                </c:tx>
                <c:spPr>
                  <a:ln w="28575" cap="rnd">
                    <a:solidFill>
                      <a:srgbClr val="C00000"/>
                    </a:solidFill>
                    <a:round/>
                  </a:ln>
                  <a:effectLst/>
                </c:spPr>
                <c:marker>
                  <c:symbol val="circle"/>
                  <c:size val="5"/>
                  <c:spPr>
                    <a:solidFill>
                      <a:srgbClr val="FFC000"/>
                    </a:solidFill>
                    <a:ln w="9525">
                      <a:solidFill>
                        <a:schemeClr val="accent3"/>
                      </a:solidFill>
                    </a:ln>
                    <a:effectLst/>
                  </c:spPr>
                </c:marker>
                <c:cat>
                  <c:strRef>
                    <c:extLst>
                      <c:ex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c:ext uri="{02D57815-91ED-43cb-92C2-25804820EDAC}">
                        <c15:formulaRef>
                          <c15:sqref>[1]Graph_Elev!$E$25:$X$25</c15:sqref>
                        </c15:formulaRef>
                      </c:ext>
                    </c:extLst>
                    <c:numCache>
                      <c:formatCode>General</c:formatCode>
                      <c:ptCount val="20"/>
                      <c:pt idx="0">
                        <c:v>267103.84615384595</c:v>
                      </c:pt>
                      <c:pt idx="1">
                        <c:v>284579.32098765433</c:v>
                      </c:pt>
                      <c:pt idx="2">
                        <c:v>279394.94301994302</c:v>
                      </c:pt>
                      <c:pt idx="3">
                        <c:v>258111.11111111112</c:v>
                      </c:pt>
                      <c:pt idx="4">
                        <c:v>261537.80864197502</c:v>
                      </c:pt>
                      <c:pt idx="5">
                        <c:v>331686.94083694089</c:v>
                      </c:pt>
                      <c:pt idx="6">
                        <c:v>338636.7243867247</c:v>
                      </c:pt>
                      <c:pt idx="7">
                        <c:v>373499.47089947102</c:v>
                      </c:pt>
                      <c:pt idx="8">
                        <c:v>372741.65750360774</c:v>
                      </c:pt>
                      <c:pt idx="9">
                        <c:v>341464.69406017265</c:v>
                      </c:pt>
                      <c:pt idx="10">
                        <c:v>347782.40450026165</c:v>
                      </c:pt>
                      <c:pt idx="11">
                        <c:v>398796.07182940515</c:v>
                      </c:pt>
                      <c:pt idx="12">
                        <c:v>418395.34917695471</c:v>
                      </c:pt>
                      <c:pt idx="13">
                        <c:v>434033.72663139337</c:v>
                      </c:pt>
                      <c:pt idx="14">
                        <c:v>405090.69259259262</c:v>
                      </c:pt>
                      <c:pt idx="15">
                        <c:v>409393.47643097636</c:v>
                      </c:pt>
                      <c:pt idx="16">
                        <c:v>423727.62345679011</c:v>
                      </c:pt>
                      <c:pt idx="17">
                        <c:v>380427.28775853774</c:v>
                      </c:pt>
                      <c:pt idx="18">
                        <c:v>314215.25738536153</c:v>
                      </c:pt>
                      <c:pt idx="19">
                        <c:v>305408.06942308781</c:v>
                      </c:pt>
                    </c:numCache>
                  </c:numRef>
                </c:val>
                <c:smooth val="0"/>
                <c:extLst>
                  <c:ext xmlns:c16="http://schemas.microsoft.com/office/drawing/2014/chart" uri="{C3380CC4-5D6E-409C-BE32-E72D297353CC}">
                    <c16:uniqueId val="{00000002-C58C-46EB-9034-9083DBA531A7}"/>
                  </c:ext>
                </c:extLst>
              </c15:ser>
            </c15:filteredLineSeries>
            <c15:filteredLineSeries>
              <c15:ser>
                <c:idx val="3"/>
                <c:order val="1"/>
                <c:tx>
                  <c:strRef>
                    <c:extLst xmlns:c15="http://schemas.microsoft.com/office/drawing/2012/chart">
                      <c:ext xmlns:c15="http://schemas.microsoft.com/office/drawing/2012/chart" uri="{02D57815-91ED-43cb-92C2-25804820EDAC}">
                        <c15:formulaRef>
                          <c15:sqref>[1]Graph_Elev!$D$26</c15:sqref>
                        </c15:formulaRef>
                      </c:ext>
                    </c:extLst>
                    <c:strCache>
                      <c:ptCount val="1"/>
                      <c:pt idx="0">
                        <c:v>Prix à l'exportation du taureau</c:v>
                      </c:pt>
                    </c:strCache>
                  </c:strRef>
                </c:tx>
                <c:spPr>
                  <a:ln w="28575" cap="rnd">
                    <a:solidFill>
                      <a:srgbClr val="00B050"/>
                    </a:solidFill>
                    <a:round/>
                  </a:ln>
                  <a:effectLst/>
                </c:spPr>
                <c:marker>
                  <c:symbol val="circle"/>
                  <c:size val="5"/>
                  <c:spPr>
                    <a:solidFill>
                      <a:schemeClr val="accent6"/>
                    </a:solidFill>
                    <a:ln w="9525">
                      <a:solidFill>
                        <a:srgbClr val="00B050"/>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[1]Graph_Elev!$E$26:$X$26</c15:sqref>
                        </c15:formulaRef>
                      </c:ext>
                    </c:extLst>
                    <c:numCache>
                      <c:formatCode>General</c:formatCode>
                      <c:ptCount val="20"/>
                      <c:pt idx="0">
                        <c:v>326122.38683127559</c:v>
                      </c:pt>
                      <c:pt idx="1">
                        <c:v>367755.57202459377</c:v>
                      </c:pt>
                      <c:pt idx="2">
                        <c:v>355441.91919191921</c:v>
                      </c:pt>
                      <c:pt idx="3">
                        <c:v>355336.18233618233</c:v>
                      </c:pt>
                      <c:pt idx="4">
                        <c:v>320922.72079772101</c:v>
                      </c:pt>
                      <c:pt idx="5">
                        <c:v>359236.78743961366</c:v>
                      </c:pt>
                      <c:pt idx="6">
                        <c:v>371325.96801346802</c:v>
                      </c:pt>
                      <c:pt idx="7">
                        <c:v>395355.48941798951</c:v>
                      </c:pt>
                      <c:pt idx="8">
                        <c:v>391506.83421516744</c:v>
                      </c:pt>
                      <c:pt idx="9">
                        <c:v>382419.73638463602</c:v>
                      </c:pt>
                      <c:pt idx="10">
                        <c:v>399669.31912197801</c:v>
                      </c:pt>
                      <c:pt idx="11">
                        <c:v>406675.45634920633</c:v>
                      </c:pt>
                      <c:pt idx="12">
                        <c:v>426876.72791005293</c:v>
                      </c:pt>
                      <c:pt idx="13">
                        <c:v>449167.25660493824</c:v>
                      </c:pt>
                      <c:pt idx="14">
                        <c:v>417043.3746794872</c:v>
                      </c:pt>
                      <c:pt idx="15">
                        <c:v>426746.77248677256</c:v>
                      </c:pt>
                      <c:pt idx="16">
                        <c:v>414492.73007856339</c:v>
                      </c:pt>
                      <c:pt idx="17">
                        <c:v>416799.31437389768</c:v>
                      </c:pt>
                      <c:pt idx="18">
                        <c:v>352857.15277777775</c:v>
                      </c:pt>
                      <c:pt idx="19">
                        <c:v>343462.92648393195</c:v>
                      </c:pt>
                    </c:numCache>
                  </c:numRef>
                </c:val>
                <c:smooth val="0"/>
                <c:extLst xmlns:c15="http://schemas.microsoft.com/office/drawing/2012/chart">
                  <c:ext xmlns:c16="http://schemas.microsoft.com/office/drawing/2014/chart" uri="{C3380CC4-5D6E-409C-BE32-E72D297353CC}">
                    <c16:uniqueId val="{00000003-C58C-46EB-9034-9083DBA531A7}"/>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[1]Graph_Elev!$D$27</c15:sqref>
                        </c15:formulaRef>
                      </c:ext>
                    </c:extLst>
                    <c:strCache>
                      <c:ptCount val="1"/>
                      <c:pt idx="0">
                        <c:v>Prix au producteur du bélier</c:v>
                      </c:pt>
                    </c:strCache>
                  </c:strRef>
                </c:tx>
                <c:spPr>
                  <a:ln w="28575" cap="rnd">
                    <a:solidFill>
                      <a:schemeClr val="accent6">
                        <a:lumMod val="50000"/>
                      </a:schemeClr>
                    </a:solidFill>
                    <a:prstDash val="sysDot"/>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[1]Graph_Elev!$E$27:$X$27</c15:sqref>
                        </c15:formulaRef>
                      </c:ext>
                    </c:extLst>
                    <c:numCache>
                      <c:formatCode>General</c:formatCode>
                      <c:ptCount val="20"/>
                      <c:pt idx="0">
                        <c:v>57785.378025810671</c:v>
                      </c:pt>
                      <c:pt idx="1">
                        <c:v>58080.722432187766</c:v>
                      </c:pt>
                      <c:pt idx="2">
                        <c:v>58322.16683856483</c:v>
                      </c:pt>
                      <c:pt idx="3">
                        <c:v>64834.247692949233</c:v>
                      </c:pt>
                      <c:pt idx="4">
                        <c:v>67511.944578275259</c:v>
                      </c:pt>
                      <c:pt idx="5">
                        <c:v>68109.741832675863</c:v>
                      </c:pt>
                      <c:pt idx="6">
                        <c:v>65147.714604236426</c:v>
                      </c:pt>
                      <c:pt idx="7">
                        <c:v>70706.24303233024</c:v>
                      </c:pt>
                      <c:pt idx="8">
                        <c:v>67598.104793757404</c:v>
                      </c:pt>
                      <c:pt idx="9">
                        <c:v>73086.59818431006</c:v>
                      </c:pt>
                      <c:pt idx="10">
                        <c:v>73558.365576026263</c:v>
                      </c:pt>
                      <c:pt idx="11">
                        <c:v>54156.705948372612</c:v>
                      </c:pt>
                      <c:pt idx="12">
                        <c:v>55063.020047031161</c:v>
                      </c:pt>
                      <c:pt idx="13">
                        <c:v>66058.544400352737</c:v>
                      </c:pt>
                      <c:pt idx="14">
                        <c:v>59871.588888888888</c:v>
                      </c:pt>
                      <c:pt idx="15">
                        <c:v>64561.335578002239</c:v>
                      </c:pt>
                      <c:pt idx="16">
                        <c:v>65978.395061728384</c:v>
                      </c:pt>
                      <c:pt idx="17">
                        <c:v>82783.534418256648</c:v>
                      </c:pt>
                      <c:pt idx="18">
                        <c:v>58621.227753727755</c:v>
                      </c:pt>
                      <c:pt idx="19">
                        <c:v>58576.792037446772</c:v>
                      </c:pt>
                    </c:numCache>
                  </c:numRef>
                </c:val>
                <c:smooth val="0"/>
                <c:extLst xmlns:c15="http://schemas.microsoft.com/office/drawing/2012/chart">
                  <c:ext xmlns:c16="http://schemas.microsoft.com/office/drawing/2014/chart" uri="{C3380CC4-5D6E-409C-BE32-E72D297353CC}">
                    <c16:uniqueId val="{00000004-C58C-46EB-9034-9083DBA531A7}"/>
                  </c:ext>
                </c:extLst>
              </c15:ser>
            </c15:filteredLineSeries>
            <c15:filteredLineSeries>
              <c15:ser>
                <c:idx val="1"/>
                <c:order val="3"/>
                <c:tx>
                  <c:strRef>
                    <c:extLst xmlns:c15="http://schemas.microsoft.com/office/drawing/2012/chart">
                      <c:ext xmlns:c15="http://schemas.microsoft.com/office/drawing/2012/chart" uri="{02D57815-91ED-43cb-92C2-25804820EDAC}">
                        <c15:formulaRef>
                          <c15:sqref>[1]Graph_Elev!$D$28</c15:sqref>
                        </c15:formulaRef>
                      </c:ext>
                    </c:extLst>
                    <c:strCache>
                      <c:ptCount val="1"/>
                      <c:pt idx="0">
                        <c:v>Prix à l'exportation du bélier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[1]Graph_Elev!$E$28:$X$28</c15:sqref>
                        </c15:formulaRef>
                      </c:ext>
                    </c:extLst>
                    <c:numCache>
                      <c:formatCode>General</c:formatCode>
                      <c:ptCount val="20"/>
                      <c:pt idx="0">
                        <c:v>70134.115231402</c:v>
                      </c:pt>
                      <c:pt idx="1">
                        <c:v>71069.268992855199</c:v>
                      </c:pt>
                      <c:pt idx="2">
                        <c:v>72004.422754308398</c:v>
                      </c:pt>
                      <c:pt idx="3">
                        <c:v>73874.730277214796</c:v>
                      </c:pt>
                      <c:pt idx="4">
                        <c:v>72939.576515761597</c:v>
                      </c:pt>
                      <c:pt idx="5">
                        <c:v>71809.884038667995</c:v>
                      </c:pt>
                      <c:pt idx="6">
                        <c:v>72745.037800121063</c:v>
                      </c:pt>
                      <c:pt idx="7">
                        <c:v>73680.191561574204</c:v>
                      </c:pt>
                      <c:pt idx="8">
                        <c:v>70948.678656360731</c:v>
                      </c:pt>
                      <c:pt idx="9">
                        <c:v>75550.499084480529</c:v>
                      </c:pt>
                      <c:pt idx="10">
                        <c:v>76485.652845933699</c:v>
                      </c:pt>
                      <c:pt idx="11">
                        <c:v>72124.431818181823</c:v>
                      </c:pt>
                      <c:pt idx="12">
                        <c:v>65291.266402116402</c:v>
                      </c:pt>
                      <c:pt idx="13">
                        <c:v>66599.659090909088</c:v>
                      </c:pt>
                      <c:pt idx="14">
                        <c:v>64539.755555555552</c:v>
                      </c:pt>
                      <c:pt idx="15">
                        <c:v>69539.730639730638</c:v>
                      </c:pt>
                      <c:pt idx="16">
                        <c:v>62556.712962962956</c:v>
                      </c:pt>
                      <c:pt idx="17">
                        <c:v>84307.56734006734</c:v>
                      </c:pt>
                      <c:pt idx="18">
                        <c:v>55510.788439955104</c:v>
                      </c:pt>
                      <c:pt idx="19">
                        <c:v>61260.771760525058</c:v>
                      </c:pt>
                    </c:numCache>
                  </c:numRef>
                </c:val>
                <c:smooth val="0"/>
                <c:extLst xmlns:c15="http://schemas.microsoft.com/office/drawing/2012/chart">
                  <c:ext xmlns:c16="http://schemas.microsoft.com/office/drawing/2014/chart" uri="{C3380CC4-5D6E-409C-BE32-E72D297353CC}">
                    <c16:uniqueId val="{00000005-C58C-46EB-9034-9083DBA531A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[1]Graph_Elev!$D$29</c15:sqref>
                        </c15:formulaRef>
                      </c:ext>
                    </c:extLst>
                    <c:strCache>
                      <c:ptCount val="1"/>
                      <c:pt idx="0">
                        <c:v>Prix au producteur du bouc</c:v>
                      </c:pt>
                    </c:strCache>
                  </c:strRef>
                </c:tx>
                <c:spPr>
                  <a:ln w="28575" cap="rnd">
                    <a:solidFill>
                      <a:srgbClr val="C00000"/>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[1]Graph_Elev!$E$29:$X$29</c15:sqref>
                        </c15:formulaRef>
                      </c:ext>
                    </c:extLst>
                    <c:numCache>
                      <c:formatCode>General</c:formatCode>
                      <c:ptCount val="20"/>
                      <c:pt idx="0">
                        <c:v>42658.3592972345</c:v>
                      </c:pt>
                      <c:pt idx="1">
                        <c:v>43622.6374379177</c:v>
                      </c:pt>
                      <c:pt idx="2">
                        <c:v>44453.582245267571</c:v>
                      </c:pt>
                      <c:pt idx="3">
                        <c:v>46115.471859967336</c:v>
                      </c:pt>
                      <c:pt idx="4">
                        <c:v>45284.527052617465</c:v>
                      </c:pt>
                      <c:pt idx="5">
                        <c:v>46359.543169987395</c:v>
                      </c:pt>
                      <c:pt idx="6">
                        <c:v>47650.217867633699</c:v>
                      </c:pt>
                      <c:pt idx="7">
                        <c:v>48474.579718979068</c:v>
                      </c:pt>
                      <c:pt idx="8">
                        <c:v>46965.608236991065</c:v>
                      </c:pt>
                      <c:pt idx="9">
                        <c:v>50123.303421669792</c:v>
                      </c:pt>
                      <c:pt idx="10">
                        <c:v>50947.665273015096</c:v>
                      </c:pt>
                      <c:pt idx="11">
                        <c:v>31335.054914221579</c:v>
                      </c:pt>
                      <c:pt idx="12">
                        <c:v>33040.852557319224</c:v>
                      </c:pt>
                      <c:pt idx="13">
                        <c:v>33087.780952380948</c:v>
                      </c:pt>
                      <c:pt idx="14">
                        <c:v>31531.225925925926</c:v>
                      </c:pt>
                      <c:pt idx="15">
                        <c:v>33092.171717171717</c:v>
                      </c:pt>
                      <c:pt idx="16">
                        <c:v>34838.888888888883</c:v>
                      </c:pt>
                      <c:pt idx="17">
                        <c:v>40640.692640692643</c:v>
                      </c:pt>
                      <c:pt idx="18">
                        <c:v>36171.946505875079</c:v>
                      </c:pt>
                      <c:pt idx="19">
                        <c:v>30206.255486191982</c:v>
                      </c:pt>
                    </c:numCache>
                  </c:numRef>
                </c:val>
                <c:smooth val="0"/>
                <c:extLst xmlns:c15="http://schemas.microsoft.com/office/drawing/2012/chart">
                  <c:ext xmlns:c16="http://schemas.microsoft.com/office/drawing/2014/chart" uri="{C3380CC4-5D6E-409C-BE32-E72D297353CC}">
                    <c16:uniqueId val="{00000006-C58C-46EB-9034-9083DBA531A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[1]Graph_Elev!$D$30</c15:sqref>
                        </c15:formulaRef>
                      </c:ext>
                    </c:extLst>
                    <c:strCache>
                      <c:ptCount val="1"/>
                      <c:pt idx="0">
                        <c:v>Prix à l'exportation du bouc</c:v>
                      </c:pt>
                    </c:strCache>
                  </c:strRef>
                </c:tx>
                <c:spPr>
                  <a:ln w="28575" cap="rnd">
                    <a:solidFill>
                      <a:srgbClr val="00B050"/>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[1]Graph_Elev!$E$30:$X$30</c15:sqref>
                        </c15:formulaRef>
                      </c:ext>
                    </c:extLst>
                    <c:numCache>
                      <c:formatCode>General</c:formatCode>
                      <c:ptCount val="20"/>
                      <c:pt idx="0">
                        <c:v>48702.600251018834</c:v>
                      </c:pt>
                      <c:pt idx="1">
                        <c:v>50295.781385086397</c:v>
                      </c:pt>
                      <c:pt idx="2">
                        <c:v>51222.295852487267</c:v>
                      </c:pt>
                      <c:pt idx="3">
                        <c:v>53075.324787288999</c:v>
                      </c:pt>
                      <c:pt idx="4">
                        <c:v>52148.810319888093</c:v>
                      </c:pt>
                      <c:pt idx="5">
                        <c:v>54001.839254689898</c:v>
                      </c:pt>
                      <c:pt idx="6">
                        <c:v>54928.353722090767</c:v>
                      </c:pt>
                      <c:pt idx="7">
                        <c:v>55854.868189491601</c:v>
                      </c:pt>
                      <c:pt idx="8">
                        <c:v>53781.382656892529</c:v>
                      </c:pt>
                      <c:pt idx="9">
                        <c:v>57707.8971242935</c:v>
                      </c:pt>
                      <c:pt idx="10">
                        <c:v>58634.411591694399</c:v>
                      </c:pt>
                      <c:pt idx="11">
                        <c:v>33650.925925925927</c:v>
                      </c:pt>
                      <c:pt idx="12">
                        <c:v>33530.641137566134</c:v>
                      </c:pt>
                      <c:pt idx="13">
                        <c:v>35681.635269360268</c:v>
                      </c:pt>
                      <c:pt idx="14">
                        <c:v>35269.455555555556</c:v>
                      </c:pt>
                      <c:pt idx="15">
                        <c:v>41002.974186307518</c:v>
                      </c:pt>
                      <c:pt idx="16">
                        <c:v>32573.765432098764</c:v>
                      </c:pt>
                      <c:pt idx="17">
                        <c:v>39631.717171717166</c:v>
                      </c:pt>
                      <c:pt idx="18">
                        <c:v>26778.772095959594</c:v>
                      </c:pt>
                      <c:pt idx="19">
                        <c:v>39212.543862660124</c:v>
                      </c:pt>
                    </c:numCache>
                  </c:numRef>
                </c:val>
                <c:smooth val="0"/>
                <c:extLst xmlns:c15="http://schemas.microsoft.com/office/drawing/2012/chart">
                  <c:ext xmlns:c16="http://schemas.microsoft.com/office/drawing/2014/chart" uri="{C3380CC4-5D6E-409C-BE32-E72D297353CC}">
                    <c16:uniqueId val="{00000007-C58C-46EB-9034-9083DBA531A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[1]Graph_Elev!$D$33</c15:sqref>
                        </c15:formulaRef>
                      </c:ext>
                    </c:extLst>
                    <c:strCache>
                      <c:ptCount val="1"/>
                      <c:pt idx="0">
                        <c:v>Prix au producteur de la pintade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[1]Graph_Elev!$E$33:$X$33</c15:sqref>
                        </c15:formulaRef>
                      </c:ext>
                    </c:extLst>
                    <c:numCache>
                      <c:formatCode>General</c:formatCode>
                      <c:ptCount val="20"/>
                      <c:pt idx="0">
                        <c:v>2901.1782661782668</c:v>
                      </c:pt>
                      <c:pt idx="1">
                        <c:v>2901.9481981981967</c:v>
                      </c:pt>
                      <c:pt idx="2">
                        <c:v>2891.8972109761594</c:v>
                      </c:pt>
                      <c:pt idx="3">
                        <c:v>2858.4530959530962</c:v>
                      </c:pt>
                      <c:pt idx="4">
                        <c:v>2832.6689189189187</c:v>
                      </c:pt>
                      <c:pt idx="5">
                        <c:v>2845.8946100572116</c:v>
                      </c:pt>
                      <c:pt idx="6">
                        <c:v>2946.7465886939585</c:v>
                      </c:pt>
                      <c:pt idx="7">
                        <c:v>2987.6190476190463</c:v>
                      </c:pt>
                      <c:pt idx="8">
                        <c:v>2946.293608784837</c:v>
                      </c:pt>
                      <c:pt idx="9">
                        <c:v>2971.5968330761839</c:v>
                      </c:pt>
                      <c:pt idx="10">
                        <c:v>2990.5667240342032</c:v>
                      </c:pt>
                      <c:pt idx="11">
                        <c:v>3261.8967452300785</c:v>
                      </c:pt>
                      <c:pt idx="12">
                        <c:v>3149.9751028806586</c:v>
                      </c:pt>
                      <c:pt idx="13">
                        <c:v>3424.3888888888891</c:v>
                      </c:pt>
                      <c:pt idx="14">
                        <c:v>3380.6592592592592</c:v>
                      </c:pt>
                      <c:pt idx="15">
                        <c:v>3395.1739618406282</c:v>
                      </c:pt>
                      <c:pt idx="16">
                        <c:v>3472.2222222222222</c:v>
                      </c:pt>
                      <c:pt idx="17">
                        <c:v>3564.3819143819146</c:v>
                      </c:pt>
                      <c:pt idx="18">
                        <c:v>3577.8972763347761</c:v>
                      </c:pt>
                      <c:pt idx="19">
                        <c:v>3578.045385306415</c:v>
                      </c:pt>
                    </c:numCache>
                  </c:numRef>
                </c:val>
                <c:smooth val="0"/>
                <c:extLst xmlns:c15="http://schemas.microsoft.com/office/drawing/2012/chart">
                  <c:ext xmlns:c16="http://schemas.microsoft.com/office/drawing/2014/chart" uri="{C3380CC4-5D6E-409C-BE32-E72D297353CC}">
                    <c16:uniqueId val="{00000008-C58C-46EB-9034-9083DBA531A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[1]Graph_Elev!$D$34</c15:sqref>
                        </c15:formulaRef>
                      </c:ext>
                    </c:extLst>
                    <c:strCache>
                      <c:ptCount val="1"/>
                      <c:pt idx="0">
                        <c:v>Prix à l'exportation de la pintade</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[1]Graph_Elev!$E$34:$X$34</c15:sqref>
                        </c15:formulaRef>
                      </c:ext>
                    </c:extLst>
                    <c:numCache>
                      <c:formatCode>General</c:formatCode>
                      <c:ptCount val="20"/>
                      <c:pt idx="0">
                        <c:v>3047.6470588235302</c:v>
                      </c:pt>
                      <c:pt idx="1">
                        <c:v>3033.6910439851617</c:v>
                      </c:pt>
                      <c:pt idx="2">
                        <c:v>3058.5470085470097</c:v>
                      </c:pt>
                      <c:pt idx="3">
                        <c:v>3045.8230627508697</c:v>
                      </c:pt>
                      <c:pt idx="4">
                        <c:v>3034.7649572649566</c:v>
                      </c:pt>
                      <c:pt idx="5">
                        <c:v>3024.2472527472532</c:v>
                      </c:pt>
                      <c:pt idx="6">
                        <c:v>3038</c:v>
                      </c:pt>
                      <c:pt idx="7">
                        <c:v>3059.5906432748529</c:v>
                      </c:pt>
                      <c:pt idx="8">
                        <c:v>3006.1386686862402</c:v>
                      </c:pt>
                      <c:pt idx="9">
                        <c:v>3064.4340117821866</c:v>
                      </c:pt>
                      <c:pt idx="10">
                        <c:v>3145.0626882114702</c:v>
                      </c:pt>
                      <c:pt idx="11">
                        <c:v>3860.4166666666665</c:v>
                      </c:pt>
                      <c:pt idx="12">
                        <c:v>3246.6711640211638</c:v>
                      </c:pt>
                      <c:pt idx="13">
                        <c:v>3449.6984848484849</c:v>
                      </c:pt>
                      <c:pt idx="14">
                        <c:v>3493.9277777777775</c:v>
                      </c:pt>
                      <c:pt idx="15">
                        <c:v>3425</c:v>
                      </c:pt>
                      <c:pt idx="16">
                        <c:v>3333.3333333333335</c:v>
                      </c:pt>
                      <c:pt idx="17">
                        <c:v>3552.0377384960721</c:v>
                      </c:pt>
                      <c:pt idx="18">
                        <c:v>3463.0555555555561</c:v>
                      </c:pt>
                      <c:pt idx="19">
                        <c:v>3687.3998871212484</c:v>
                      </c:pt>
                    </c:numCache>
                  </c:numRef>
                </c:val>
                <c:smooth val="0"/>
                <c:extLst xmlns:c15="http://schemas.microsoft.com/office/drawing/2012/chart">
                  <c:ext xmlns:c16="http://schemas.microsoft.com/office/drawing/2014/chart" uri="{C3380CC4-5D6E-409C-BE32-E72D297353CC}">
                    <c16:uniqueId val="{00000009-C58C-46EB-9034-9083DBA531A7}"/>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noMultiLvlLbl val="0"/>
      </c:catAx>
      <c:valAx>
        <c:axId val="1868615024"/>
        <c:scaling>
          <c:orientation val="minMax"/>
          <c:max val="3500"/>
          <c:min val="26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PRIX (FCFA)</a:t>
                </a:r>
                <a:endParaRPr lang="fr-BF" sz="1000">
                  <a:effectLst/>
                </a:endParaRPr>
              </a:p>
            </c:rich>
          </c:tx>
          <c:layout>
            <c:manualLayout>
              <c:xMode val="edge"/>
              <c:yMode val="edge"/>
              <c:x val="0.18269142488829326"/>
              <c:y val="9.6687497279522611E-2"/>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BF"/>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valAx>
      <c:spPr>
        <a:solidFill>
          <a:schemeClr val="bg1"/>
        </a:solidFill>
        <a:ln>
          <a:solidFill>
            <a:sysClr val="window" lastClr="FFFFFF"/>
          </a:solidFill>
        </a:ln>
        <a:effectLst/>
      </c:spPr>
    </c:plotArea>
    <c:legend>
      <c:legendPos val="b"/>
      <c:layout>
        <c:manualLayout>
          <c:xMode val="edge"/>
          <c:yMode val="edge"/>
          <c:x val="0.2175564976015382"/>
          <c:y val="0.69263378813120013"/>
          <c:w val="0.75398345710265569"/>
          <c:h val="0.10285585382999657"/>
        </c:manualLayout>
      </c:layout>
      <c:overlay val="0"/>
      <c:spPr>
        <a:solidFill>
          <a:schemeClr val="bg1"/>
        </a:solid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showDLblsOverMax val="0"/>
    <c:extLst/>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825520553711445"/>
          <c:y val="0.21205528323269535"/>
          <c:w val="0.51287674228795288"/>
          <c:h val="0.60761811661824117"/>
        </c:manualLayout>
      </c:layout>
      <c:barChart>
        <c:barDir val="bar"/>
        <c:grouping val="clustered"/>
        <c:varyColors val="0"/>
        <c:ser>
          <c:idx val="0"/>
          <c:order val="0"/>
          <c:tx>
            <c:strRef>
              <c:f>[1]GraphSerieCNT!$C$15</c:f>
              <c:strCache>
                <c:ptCount val="1"/>
                <c:pt idx="0">
                  <c:v>Contribution à la croissance 3T2024/2T2024</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0"/>
              <c:layout>
                <c:manualLayout>
                  <c:x val="7.3395653582790479E-7"/>
                  <c:y val="-7.3454314452907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79-41F5-A8A2-974310043138}"/>
                </c:ext>
              </c:extLst>
            </c:dLbl>
            <c:dLbl>
              <c:idx val="1"/>
              <c:layout>
                <c:manualLayout>
                  <c:x val="-3.67235006557768E-2"/>
                  <c:y val="-6.9767283283609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79-41F5-A8A2-974310043138}"/>
                </c:ext>
              </c:extLst>
            </c:dLbl>
            <c:dLbl>
              <c:idx val="2"/>
              <c:layout>
                <c:manualLayout>
                  <c:x val="-1.2548689203957453E-2"/>
                  <c:y val="-5.1959292644464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79-41F5-A8A2-974310043138}"/>
                </c:ext>
              </c:extLst>
            </c:dLbl>
            <c:dLbl>
              <c:idx val="3"/>
              <c:layout>
                <c:manualLayout>
                  <c:x val="2.236916032069497E-2"/>
                  <c:y val="8.7221696592230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79-41F5-A8A2-9743100431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[1]GraphSerieCNT!$B$16:$B$19</c:f>
              <c:strCache>
                <c:ptCount val="4"/>
                <c:pt idx="0">
                  <c:v>Secteur primaire</c:v>
                </c:pt>
                <c:pt idx="1">
                  <c:v>Secteur secondaire</c:v>
                </c:pt>
                <c:pt idx="2">
                  <c:v>Secteur tertiaire</c:v>
                </c:pt>
                <c:pt idx="3">
                  <c:v>Impôts et taxes nets sur les produits</c:v>
                </c:pt>
              </c:strCache>
            </c:strRef>
          </c:cat>
          <c:val>
            <c:numRef>
              <c:f>[1]GraphSerieCNT!$C$16:$C$19</c:f>
              <c:numCache>
                <c:formatCode>General</c:formatCode>
                <c:ptCount val="4"/>
                <c:pt idx="0">
                  <c:v>0.39240868627305259</c:v>
                </c:pt>
                <c:pt idx="1">
                  <c:v>2.6857786721040756E-2</c:v>
                </c:pt>
                <c:pt idx="2">
                  <c:v>1.1050388705561249</c:v>
                </c:pt>
                <c:pt idx="3">
                  <c:v>0.7438183012438121</c:v>
                </c:pt>
              </c:numCache>
            </c:numRef>
          </c:val>
          <c:extLst>
            <c:ext xmlns:c16="http://schemas.microsoft.com/office/drawing/2014/chart" uri="{C3380CC4-5D6E-409C-BE32-E72D297353CC}">
              <c16:uniqueId val="{00000004-C279-41F5-A8A2-974310043138}"/>
            </c:ext>
          </c:extLst>
        </c:ser>
        <c:dLbls>
          <c:showLegendKey val="0"/>
          <c:showVal val="0"/>
          <c:showCatName val="0"/>
          <c:showSerName val="0"/>
          <c:showPercent val="0"/>
          <c:showBubbleSize val="0"/>
        </c:dLbls>
        <c:gapWidth val="100"/>
        <c:axId val="1200450543"/>
        <c:axId val="1200441391"/>
      </c:barChart>
      <c:catAx>
        <c:axId val="12004505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crossAx val="1200441391"/>
        <c:crosses val="autoZero"/>
        <c:auto val="1"/>
        <c:lblAlgn val="ctr"/>
        <c:lblOffset val="100"/>
        <c:noMultiLvlLbl val="0"/>
      </c:catAx>
      <c:valAx>
        <c:axId val="120044139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BF"/>
          </a:p>
        </c:txPr>
        <c:crossAx val="1200450543"/>
        <c:crosses val="autoZero"/>
        <c:crossBetween val="between"/>
      </c:valAx>
      <c:spPr>
        <a:solidFill>
          <a:schemeClr val="bg1"/>
        </a:solidFill>
        <a:ln>
          <a:noFill/>
        </a:ln>
        <a:effectLst/>
      </c:spPr>
    </c:plotArea>
    <c:legend>
      <c:legendPos val="b"/>
      <c:layout>
        <c:manualLayout>
          <c:xMode val="edge"/>
          <c:yMode val="edge"/>
          <c:x val="1.9828113085943802E-2"/>
          <c:y val="0.9139530475284332"/>
          <c:w val="0.93526145892514978"/>
          <c:h val="8.462318602745068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oddHeader>&amp;LCommité de Prévision et de Conjoncture&amp;RTableau de bord de l'économie - 1er trimestre 2024</c:oddHeader>
      <c:oddFooter>&amp;C&amp;P</c:oddFooter>
    </c:headerFooter>
    <c:pageMargins b="0.74803149606299213" l="0.70866141732283472" r="0.70866141732283472" t="0.74803149606299213" header="0.31496062992125984" footer="0.31496062992125984"/>
    <c:pageSetup firstPageNumber="4" orientation="portrait" useFirstPageNumber="1"/>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78209389784396"/>
          <c:y val="8.6769476429081713E-2"/>
          <c:w val="0.83820937976129251"/>
          <c:h val="0.71574001765476658"/>
        </c:manualLayout>
      </c:layout>
      <c:lineChart>
        <c:grouping val="standard"/>
        <c:varyColors val="0"/>
        <c:ser>
          <c:idx val="8"/>
          <c:order val="8"/>
          <c:tx>
            <c:strRef>
              <c:f>[1]Graph_Elev!$D$33</c:f>
              <c:strCache>
                <c:ptCount val="1"/>
                <c:pt idx="0">
                  <c:v>Prix au producteur de la pintade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[1]Graph_Elev!$E$33:$X$33</c:f>
              <c:numCache>
                <c:formatCode>General</c:formatCode>
                <c:ptCount val="20"/>
                <c:pt idx="0">
                  <c:v>2901.1782661782668</c:v>
                </c:pt>
                <c:pt idx="1">
                  <c:v>2901.9481981981967</c:v>
                </c:pt>
                <c:pt idx="2">
                  <c:v>2891.8972109761594</c:v>
                </c:pt>
                <c:pt idx="3">
                  <c:v>2858.4530959530962</c:v>
                </c:pt>
                <c:pt idx="4">
                  <c:v>2832.6689189189187</c:v>
                </c:pt>
                <c:pt idx="5">
                  <c:v>2845.8946100572116</c:v>
                </c:pt>
                <c:pt idx="6">
                  <c:v>2946.7465886939585</c:v>
                </c:pt>
                <c:pt idx="7">
                  <c:v>2987.6190476190463</c:v>
                </c:pt>
                <c:pt idx="8">
                  <c:v>2946.293608784837</c:v>
                </c:pt>
                <c:pt idx="9">
                  <c:v>2971.5968330761839</c:v>
                </c:pt>
                <c:pt idx="10">
                  <c:v>2990.5667240342032</c:v>
                </c:pt>
                <c:pt idx="11">
                  <c:v>3261.8967452300785</c:v>
                </c:pt>
                <c:pt idx="12">
                  <c:v>3149.9751028806586</c:v>
                </c:pt>
                <c:pt idx="13">
                  <c:v>3424.3888888888891</c:v>
                </c:pt>
                <c:pt idx="14">
                  <c:v>3380.6592592592592</c:v>
                </c:pt>
                <c:pt idx="15">
                  <c:v>3395.1739618406282</c:v>
                </c:pt>
                <c:pt idx="16">
                  <c:v>3472.2222222222222</c:v>
                </c:pt>
                <c:pt idx="17">
                  <c:v>3564.3819143819146</c:v>
                </c:pt>
                <c:pt idx="18">
                  <c:v>3577.8972763347761</c:v>
                </c:pt>
                <c:pt idx="19">
                  <c:v>3578.045385306415</c:v>
                </c:pt>
              </c:numCache>
            </c:numRef>
          </c:val>
          <c:smooth val="0"/>
          <c:extLst>
            <c:ext xmlns:c16="http://schemas.microsoft.com/office/drawing/2014/chart" uri="{C3380CC4-5D6E-409C-BE32-E72D297353CC}">
              <c16:uniqueId val="{00000000-6568-490B-8108-2D5EC2E07E87}"/>
            </c:ext>
          </c:extLst>
        </c:ser>
        <c:ser>
          <c:idx val="9"/>
          <c:order val="9"/>
          <c:tx>
            <c:strRef>
              <c:f>[1]Graph_Elev!$D$34</c:f>
              <c:strCache>
                <c:ptCount val="1"/>
                <c:pt idx="0">
                  <c:v>Prix à l'exportation de la pintade</c:v>
                </c:pt>
              </c:strCache>
            </c:strRef>
          </c:tx>
          <c:spPr>
            <a:ln w="28575" cap="rnd">
              <a:solidFill>
                <a:srgbClr val="FF0000"/>
              </a:solidFill>
              <a:round/>
            </a:ln>
            <a:effectLst/>
          </c:spPr>
          <c:marker>
            <c:symbol val="circle"/>
            <c:size val="5"/>
            <c:spPr>
              <a:solidFill>
                <a:srgbClr val="FF0000"/>
              </a:solidFill>
              <a:ln w="9525">
                <a:solidFill>
                  <a:schemeClr val="accent4">
                    <a:lumMod val="60000"/>
                  </a:schemeClr>
                </a:solidFill>
              </a:ln>
              <a:effectLst/>
            </c:spPr>
          </c:marker>
          <c:cat>
            <c:strRef>
              <c:f>[1]Graph_Elev!$E$24:$X$24</c:f>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f>[1]Graph_Elev!$E$34:$X$34</c:f>
              <c:numCache>
                <c:formatCode>General</c:formatCode>
                <c:ptCount val="20"/>
                <c:pt idx="0">
                  <c:v>3047.6470588235302</c:v>
                </c:pt>
                <c:pt idx="1">
                  <c:v>3033.6910439851617</c:v>
                </c:pt>
                <c:pt idx="2">
                  <c:v>3058.5470085470097</c:v>
                </c:pt>
                <c:pt idx="3">
                  <c:v>3045.8230627508697</c:v>
                </c:pt>
                <c:pt idx="4">
                  <c:v>3034.7649572649566</c:v>
                </c:pt>
                <c:pt idx="5">
                  <c:v>3024.2472527472532</c:v>
                </c:pt>
                <c:pt idx="6">
                  <c:v>3038</c:v>
                </c:pt>
                <c:pt idx="7">
                  <c:v>3059.5906432748529</c:v>
                </c:pt>
                <c:pt idx="8">
                  <c:v>3006.1386686862402</c:v>
                </c:pt>
                <c:pt idx="9">
                  <c:v>3064.4340117821866</c:v>
                </c:pt>
                <c:pt idx="10">
                  <c:v>3145.0626882114702</c:v>
                </c:pt>
                <c:pt idx="11">
                  <c:v>3860.4166666666665</c:v>
                </c:pt>
                <c:pt idx="12">
                  <c:v>3246.6711640211638</c:v>
                </c:pt>
                <c:pt idx="13">
                  <c:v>3449.6984848484849</c:v>
                </c:pt>
                <c:pt idx="14">
                  <c:v>3493.9277777777775</c:v>
                </c:pt>
                <c:pt idx="15">
                  <c:v>3425</c:v>
                </c:pt>
                <c:pt idx="16">
                  <c:v>3333.3333333333335</c:v>
                </c:pt>
                <c:pt idx="17">
                  <c:v>3552.0377384960721</c:v>
                </c:pt>
                <c:pt idx="18">
                  <c:v>3463.0555555555561</c:v>
                </c:pt>
                <c:pt idx="19">
                  <c:v>3687.3998871212484</c:v>
                </c:pt>
              </c:numCache>
            </c:numRef>
          </c:val>
          <c:smooth val="0"/>
          <c:extLst>
            <c:ext xmlns:c16="http://schemas.microsoft.com/office/drawing/2014/chart" uri="{C3380CC4-5D6E-409C-BE32-E72D297353CC}">
              <c16:uniqueId val="{00000001-6568-490B-8108-2D5EC2E07E87}"/>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0"/>
                <c:order val="0"/>
                <c:tx>
                  <c:strRef>
                    <c:extLst>
                      <c:ext uri="{02D57815-91ED-43cb-92C2-25804820EDAC}">
                        <c15:formulaRef>
                          <c15:sqref>[1]Graph_Elev!$D$25</c15:sqref>
                        </c15:formulaRef>
                      </c:ext>
                    </c:extLst>
                    <c:strCache>
                      <c:ptCount val="1"/>
                      <c:pt idx="0">
                        <c:v>Prix au producteur du taureau</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c:ext uri="{02D57815-91ED-43cb-92C2-25804820EDAC}">
                        <c15:formulaRef>
                          <c15:sqref>[1]Graph_Elev!$E$25:$X$25</c15:sqref>
                        </c15:formulaRef>
                      </c:ext>
                    </c:extLst>
                    <c:numCache>
                      <c:formatCode>General</c:formatCode>
                      <c:ptCount val="20"/>
                      <c:pt idx="0">
                        <c:v>267103.84615384595</c:v>
                      </c:pt>
                      <c:pt idx="1">
                        <c:v>284579.32098765433</c:v>
                      </c:pt>
                      <c:pt idx="2">
                        <c:v>279394.94301994302</c:v>
                      </c:pt>
                      <c:pt idx="3">
                        <c:v>258111.11111111112</c:v>
                      </c:pt>
                      <c:pt idx="4">
                        <c:v>261537.80864197502</c:v>
                      </c:pt>
                      <c:pt idx="5">
                        <c:v>331686.94083694089</c:v>
                      </c:pt>
                      <c:pt idx="6">
                        <c:v>338636.7243867247</c:v>
                      </c:pt>
                      <c:pt idx="7">
                        <c:v>373499.47089947102</c:v>
                      </c:pt>
                      <c:pt idx="8">
                        <c:v>372741.65750360774</c:v>
                      </c:pt>
                      <c:pt idx="9">
                        <c:v>341464.69406017265</c:v>
                      </c:pt>
                      <c:pt idx="10">
                        <c:v>347782.40450026165</c:v>
                      </c:pt>
                      <c:pt idx="11">
                        <c:v>398796.07182940515</c:v>
                      </c:pt>
                      <c:pt idx="12">
                        <c:v>418395.34917695471</c:v>
                      </c:pt>
                      <c:pt idx="13">
                        <c:v>434033.72663139337</c:v>
                      </c:pt>
                      <c:pt idx="14">
                        <c:v>405090.69259259262</c:v>
                      </c:pt>
                      <c:pt idx="15">
                        <c:v>409393.47643097636</c:v>
                      </c:pt>
                      <c:pt idx="16">
                        <c:v>423727.62345679011</c:v>
                      </c:pt>
                      <c:pt idx="17">
                        <c:v>380427.28775853774</c:v>
                      </c:pt>
                      <c:pt idx="18">
                        <c:v>314215.25738536153</c:v>
                      </c:pt>
                      <c:pt idx="19">
                        <c:v>305408.06942308781</c:v>
                      </c:pt>
                    </c:numCache>
                  </c:numRef>
                </c:val>
                <c:smooth val="0"/>
                <c:extLst>
                  <c:ext xmlns:c16="http://schemas.microsoft.com/office/drawing/2014/chart" uri="{C3380CC4-5D6E-409C-BE32-E72D297353CC}">
                    <c16:uniqueId val="{00000002-6568-490B-8108-2D5EC2E07E8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[1]Graph_Elev!$D$26</c15:sqref>
                        </c15:formulaRef>
                      </c:ext>
                    </c:extLst>
                    <c:strCache>
                      <c:ptCount val="1"/>
                      <c:pt idx="0">
                        <c:v>Prix à l'exportation du taureau</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[1]Graph_Elev!$E$26:$X$26</c15:sqref>
                        </c15:formulaRef>
                      </c:ext>
                    </c:extLst>
                    <c:numCache>
                      <c:formatCode>General</c:formatCode>
                      <c:ptCount val="20"/>
                      <c:pt idx="0">
                        <c:v>326122.38683127559</c:v>
                      </c:pt>
                      <c:pt idx="1">
                        <c:v>367755.57202459377</c:v>
                      </c:pt>
                      <c:pt idx="2">
                        <c:v>355441.91919191921</c:v>
                      </c:pt>
                      <c:pt idx="3">
                        <c:v>355336.18233618233</c:v>
                      </c:pt>
                      <c:pt idx="4">
                        <c:v>320922.72079772101</c:v>
                      </c:pt>
                      <c:pt idx="5">
                        <c:v>359236.78743961366</c:v>
                      </c:pt>
                      <c:pt idx="6">
                        <c:v>371325.96801346802</c:v>
                      </c:pt>
                      <c:pt idx="7">
                        <c:v>395355.48941798951</c:v>
                      </c:pt>
                      <c:pt idx="8">
                        <c:v>391506.83421516744</c:v>
                      </c:pt>
                      <c:pt idx="9">
                        <c:v>382419.73638463602</c:v>
                      </c:pt>
                      <c:pt idx="10">
                        <c:v>399669.31912197801</c:v>
                      </c:pt>
                      <c:pt idx="11">
                        <c:v>406675.45634920633</c:v>
                      </c:pt>
                      <c:pt idx="12">
                        <c:v>426876.72791005293</c:v>
                      </c:pt>
                      <c:pt idx="13">
                        <c:v>449167.25660493824</c:v>
                      </c:pt>
                      <c:pt idx="14">
                        <c:v>417043.3746794872</c:v>
                      </c:pt>
                      <c:pt idx="15">
                        <c:v>426746.77248677256</c:v>
                      </c:pt>
                      <c:pt idx="16">
                        <c:v>414492.73007856339</c:v>
                      </c:pt>
                      <c:pt idx="17">
                        <c:v>416799.31437389768</c:v>
                      </c:pt>
                      <c:pt idx="18">
                        <c:v>352857.15277777775</c:v>
                      </c:pt>
                      <c:pt idx="19">
                        <c:v>343462.92648393195</c:v>
                      </c:pt>
                    </c:numCache>
                  </c:numRef>
                </c:val>
                <c:smooth val="0"/>
                <c:extLst xmlns:c15="http://schemas.microsoft.com/office/drawing/2012/chart">
                  <c:ext xmlns:c16="http://schemas.microsoft.com/office/drawing/2014/chart" uri="{C3380CC4-5D6E-409C-BE32-E72D297353CC}">
                    <c16:uniqueId val="{00000003-6568-490B-8108-2D5EC2E07E8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[1]Graph_Elev!$D$27</c15:sqref>
                        </c15:formulaRef>
                      </c:ext>
                    </c:extLst>
                    <c:strCache>
                      <c:ptCount val="1"/>
                      <c:pt idx="0">
                        <c:v>Prix au producteur du bélier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[1]Graph_Elev!$E$27:$X$27</c15:sqref>
                        </c15:formulaRef>
                      </c:ext>
                    </c:extLst>
                    <c:numCache>
                      <c:formatCode>General</c:formatCode>
                      <c:ptCount val="20"/>
                      <c:pt idx="0">
                        <c:v>57785.378025810671</c:v>
                      </c:pt>
                      <c:pt idx="1">
                        <c:v>58080.722432187766</c:v>
                      </c:pt>
                      <c:pt idx="2">
                        <c:v>58322.16683856483</c:v>
                      </c:pt>
                      <c:pt idx="3">
                        <c:v>64834.247692949233</c:v>
                      </c:pt>
                      <c:pt idx="4">
                        <c:v>67511.944578275259</c:v>
                      </c:pt>
                      <c:pt idx="5">
                        <c:v>68109.741832675863</c:v>
                      </c:pt>
                      <c:pt idx="6">
                        <c:v>65147.714604236426</c:v>
                      </c:pt>
                      <c:pt idx="7">
                        <c:v>70706.24303233024</c:v>
                      </c:pt>
                      <c:pt idx="8">
                        <c:v>67598.104793757404</c:v>
                      </c:pt>
                      <c:pt idx="9">
                        <c:v>73086.59818431006</c:v>
                      </c:pt>
                      <c:pt idx="10">
                        <c:v>73558.365576026263</c:v>
                      </c:pt>
                      <c:pt idx="11">
                        <c:v>54156.705948372612</c:v>
                      </c:pt>
                      <c:pt idx="12">
                        <c:v>55063.020047031161</c:v>
                      </c:pt>
                      <c:pt idx="13">
                        <c:v>66058.544400352737</c:v>
                      </c:pt>
                      <c:pt idx="14">
                        <c:v>59871.588888888888</c:v>
                      </c:pt>
                      <c:pt idx="15">
                        <c:v>64561.335578002239</c:v>
                      </c:pt>
                      <c:pt idx="16">
                        <c:v>65978.395061728384</c:v>
                      </c:pt>
                      <c:pt idx="17">
                        <c:v>82783.534418256648</c:v>
                      </c:pt>
                      <c:pt idx="18">
                        <c:v>58621.227753727755</c:v>
                      </c:pt>
                      <c:pt idx="19">
                        <c:v>58576.792037446772</c:v>
                      </c:pt>
                    </c:numCache>
                  </c:numRef>
                </c:val>
                <c:smooth val="0"/>
                <c:extLst xmlns:c15="http://schemas.microsoft.com/office/drawing/2012/chart">
                  <c:ext xmlns:c16="http://schemas.microsoft.com/office/drawing/2014/chart" uri="{C3380CC4-5D6E-409C-BE32-E72D297353CC}">
                    <c16:uniqueId val="{00000004-6568-490B-8108-2D5EC2E07E8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[1]Graph_Elev!$D$28</c15:sqref>
                        </c15:formulaRef>
                      </c:ext>
                    </c:extLst>
                    <c:strCache>
                      <c:ptCount val="1"/>
                      <c:pt idx="0">
                        <c:v>Prix à l'exportation du bélier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[1]Graph_Elev!$E$28:$X$28</c15:sqref>
                        </c15:formulaRef>
                      </c:ext>
                    </c:extLst>
                    <c:numCache>
                      <c:formatCode>General</c:formatCode>
                      <c:ptCount val="20"/>
                      <c:pt idx="0">
                        <c:v>70134.115231402</c:v>
                      </c:pt>
                      <c:pt idx="1">
                        <c:v>71069.268992855199</c:v>
                      </c:pt>
                      <c:pt idx="2">
                        <c:v>72004.422754308398</c:v>
                      </c:pt>
                      <c:pt idx="3">
                        <c:v>73874.730277214796</c:v>
                      </c:pt>
                      <c:pt idx="4">
                        <c:v>72939.576515761597</c:v>
                      </c:pt>
                      <c:pt idx="5">
                        <c:v>71809.884038667995</c:v>
                      </c:pt>
                      <c:pt idx="6">
                        <c:v>72745.037800121063</c:v>
                      </c:pt>
                      <c:pt idx="7">
                        <c:v>73680.191561574204</c:v>
                      </c:pt>
                      <c:pt idx="8">
                        <c:v>70948.678656360731</c:v>
                      </c:pt>
                      <c:pt idx="9">
                        <c:v>75550.499084480529</c:v>
                      </c:pt>
                      <c:pt idx="10">
                        <c:v>76485.652845933699</c:v>
                      </c:pt>
                      <c:pt idx="11">
                        <c:v>72124.431818181823</c:v>
                      </c:pt>
                      <c:pt idx="12">
                        <c:v>65291.266402116402</c:v>
                      </c:pt>
                      <c:pt idx="13">
                        <c:v>66599.659090909088</c:v>
                      </c:pt>
                      <c:pt idx="14">
                        <c:v>64539.755555555552</c:v>
                      </c:pt>
                      <c:pt idx="15">
                        <c:v>69539.730639730638</c:v>
                      </c:pt>
                      <c:pt idx="16">
                        <c:v>62556.712962962956</c:v>
                      </c:pt>
                      <c:pt idx="17">
                        <c:v>84307.56734006734</c:v>
                      </c:pt>
                      <c:pt idx="18">
                        <c:v>55510.788439955104</c:v>
                      </c:pt>
                      <c:pt idx="19">
                        <c:v>61260.771760525058</c:v>
                      </c:pt>
                    </c:numCache>
                  </c:numRef>
                </c:val>
                <c:smooth val="0"/>
                <c:extLst xmlns:c15="http://schemas.microsoft.com/office/drawing/2012/chart">
                  <c:ext xmlns:c16="http://schemas.microsoft.com/office/drawing/2014/chart" uri="{C3380CC4-5D6E-409C-BE32-E72D297353CC}">
                    <c16:uniqueId val="{00000005-6568-490B-8108-2D5EC2E07E8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[1]Graph_Elev!$D$29</c15:sqref>
                        </c15:formulaRef>
                      </c:ext>
                    </c:extLst>
                    <c:strCache>
                      <c:ptCount val="1"/>
                      <c:pt idx="0">
                        <c:v>Prix au producteur du bouc</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[1]Graph_Elev!$E$29:$X$29</c15:sqref>
                        </c15:formulaRef>
                      </c:ext>
                    </c:extLst>
                    <c:numCache>
                      <c:formatCode>General</c:formatCode>
                      <c:ptCount val="20"/>
                      <c:pt idx="0">
                        <c:v>42658.3592972345</c:v>
                      </c:pt>
                      <c:pt idx="1">
                        <c:v>43622.6374379177</c:v>
                      </c:pt>
                      <c:pt idx="2">
                        <c:v>44453.582245267571</c:v>
                      </c:pt>
                      <c:pt idx="3">
                        <c:v>46115.471859967336</c:v>
                      </c:pt>
                      <c:pt idx="4">
                        <c:v>45284.527052617465</c:v>
                      </c:pt>
                      <c:pt idx="5">
                        <c:v>46359.543169987395</c:v>
                      </c:pt>
                      <c:pt idx="6">
                        <c:v>47650.217867633699</c:v>
                      </c:pt>
                      <c:pt idx="7">
                        <c:v>48474.579718979068</c:v>
                      </c:pt>
                      <c:pt idx="8">
                        <c:v>46965.608236991065</c:v>
                      </c:pt>
                      <c:pt idx="9">
                        <c:v>50123.303421669792</c:v>
                      </c:pt>
                      <c:pt idx="10">
                        <c:v>50947.665273015096</c:v>
                      </c:pt>
                      <c:pt idx="11">
                        <c:v>31335.054914221579</c:v>
                      </c:pt>
                      <c:pt idx="12">
                        <c:v>33040.852557319224</c:v>
                      </c:pt>
                      <c:pt idx="13">
                        <c:v>33087.780952380948</c:v>
                      </c:pt>
                      <c:pt idx="14">
                        <c:v>31531.225925925926</c:v>
                      </c:pt>
                      <c:pt idx="15">
                        <c:v>33092.171717171717</c:v>
                      </c:pt>
                      <c:pt idx="16">
                        <c:v>34838.888888888883</c:v>
                      </c:pt>
                      <c:pt idx="17">
                        <c:v>40640.692640692643</c:v>
                      </c:pt>
                      <c:pt idx="18">
                        <c:v>36171.946505875079</c:v>
                      </c:pt>
                      <c:pt idx="19">
                        <c:v>30206.255486191982</c:v>
                      </c:pt>
                    </c:numCache>
                  </c:numRef>
                </c:val>
                <c:smooth val="0"/>
                <c:extLst xmlns:c15="http://schemas.microsoft.com/office/drawing/2012/chart">
                  <c:ext xmlns:c16="http://schemas.microsoft.com/office/drawing/2014/chart" uri="{C3380CC4-5D6E-409C-BE32-E72D297353CC}">
                    <c16:uniqueId val="{00000006-6568-490B-8108-2D5EC2E07E8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[1]Graph_Elev!$D$30</c15:sqref>
                        </c15:formulaRef>
                      </c:ext>
                    </c:extLst>
                    <c:strCache>
                      <c:ptCount val="1"/>
                      <c:pt idx="0">
                        <c:v>Prix à l'exportation du bouc</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[1]Graph_Elev!$E$30:$X$30</c15:sqref>
                        </c15:formulaRef>
                      </c:ext>
                    </c:extLst>
                    <c:numCache>
                      <c:formatCode>General</c:formatCode>
                      <c:ptCount val="20"/>
                      <c:pt idx="0">
                        <c:v>48702.600251018834</c:v>
                      </c:pt>
                      <c:pt idx="1">
                        <c:v>50295.781385086397</c:v>
                      </c:pt>
                      <c:pt idx="2">
                        <c:v>51222.295852487267</c:v>
                      </c:pt>
                      <c:pt idx="3">
                        <c:v>53075.324787288999</c:v>
                      </c:pt>
                      <c:pt idx="4">
                        <c:v>52148.810319888093</c:v>
                      </c:pt>
                      <c:pt idx="5">
                        <c:v>54001.839254689898</c:v>
                      </c:pt>
                      <c:pt idx="6">
                        <c:v>54928.353722090767</c:v>
                      </c:pt>
                      <c:pt idx="7">
                        <c:v>55854.868189491601</c:v>
                      </c:pt>
                      <c:pt idx="8">
                        <c:v>53781.382656892529</c:v>
                      </c:pt>
                      <c:pt idx="9">
                        <c:v>57707.8971242935</c:v>
                      </c:pt>
                      <c:pt idx="10">
                        <c:v>58634.411591694399</c:v>
                      </c:pt>
                      <c:pt idx="11">
                        <c:v>33650.925925925927</c:v>
                      </c:pt>
                      <c:pt idx="12">
                        <c:v>33530.641137566134</c:v>
                      </c:pt>
                      <c:pt idx="13">
                        <c:v>35681.635269360268</c:v>
                      </c:pt>
                      <c:pt idx="14">
                        <c:v>35269.455555555556</c:v>
                      </c:pt>
                      <c:pt idx="15">
                        <c:v>41002.974186307518</c:v>
                      </c:pt>
                      <c:pt idx="16">
                        <c:v>32573.765432098764</c:v>
                      </c:pt>
                      <c:pt idx="17">
                        <c:v>39631.717171717166</c:v>
                      </c:pt>
                      <c:pt idx="18">
                        <c:v>26778.772095959594</c:v>
                      </c:pt>
                      <c:pt idx="19">
                        <c:v>39212.543862660124</c:v>
                      </c:pt>
                    </c:numCache>
                  </c:numRef>
                </c:val>
                <c:smooth val="0"/>
                <c:extLst xmlns:c15="http://schemas.microsoft.com/office/drawing/2012/chart">
                  <c:ext xmlns:c16="http://schemas.microsoft.com/office/drawing/2014/chart" uri="{C3380CC4-5D6E-409C-BE32-E72D297353CC}">
                    <c16:uniqueId val="{00000007-6568-490B-8108-2D5EC2E07E8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[1]Graph_Elev!$D$31</c15:sqref>
                        </c15:formulaRef>
                      </c:ext>
                    </c:extLst>
                    <c:strCache>
                      <c:ptCount val="1"/>
                      <c:pt idx="0">
                        <c:v>Prix au producteur du poulet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[1]Graph_Elev!$E$31:$X$31</c15:sqref>
                        </c15:formulaRef>
                      </c:ext>
                    </c:extLst>
                    <c:numCache>
                      <c:formatCode>General</c:formatCode>
                      <c:ptCount val="20"/>
                      <c:pt idx="0">
                        <c:v>2754.5064718249564</c:v>
                      </c:pt>
                      <c:pt idx="1">
                        <c:v>2774.0212613848767</c:v>
                      </c:pt>
                      <c:pt idx="2">
                        <c:v>2783.5360509447964</c:v>
                      </c:pt>
                      <c:pt idx="3">
                        <c:v>2801.8989633979668</c:v>
                      </c:pt>
                      <c:pt idx="4">
                        <c:v>2791.0508405047131</c:v>
                      </c:pt>
                      <c:pt idx="5">
                        <c:v>2810.1773893215236</c:v>
                      </c:pt>
                      <c:pt idx="6">
                        <c:v>2819.1830879723498</c:v>
                      </c:pt>
                      <c:pt idx="7">
                        <c:v>2828.1887866231768</c:v>
                      </c:pt>
                      <c:pt idx="8">
                        <c:v>2837.1944852740066</c:v>
                      </c:pt>
                      <c:pt idx="9">
                        <c:v>2846.2001839248333</c:v>
                      </c:pt>
                      <c:pt idx="10">
                        <c:v>2855.2058825756635</c:v>
                      </c:pt>
                      <c:pt idx="11">
                        <c:v>3343.4834455667788</c:v>
                      </c:pt>
                      <c:pt idx="12">
                        <c:v>3277.3840020576131</c:v>
                      </c:pt>
                      <c:pt idx="13">
                        <c:v>3264.0562610229281</c:v>
                      </c:pt>
                      <c:pt idx="14">
                        <c:v>3338.2787037037033</c:v>
                      </c:pt>
                      <c:pt idx="15">
                        <c:v>3265.9652076318744</c:v>
                      </c:pt>
                      <c:pt idx="16">
                        <c:v>3306.7901234567903</c:v>
                      </c:pt>
                      <c:pt idx="17">
                        <c:v>3258.4856501523168</c:v>
                      </c:pt>
                      <c:pt idx="18">
                        <c:v>3108.8814108345359</c:v>
                      </c:pt>
                      <c:pt idx="19">
                        <c:v>3172.0650264767914</c:v>
                      </c:pt>
                    </c:numCache>
                  </c:numRef>
                </c:val>
                <c:smooth val="0"/>
                <c:extLst xmlns:c15="http://schemas.microsoft.com/office/drawing/2012/chart">
                  <c:ext xmlns:c16="http://schemas.microsoft.com/office/drawing/2014/chart" uri="{C3380CC4-5D6E-409C-BE32-E72D297353CC}">
                    <c16:uniqueId val="{00000008-6568-490B-8108-2D5EC2E07E8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[1]Graph_Elev!$D$32</c15:sqref>
                        </c15:formulaRef>
                      </c:ext>
                    </c:extLst>
                    <c:strCache>
                      <c:ptCount val="1"/>
                      <c:pt idx="0">
                        <c:v>Prix à l'exportation du poulet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[1]Graph_Elev!$E$24:$X$24</c15:sqref>
                        </c15:formulaRef>
                      </c:ext>
                    </c:extLst>
                    <c:strCache>
                      <c:ptCount val="20"/>
                      <c:pt idx="0">
                        <c:v>1T2020</c:v>
                      </c:pt>
                      <c:pt idx="1">
                        <c:v>2T2020</c:v>
                      </c:pt>
                      <c:pt idx="2">
                        <c:v>3T2020</c:v>
                      </c:pt>
                      <c:pt idx="3">
                        <c:v>4T2020</c:v>
                      </c:pt>
                      <c:pt idx="4">
                        <c:v>1T2021</c:v>
                      </c:pt>
                      <c:pt idx="5">
                        <c:v>2T2021</c:v>
                      </c:pt>
                      <c:pt idx="6">
                        <c:v>3T2021</c:v>
                      </c:pt>
                      <c:pt idx="7">
                        <c:v>4T2021</c:v>
                      </c:pt>
                      <c:pt idx="8">
                        <c:v>1T2022</c:v>
                      </c:pt>
                      <c:pt idx="9">
                        <c:v>2T2022</c:v>
                      </c:pt>
                      <c:pt idx="10">
                        <c:v>3T2022</c:v>
                      </c:pt>
                      <c:pt idx="11">
                        <c:v>4T2022</c:v>
                      </c:pt>
                      <c:pt idx="12">
                        <c:v>1T2023</c:v>
                      </c:pt>
                      <c:pt idx="13">
                        <c:v>2T2023</c:v>
                      </c:pt>
                      <c:pt idx="14">
                        <c:v>3T2023</c:v>
                      </c:pt>
                      <c:pt idx="15">
                        <c:v>4T2023</c:v>
                      </c:pt>
                      <c:pt idx="16">
                        <c:v>1T2024</c:v>
                      </c:pt>
                      <c:pt idx="17">
                        <c:v>2T2024</c:v>
                      </c:pt>
                      <c:pt idx="18">
                        <c:v>3T2024</c:v>
                      </c:pt>
                      <c:pt idx="19">
                        <c:v>4T2024</c:v>
                      </c:pt>
                    </c:strCache>
                  </c:strRef>
                </c:cat>
                <c:val>
                  <c:numRef>
                    <c:extLst xmlns:c15="http://schemas.microsoft.com/office/drawing/2012/chart">
                      <c:ext xmlns:c15="http://schemas.microsoft.com/office/drawing/2012/chart" uri="{02D57815-91ED-43cb-92C2-25804820EDAC}">
                        <c15:formulaRef>
                          <c15:sqref>[1]Graph_Elev!$E$32:$X$32</c15:sqref>
                        </c15:formulaRef>
                      </c:ext>
                    </c:extLst>
                    <c:numCache>
                      <c:formatCode>General</c:formatCode>
                      <c:ptCount val="20"/>
                      <c:pt idx="0">
                        <c:v>2896.2721672104503</c:v>
                      </c:pt>
                      <c:pt idx="1">
                        <c:v>2944.8837339482702</c:v>
                      </c:pt>
                      <c:pt idx="2">
                        <c:v>2957.0452966132702</c:v>
                      </c:pt>
                      <c:pt idx="3">
                        <c:v>2980.3869536320294</c:v>
                      </c:pt>
                      <c:pt idx="4">
                        <c:v>2968.7161251226498</c:v>
                      </c:pt>
                      <c:pt idx="5">
                        <c:v>2958.7244488080737</c:v>
                      </c:pt>
                      <c:pt idx="6">
                        <c:v>2952.7286106507868</c:v>
                      </c:pt>
                      <c:pt idx="7">
                        <c:v>2962.0661058268329</c:v>
                      </c:pt>
                      <c:pt idx="8">
                        <c:v>2977.0702676695305</c:v>
                      </c:pt>
                      <c:pt idx="9">
                        <c:v>2988.7410961789233</c:v>
                      </c:pt>
                      <c:pt idx="10">
                        <c:v>2990.7452580215031</c:v>
                      </c:pt>
                      <c:pt idx="11">
                        <c:v>3376.3888888888891</c:v>
                      </c:pt>
                      <c:pt idx="12">
                        <c:v>3098.2828924162259</c:v>
                      </c:pt>
                      <c:pt idx="13">
                        <c:v>3216.2197601010103</c:v>
                      </c:pt>
                      <c:pt idx="14">
                        <c:v>3280.7333333333336</c:v>
                      </c:pt>
                      <c:pt idx="15">
                        <c:v>3121.1489898989898</c:v>
                      </c:pt>
                      <c:pt idx="16">
                        <c:v>2883.3333333333335</c:v>
                      </c:pt>
                      <c:pt idx="17">
                        <c:v>3174.7088945005617</c:v>
                      </c:pt>
                      <c:pt idx="18">
                        <c:v>3321.8055555555552</c:v>
                      </c:pt>
                      <c:pt idx="19">
                        <c:v>3464.0291794548762</c:v>
                      </c:pt>
                    </c:numCache>
                  </c:numRef>
                </c:val>
                <c:smooth val="0"/>
                <c:extLst xmlns:c15="http://schemas.microsoft.com/office/drawing/2012/chart">
                  <c:ext xmlns:c16="http://schemas.microsoft.com/office/drawing/2014/chart" uri="{C3380CC4-5D6E-409C-BE32-E72D297353CC}">
                    <c16:uniqueId val="{00000009-6568-490B-8108-2D5EC2E07E87}"/>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noMultiLvlLbl val="0"/>
      </c:catAx>
      <c:valAx>
        <c:axId val="1868615024"/>
        <c:scaling>
          <c:orientation val="minMax"/>
          <c:min val="24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PRIX (FCFA)</a:t>
                </a:r>
              </a:p>
            </c:rich>
          </c:tx>
          <c:layout>
            <c:manualLayout>
              <c:xMode val="edge"/>
              <c:yMode val="edge"/>
              <c:x val="0.18226715036428107"/>
              <c:y val="8.5410534890035292E-2"/>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BF"/>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valAx>
      <c:spPr>
        <a:solidFill>
          <a:schemeClr val="bg1"/>
        </a:solidFill>
        <a:ln>
          <a:noFill/>
        </a:ln>
        <a:effectLst/>
      </c:spPr>
    </c:plotArea>
    <c:legend>
      <c:legendPos val="b"/>
      <c:layout>
        <c:manualLayout>
          <c:xMode val="edge"/>
          <c:yMode val="edge"/>
          <c:x val="0.160612592892309"/>
          <c:y val="0.64093320662503395"/>
          <c:w val="0.81215363518779182"/>
          <c:h val="0.1352815639424382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900" b="1" u="sng">
                <a:latin typeface="Arial" panose="020B0604020202020204" pitchFamily="34" charset="0"/>
                <a:cs typeface="Arial" panose="020B0604020202020204" pitchFamily="34" charset="0"/>
              </a:rPr>
              <a:t>L'évolution des prix à</a:t>
            </a:r>
            <a:r>
              <a:rPr lang="fr-FR" sz="900" b="1" u="sng" baseline="0">
                <a:latin typeface="Arial" panose="020B0604020202020204" pitchFamily="34" charset="0"/>
                <a:cs typeface="Arial" panose="020B0604020202020204" pitchFamily="34" charset="0"/>
              </a:rPr>
              <a:t> la collecte des denrées de base</a:t>
            </a:r>
            <a:endParaRPr lang="fr-FR" sz="900" b="1" u="sng">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7.1300405631114297E-2"/>
          <c:y val="8.4675853018372702E-2"/>
          <c:w val="0.88926249335231855"/>
          <c:h val="0.55904560986480467"/>
        </c:manualLayout>
      </c:layout>
      <c:barChart>
        <c:barDir val="col"/>
        <c:grouping val="clustered"/>
        <c:varyColors val="0"/>
        <c:ser>
          <c:idx val="1"/>
          <c:order val="0"/>
          <c:tx>
            <c:strRef>
              <c:f>[1]Série_Graph_SONAGESS!$C$10</c:f>
              <c:strCache>
                <c:ptCount val="1"/>
                <c:pt idx="0">
                  <c:v>Prix au producteur du maïs blanc</c:v>
                </c:pt>
              </c:strCache>
            </c:strRef>
          </c:tx>
          <c:spPr>
            <a:pattFill prst="pct80">
              <a:fgClr>
                <a:srgbClr val="FF0000"/>
              </a:fgClr>
              <a:bgClr>
                <a:schemeClr val="bg1"/>
              </a:bgClr>
            </a:pattFill>
            <a:ln>
              <a:noFill/>
            </a:ln>
            <a:effectLst/>
          </c:spPr>
          <c:invertIfNegative val="0"/>
          <c:cat>
            <c:strRef>
              <c:extLst>
                <c:ext xmlns:c15="http://schemas.microsoft.com/office/drawing/2012/chart" uri="{02D57815-91ED-43cb-92C2-25804820EDAC}">
                  <c15:fullRef>
                    <c15:sqref>[1]Série_Graph_SONAGESS!$D$6:$W$6</c15:sqref>
                  </c15:fullRef>
                </c:ext>
              </c:extLst>
              <c:f>[1]Série_Graph_SONAGESS!$S$6:$W$6</c:f>
              <c:strCache>
                <c:ptCount val="5"/>
                <c:pt idx="0">
                  <c:v>4T2023</c:v>
                </c:pt>
                <c:pt idx="1">
                  <c:v>1T2024</c:v>
                </c:pt>
                <c:pt idx="2">
                  <c:v>2T2024</c:v>
                </c:pt>
                <c:pt idx="3">
                  <c:v>3T2024</c:v>
                </c:pt>
                <c:pt idx="4">
                  <c:v>4T2024</c:v>
                </c:pt>
              </c:strCache>
            </c:strRef>
          </c:cat>
          <c:val>
            <c:numRef>
              <c:extLst>
                <c:ext xmlns:c15="http://schemas.microsoft.com/office/drawing/2012/chart" uri="{02D57815-91ED-43cb-92C2-25804820EDAC}">
                  <c15:fullRef>
                    <c15:sqref>[1]Série_Graph_SONAGESS!$D$10:$W$10</c15:sqref>
                  </c15:fullRef>
                </c:ext>
              </c:extLst>
              <c:f>[1]Série_Graph_SONAGESS!$S$10:$W$10</c:f>
              <c:numCache>
                <c:formatCode>General</c:formatCode>
                <c:ptCount val="5"/>
                <c:pt idx="0">
                  <c:v>208.28516382250871</c:v>
                </c:pt>
                <c:pt idx="1">
                  <c:v>207.58968898634393</c:v>
                </c:pt>
                <c:pt idx="2">
                  <c:v>217.6083156920316</c:v>
                </c:pt>
                <c:pt idx="3">
                  <c:v>257.82755834122145</c:v>
                </c:pt>
                <c:pt idx="4">
                  <c:v>234.3142250127959</c:v>
                </c:pt>
              </c:numCache>
            </c:numRef>
          </c:val>
          <c:extLst>
            <c:ext xmlns:c16="http://schemas.microsoft.com/office/drawing/2014/chart" uri="{C3380CC4-5D6E-409C-BE32-E72D297353CC}">
              <c16:uniqueId val="{00000000-032E-489E-853F-8C5C1F67E159}"/>
            </c:ext>
          </c:extLst>
        </c:ser>
        <c:ser>
          <c:idx val="2"/>
          <c:order val="1"/>
          <c:tx>
            <c:strRef>
              <c:f>[1]Série_Graph_SONAGESS!$C$12</c:f>
              <c:strCache>
                <c:ptCount val="1"/>
                <c:pt idx="0">
                  <c:v>Prix au producteur du mil local</c:v>
                </c:pt>
              </c:strCache>
            </c:strRef>
          </c:tx>
          <c:spPr>
            <a:pattFill prst="pct80">
              <a:fgClr>
                <a:srgbClr val="00B050"/>
              </a:fgClr>
              <a:bgClr>
                <a:schemeClr val="bg1"/>
              </a:bgClr>
            </a:pattFill>
            <a:ln>
              <a:noFill/>
            </a:ln>
            <a:effectLst/>
          </c:spPr>
          <c:invertIfNegative val="0"/>
          <c:cat>
            <c:strRef>
              <c:extLst>
                <c:ext xmlns:c15="http://schemas.microsoft.com/office/drawing/2012/chart" uri="{02D57815-91ED-43cb-92C2-25804820EDAC}">
                  <c15:fullRef>
                    <c15:sqref>[1]Série_Graph_SONAGESS!$D$6:$V$6</c15:sqref>
                  </c15:fullRef>
                </c:ext>
              </c:extLst>
              <c:f>[1]Série_Graph_SONAGESS!$S$6:$V$6</c:f>
              <c:strCache>
                <c:ptCount val="4"/>
                <c:pt idx="0">
                  <c:v>4T2023</c:v>
                </c:pt>
                <c:pt idx="1">
                  <c:v>1T2024</c:v>
                </c:pt>
                <c:pt idx="2">
                  <c:v>2T2024</c:v>
                </c:pt>
                <c:pt idx="3">
                  <c:v>3T2024</c:v>
                </c:pt>
              </c:strCache>
            </c:strRef>
          </c:cat>
          <c:val>
            <c:numRef>
              <c:extLst>
                <c:ext xmlns:c15="http://schemas.microsoft.com/office/drawing/2012/chart" uri="{02D57815-91ED-43cb-92C2-25804820EDAC}">
                  <c15:fullRef>
                    <c15:sqref>[1]Série_Graph_SONAGESS!$D$12:$W$12</c15:sqref>
                  </c15:fullRef>
                </c:ext>
              </c:extLst>
              <c:f>[1]Série_Graph_SONAGESS!$S$12:$W$12</c:f>
              <c:numCache>
                <c:formatCode>General</c:formatCode>
                <c:ptCount val="5"/>
                <c:pt idx="0">
                  <c:v>273.705910243988</c:v>
                </c:pt>
                <c:pt idx="1">
                  <c:v>267.9239314623232</c:v>
                </c:pt>
                <c:pt idx="2">
                  <c:v>298.36186693019971</c:v>
                </c:pt>
                <c:pt idx="3">
                  <c:v>360.56617323981391</c:v>
                </c:pt>
                <c:pt idx="4">
                  <c:v>383.78405653817316</c:v>
                </c:pt>
              </c:numCache>
            </c:numRef>
          </c:val>
          <c:extLst>
            <c:ext xmlns:c16="http://schemas.microsoft.com/office/drawing/2014/chart" uri="{C3380CC4-5D6E-409C-BE32-E72D297353CC}">
              <c16:uniqueId val="{00000001-032E-489E-853F-8C5C1F67E159}"/>
            </c:ext>
          </c:extLst>
        </c:ser>
        <c:ser>
          <c:idx val="3"/>
          <c:order val="2"/>
          <c:tx>
            <c:strRef>
              <c:f>[1]Série_Graph_SONAGESS!$C$14</c:f>
              <c:strCache>
                <c:ptCount val="1"/>
                <c:pt idx="0">
                  <c:v>Prix au producteur du sorgho blanc</c:v>
                </c:pt>
              </c:strCache>
            </c:strRef>
          </c:tx>
          <c:spPr>
            <a:solidFill>
              <a:schemeClr val="accent4"/>
            </a:solidFill>
            <a:ln>
              <a:noFill/>
            </a:ln>
            <a:effectLst/>
          </c:spPr>
          <c:invertIfNegative val="0"/>
          <c:cat>
            <c:strRef>
              <c:extLst>
                <c:ext xmlns:c15="http://schemas.microsoft.com/office/drawing/2012/chart" uri="{02D57815-91ED-43cb-92C2-25804820EDAC}">
                  <c15:fullRef>
                    <c15:sqref>[1]Série_Graph_SONAGESS!$D$6:$W$6</c15:sqref>
                  </c15:fullRef>
                </c:ext>
              </c:extLst>
              <c:f>[1]Série_Graph_SONAGESS!$S$6:$W$6</c:f>
              <c:strCache>
                <c:ptCount val="5"/>
                <c:pt idx="0">
                  <c:v>4T2023</c:v>
                </c:pt>
                <c:pt idx="1">
                  <c:v>1T2024</c:v>
                </c:pt>
                <c:pt idx="2">
                  <c:v>2T2024</c:v>
                </c:pt>
                <c:pt idx="3">
                  <c:v>3T2024</c:v>
                </c:pt>
                <c:pt idx="4">
                  <c:v>4T2024</c:v>
                </c:pt>
              </c:strCache>
            </c:strRef>
          </c:cat>
          <c:val>
            <c:numRef>
              <c:extLst>
                <c:ext xmlns:c15="http://schemas.microsoft.com/office/drawing/2012/chart" uri="{02D57815-91ED-43cb-92C2-25804820EDAC}">
                  <c15:fullRef>
                    <c15:sqref>[1]Série_Graph_SONAGESS!$D$14:$W$14</c15:sqref>
                  </c15:fullRef>
                </c:ext>
              </c:extLst>
              <c:f>[1]Série_Graph_SONAGESS!$S$14:$W$14</c:f>
              <c:numCache>
                <c:formatCode>General</c:formatCode>
                <c:ptCount val="5"/>
                <c:pt idx="0">
                  <c:v>233.28134572347008</c:v>
                </c:pt>
                <c:pt idx="1">
                  <c:v>227.23526059881291</c:v>
                </c:pt>
                <c:pt idx="2">
                  <c:v>260.6335344002261</c:v>
                </c:pt>
                <c:pt idx="3">
                  <c:v>291.89034447474791</c:v>
                </c:pt>
                <c:pt idx="4">
                  <c:v>277.56602940564966</c:v>
                </c:pt>
              </c:numCache>
            </c:numRef>
          </c:val>
          <c:extLst>
            <c:ext xmlns:c16="http://schemas.microsoft.com/office/drawing/2014/chart" uri="{C3380CC4-5D6E-409C-BE32-E72D297353CC}">
              <c16:uniqueId val="{00000002-032E-489E-853F-8C5C1F67E159}"/>
            </c:ext>
          </c:extLst>
        </c:ser>
        <c:dLbls>
          <c:showLegendKey val="0"/>
          <c:showVal val="0"/>
          <c:showCatName val="0"/>
          <c:showSerName val="0"/>
          <c:showPercent val="0"/>
          <c:showBubbleSize val="0"/>
        </c:dLbls>
        <c:gapWidth val="150"/>
        <c:axId val="611590536"/>
        <c:axId val="611594800"/>
      </c:barChart>
      <c:catAx>
        <c:axId val="61159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611594800"/>
        <c:crosses val="autoZero"/>
        <c:auto val="1"/>
        <c:lblAlgn val="ctr"/>
        <c:lblOffset val="100"/>
        <c:noMultiLvlLbl val="0"/>
      </c:catAx>
      <c:valAx>
        <c:axId val="611594800"/>
        <c:scaling>
          <c:orientation val="minMax"/>
          <c:max val="37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611590536"/>
        <c:crosses val="autoZero"/>
        <c:crossBetween val="between"/>
      </c:valAx>
      <c:spPr>
        <a:solidFill>
          <a:sysClr val="window" lastClr="FFFFFF"/>
        </a:solidFill>
        <a:ln>
          <a:noFill/>
        </a:ln>
        <a:effectLst/>
      </c:spPr>
    </c:plotArea>
    <c:legend>
      <c:legendPos val="b"/>
      <c:legendEntry>
        <c:idx val="0"/>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egendEntry>
        <c:idx val="1"/>
        <c:txPr>
          <a:bodyPr rot="0" spcFirstLastPara="1" vertOverflow="ellipsis" vert="horz" wrap="square" anchor="ctr" anchorCtr="1"/>
          <a:lstStyle/>
          <a:p>
            <a:pPr>
              <a:defRPr lang="en-US"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egendEntry>
        <c:idx val="2"/>
        <c:txPr>
          <a:bodyPr rot="0" spcFirstLastPara="1" vertOverflow="ellipsis" vert="horz" wrap="square" anchor="ctr" anchorCtr="1"/>
          <a:lstStyle/>
          <a:p>
            <a:pPr>
              <a:defRPr lang="en-US"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ayout>
        <c:manualLayout>
          <c:xMode val="edge"/>
          <c:yMode val="edge"/>
          <c:x val="6.4573720704913698E-2"/>
          <c:y val="0.79483429635642999"/>
          <c:w val="0.90462560686898497"/>
          <c:h val="0.156026946856293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900" u="sng">
                <a:latin typeface="Arial" panose="020B0604020202020204" pitchFamily="34" charset="0"/>
                <a:cs typeface="Arial" panose="020B0604020202020204" pitchFamily="34" charset="0"/>
              </a:rPr>
              <a:t>L'évolution des prix au détail des principales céréales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0116714134137487"/>
          <c:y val="0.1260437772381256"/>
          <c:w val="0.85982576646004361"/>
          <c:h val="0.56882380356661022"/>
        </c:manualLayout>
      </c:layout>
      <c:barChart>
        <c:barDir val="col"/>
        <c:grouping val="clustered"/>
        <c:varyColors val="0"/>
        <c:ser>
          <c:idx val="1"/>
          <c:order val="0"/>
          <c:tx>
            <c:strRef>
              <c:f>[1]Série_Graph_SONAGESS!$C$11</c:f>
              <c:strCache>
                <c:ptCount val="1"/>
                <c:pt idx="0">
                  <c:v>Prix au consommateur du maïs blanc</c:v>
                </c:pt>
              </c:strCache>
            </c:strRef>
          </c:tx>
          <c:spPr>
            <a:pattFill prst="pct80">
              <a:fgClr>
                <a:schemeClr val="accent2">
                  <a:lumMod val="75000"/>
                </a:schemeClr>
              </a:fgClr>
              <a:bgClr>
                <a:schemeClr val="bg1"/>
              </a:bgClr>
            </a:pattFill>
            <a:ln>
              <a:noFill/>
            </a:ln>
            <a:effectLst/>
          </c:spPr>
          <c:invertIfNegative val="0"/>
          <c:cat>
            <c:strRef>
              <c:extLst>
                <c:ext xmlns:c15="http://schemas.microsoft.com/office/drawing/2012/chart" uri="{02D57815-91ED-43cb-92C2-25804820EDAC}">
                  <c15:fullRef>
                    <c15:sqref>[1]Série_Graph_SONAGESS!$D$6:$W$6</c15:sqref>
                  </c15:fullRef>
                </c:ext>
              </c:extLst>
              <c:f>[1]Série_Graph_SONAGESS!$S$6:$W$6</c:f>
              <c:strCache>
                <c:ptCount val="5"/>
                <c:pt idx="0">
                  <c:v>4T2023</c:v>
                </c:pt>
                <c:pt idx="1">
                  <c:v>1T2024</c:v>
                </c:pt>
                <c:pt idx="2">
                  <c:v>2T2024</c:v>
                </c:pt>
                <c:pt idx="3">
                  <c:v>3T2024</c:v>
                </c:pt>
                <c:pt idx="4">
                  <c:v>4T2024</c:v>
                </c:pt>
              </c:strCache>
            </c:strRef>
          </c:cat>
          <c:val>
            <c:numRef>
              <c:extLst>
                <c:ext xmlns:c15="http://schemas.microsoft.com/office/drawing/2012/chart" uri="{02D57815-91ED-43cb-92C2-25804820EDAC}">
                  <c15:fullRef>
                    <c15:sqref>[1]Série_Graph_SONAGESS!$D$11:$W$11</c15:sqref>
                  </c15:fullRef>
                </c:ext>
              </c:extLst>
              <c:f>[1]Série_Graph_SONAGESS!$S$11:$W$11</c:f>
              <c:numCache>
                <c:formatCode>General</c:formatCode>
                <c:ptCount val="5"/>
                <c:pt idx="0">
                  <c:v>272.21806363453942</c:v>
                </c:pt>
                <c:pt idx="1">
                  <c:v>250.69219491663171</c:v>
                </c:pt>
                <c:pt idx="2">
                  <c:v>263.97853859649308</c:v>
                </c:pt>
                <c:pt idx="3">
                  <c:v>304.0815243442363</c:v>
                </c:pt>
                <c:pt idx="4">
                  <c:v>274.84587037909432</c:v>
                </c:pt>
              </c:numCache>
            </c:numRef>
          </c:val>
          <c:extLst>
            <c:ext xmlns:c16="http://schemas.microsoft.com/office/drawing/2014/chart" uri="{C3380CC4-5D6E-409C-BE32-E72D297353CC}">
              <c16:uniqueId val="{00000000-8912-44AF-81DB-7600B9B0BB81}"/>
            </c:ext>
          </c:extLst>
        </c:ser>
        <c:ser>
          <c:idx val="2"/>
          <c:order val="1"/>
          <c:tx>
            <c:strRef>
              <c:f>[1]Série_Graph_SONAGESS!$C$13</c:f>
              <c:strCache>
                <c:ptCount val="1"/>
                <c:pt idx="0">
                  <c:v>Prix au consommateur du mil local</c:v>
                </c:pt>
              </c:strCache>
            </c:strRef>
          </c:tx>
          <c:spPr>
            <a:solidFill>
              <a:srgbClr val="FFFF00"/>
            </a:solidFill>
            <a:ln>
              <a:noFill/>
            </a:ln>
            <a:effectLst/>
          </c:spPr>
          <c:invertIfNegative val="0"/>
          <c:cat>
            <c:strRef>
              <c:extLst>
                <c:ext xmlns:c15="http://schemas.microsoft.com/office/drawing/2012/chart" uri="{02D57815-91ED-43cb-92C2-25804820EDAC}">
                  <c15:fullRef>
                    <c15:sqref>[1]Série_Graph_SONAGESS!$D$6:$W$6</c15:sqref>
                  </c15:fullRef>
                </c:ext>
              </c:extLst>
              <c:f>[1]Série_Graph_SONAGESS!$S$6:$W$6</c:f>
              <c:strCache>
                <c:ptCount val="5"/>
                <c:pt idx="0">
                  <c:v>4T2023</c:v>
                </c:pt>
                <c:pt idx="1">
                  <c:v>1T2024</c:v>
                </c:pt>
                <c:pt idx="2">
                  <c:v>2T2024</c:v>
                </c:pt>
                <c:pt idx="3">
                  <c:v>3T2024</c:v>
                </c:pt>
                <c:pt idx="4">
                  <c:v>4T2024</c:v>
                </c:pt>
              </c:strCache>
            </c:strRef>
          </c:cat>
          <c:val>
            <c:numRef>
              <c:extLst>
                <c:ext xmlns:c15="http://schemas.microsoft.com/office/drawing/2012/chart" uri="{02D57815-91ED-43cb-92C2-25804820EDAC}">
                  <c15:fullRef>
                    <c15:sqref>[1]Série_Graph_SONAGESS!$D$13:$W$13</c15:sqref>
                  </c15:fullRef>
                </c:ext>
              </c:extLst>
              <c:f>[1]Série_Graph_SONAGESS!$S$13:$W$13</c:f>
              <c:numCache>
                <c:formatCode>General</c:formatCode>
                <c:ptCount val="5"/>
                <c:pt idx="0">
                  <c:v>339.56775687246608</c:v>
                </c:pt>
                <c:pt idx="1">
                  <c:v>340.31224501999941</c:v>
                </c:pt>
                <c:pt idx="2">
                  <c:v>356.46376147005293</c:v>
                </c:pt>
                <c:pt idx="3">
                  <c:v>427.70629853296447</c:v>
                </c:pt>
                <c:pt idx="4">
                  <c:v>412.15008472669814</c:v>
                </c:pt>
              </c:numCache>
            </c:numRef>
          </c:val>
          <c:extLst>
            <c:ext xmlns:c16="http://schemas.microsoft.com/office/drawing/2014/chart" uri="{C3380CC4-5D6E-409C-BE32-E72D297353CC}">
              <c16:uniqueId val="{00000001-8912-44AF-81DB-7600B9B0BB81}"/>
            </c:ext>
          </c:extLst>
        </c:ser>
        <c:ser>
          <c:idx val="3"/>
          <c:order val="2"/>
          <c:tx>
            <c:strRef>
              <c:f>[1]Série_Graph_SONAGESS!$C$15</c:f>
              <c:strCache>
                <c:ptCount val="1"/>
                <c:pt idx="0">
                  <c:v>Prix au consommateur du sorgho blanc</c:v>
                </c:pt>
              </c:strCache>
            </c:strRef>
          </c:tx>
          <c:spPr>
            <a:pattFill prst="pct80">
              <a:fgClr>
                <a:schemeClr val="accent6">
                  <a:lumMod val="50000"/>
                </a:schemeClr>
              </a:fgClr>
              <a:bgClr>
                <a:schemeClr val="bg1"/>
              </a:bgClr>
            </a:pattFill>
            <a:ln>
              <a:solidFill>
                <a:schemeClr val="lt1">
                  <a:shade val="50000"/>
                </a:schemeClr>
              </a:solidFill>
            </a:ln>
            <a:effectLst/>
          </c:spPr>
          <c:invertIfNegative val="0"/>
          <c:cat>
            <c:strRef>
              <c:extLst>
                <c:ext xmlns:c15="http://schemas.microsoft.com/office/drawing/2012/chart" uri="{02D57815-91ED-43cb-92C2-25804820EDAC}">
                  <c15:fullRef>
                    <c15:sqref>[1]Série_Graph_SONAGESS!$D$6:$W$6</c15:sqref>
                  </c15:fullRef>
                </c:ext>
              </c:extLst>
              <c:f>[1]Série_Graph_SONAGESS!$S$6:$W$6</c:f>
              <c:strCache>
                <c:ptCount val="5"/>
                <c:pt idx="0">
                  <c:v>4T2023</c:v>
                </c:pt>
                <c:pt idx="1">
                  <c:v>1T2024</c:v>
                </c:pt>
                <c:pt idx="2">
                  <c:v>2T2024</c:v>
                </c:pt>
                <c:pt idx="3">
                  <c:v>3T2024</c:v>
                </c:pt>
                <c:pt idx="4">
                  <c:v>4T2024</c:v>
                </c:pt>
              </c:strCache>
            </c:strRef>
          </c:cat>
          <c:val>
            <c:numRef>
              <c:extLst>
                <c:ext xmlns:c15="http://schemas.microsoft.com/office/drawing/2012/chart" uri="{02D57815-91ED-43cb-92C2-25804820EDAC}">
                  <c15:fullRef>
                    <c15:sqref>[1]Série_Graph_SONAGESS!$D$15:$W$15</c15:sqref>
                  </c15:fullRef>
                </c:ext>
              </c:extLst>
              <c:f>[1]Série_Graph_SONAGESS!$S$15:$W$15</c:f>
              <c:numCache>
                <c:formatCode>General</c:formatCode>
                <c:ptCount val="5"/>
                <c:pt idx="0">
                  <c:v>288.64541797316832</c:v>
                </c:pt>
                <c:pt idx="1">
                  <c:v>286.46117512577712</c:v>
                </c:pt>
                <c:pt idx="2">
                  <c:v>311.08032784124816</c:v>
                </c:pt>
                <c:pt idx="3">
                  <c:v>347.18591798872927</c:v>
                </c:pt>
                <c:pt idx="4">
                  <c:v>324.7318364981449</c:v>
                </c:pt>
              </c:numCache>
            </c:numRef>
          </c:val>
          <c:extLst>
            <c:ext xmlns:c16="http://schemas.microsoft.com/office/drawing/2014/chart" uri="{C3380CC4-5D6E-409C-BE32-E72D297353CC}">
              <c16:uniqueId val="{00000002-8912-44AF-81DB-7600B9B0BB81}"/>
            </c:ext>
          </c:extLst>
        </c:ser>
        <c:dLbls>
          <c:showLegendKey val="0"/>
          <c:showVal val="0"/>
          <c:showCatName val="0"/>
          <c:showSerName val="0"/>
          <c:showPercent val="0"/>
          <c:showBubbleSize val="0"/>
        </c:dLbls>
        <c:gapWidth val="150"/>
        <c:axId val="456238856"/>
        <c:axId val="456242136"/>
      </c:barChart>
      <c:catAx>
        <c:axId val="45623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BF"/>
          </a:p>
        </c:txPr>
        <c:crossAx val="456242136"/>
        <c:crosses val="autoZero"/>
        <c:auto val="1"/>
        <c:lblAlgn val="ctr"/>
        <c:lblOffset val="100"/>
        <c:noMultiLvlLbl val="0"/>
      </c:catAx>
      <c:valAx>
        <c:axId val="456242136"/>
        <c:scaling>
          <c:orientation val="minMax"/>
          <c:max val="4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BF"/>
          </a:p>
        </c:txPr>
        <c:crossAx val="456238856"/>
        <c:crosses val="autoZero"/>
        <c:crossBetween val="between"/>
      </c:valAx>
      <c:spPr>
        <a:solidFill>
          <a:sysClr val="window" lastClr="FFFFFF"/>
        </a:solidFill>
        <a:ln>
          <a:noFill/>
        </a:ln>
        <a:effectLst/>
      </c:spPr>
    </c:plotArea>
    <c:legend>
      <c:legendPos val="b"/>
      <c:layout>
        <c:manualLayout>
          <c:xMode val="edge"/>
          <c:yMode val="edge"/>
          <c:x val="9.7447975253093358E-2"/>
          <c:y val="0.79154568214996179"/>
          <c:w val="0.85279105736782901"/>
          <c:h val="0.158514747818684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dk1"/>
                </a:solidFill>
                <a:effectLst/>
                <a:latin typeface="Arial" panose="020B0604020202020204" pitchFamily="34" charset="0"/>
                <a:ea typeface="+mn-ea"/>
                <a:cs typeface="Arial" panose="020B0604020202020204" pitchFamily="34" charset="0"/>
              </a:defRPr>
            </a:pPr>
            <a:r>
              <a:rPr lang="fr-FR" b="1"/>
              <a:t>L'évolution des prix au producteur des produits de rente</a:t>
            </a:r>
          </a:p>
        </c:rich>
      </c:tx>
      <c:overlay val="0"/>
      <c:spPr>
        <a:noFill/>
        <a:ln>
          <a:noFill/>
        </a:ln>
        <a:effectLst/>
      </c:spPr>
      <c:txPr>
        <a:bodyPr rot="0" spcFirstLastPara="1" vertOverflow="ellipsis" vert="horz" wrap="square" anchor="ctr" anchorCtr="1"/>
        <a:lstStyle/>
        <a:p>
          <a:pPr>
            <a:defRPr lang="en-US" sz="1080" b="1" i="0" u="none" strike="noStrike" kern="1200" spc="0" baseline="0">
              <a:solidFill>
                <a:schemeClr val="dk1"/>
              </a:solidFill>
              <a:effectLst/>
              <a:latin typeface="Arial" panose="020B0604020202020204" pitchFamily="34" charset="0"/>
              <a:ea typeface="+mn-ea"/>
              <a:cs typeface="Arial" panose="020B0604020202020204" pitchFamily="34" charset="0"/>
            </a:defRPr>
          </a:pPr>
          <a:endParaRPr lang="fr-BF"/>
        </a:p>
      </c:txPr>
    </c:title>
    <c:autoTitleDeleted val="0"/>
    <c:plotArea>
      <c:layout/>
      <c:barChart>
        <c:barDir val="col"/>
        <c:grouping val="clustered"/>
        <c:varyColors val="0"/>
        <c:ser>
          <c:idx val="1"/>
          <c:order val="0"/>
          <c:tx>
            <c:strRef>
              <c:f>[1]Série_Graph_SONAGESS!$C$16</c:f>
              <c:strCache>
                <c:ptCount val="1"/>
                <c:pt idx="0">
                  <c:v>Prix au producteur du riz décortiqué</c:v>
                </c:pt>
              </c:strCache>
            </c:strRef>
          </c:tx>
          <c:spPr>
            <a:pattFill prst="pct80">
              <a:fgClr>
                <a:schemeClr val="accent6">
                  <a:lumMod val="75000"/>
                </a:schemeClr>
              </a:fgClr>
              <a:bgClr>
                <a:schemeClr val="bg1"/>
              </a:bgClr>
            </a:pattFill>
            <a:ln>
              <a:noFill/>
            </a:ln>
            <a:effectLst/>
          </c:spPr>
          <c:invertIfNegative val="0"/>
          <c:cat>
            <c:strRef>
              <c:extLst>
                <c:ext xmlns:c15="http://schemas.microsoft.com/office/drawing/2012/chart" uri="{02D57815-91ED-43cb-92C2-25804820EDAC}">
                  <c15:fullRef>
                    <c15:sqref>[1]Série_Graph_SONAGESS!$D$6:$W$6</c15:sqref>
                  </c15:fullRef>
                </c:ext>
              </c:extLst>
              <c:f>[1]Série_Graph_SONAGESS!$S$6:$W$6</c:f>
              <c:strCache>
                <c:ptCount val="5"/>
                <c:pt idx="0">
                  <c:v>4T2023</c:v>
                </c:pt>
                <c:pt idx="1">
                  <c:v>1T2024</c:v>
                </c:pt>
                <c:pt idx="2">
                  <c:v>2T2024</c:v>
                </c:pt>
                <c:pt idx="3">
                  <c:v>3T2024</c:v>
                </c:pt>
                <c:pt idx="4">
                  <c:v>4T2024</c:v>
                </c:pt>
              </c:strCache>
            </c:strRef>
          </c:cat>
          <c:val>
            <c:numRef>
              <c:extLst>
                <c:ext xmlns:c15="http://schemas.microsoft.com/office/drawing/2012/chart" uri="{02D57815-91ED-43cb-92C2-25804820EDAC}">
                  <c15:fullRef>
                    <c15:sqref>[1]Série_Graph_SONAGESS!$D$16:$W$16</c15:sqref>
                  </c15:fullRef>
                </c:ext>
              </c:extLst>
              <c:f>[1]Série_Graph_SONAGESS!$S$16:$W$16</c:f>
              <c:numCache>
                <c:formatCode>General</c:formatCode>
                <c:ptCount val="5"/>
                <c:pt idx="0">
                  <c:v>369.58500367706893</c:v>
                </c:pt>
                <c:pt idx="1">
                  <c:v>370.11907493259559</c:v>
                </c:pt>
                <c:pt idx="2">
                  <c:v>387.83078146043164</c:v>
                </c:pt>
                <c:pt idx="3">
                  <c:v>414.34002047769383</c:v>
                </c:pt>
                <c:pt idx="4">
                  <c:v>417.05182506046003</c:v>
                </c:pt>
              </c:numCache>
            </c:numRef>
          </c:val>
          <c:extLst>
            <c:ext xmlns:c16="http://schemas.microsoft.com/office/drawing/2014/chart" uri="{C3380CC4-5D6E-409C-BE32-E72D297353CC}">
              <c16:uniqueId val="{00000000-CE6A-4A18-9B3E-28316B6CFBAE}"/>
            </c:ext>
          </c:extLst>
        </c:ser>
        <c:ser>
          <c:idx val="2"/>
          <c:order val="1"/>
          <c:tx>
            <c:strRef>
              <c:f>[1]Série_Graph_SONAGESS!$C$18</c:f>
              <c:strCache>
                <c:ptCount val="1"/>
                <c:pt idx="0">
                  <c:v>Prix au producteur du sésame</c:v>
                </c:pt>
              </c:strCache>
            </c:strRef>
          </c:tx>
          <c:spPr>
            <a:solidFill>
              <a:schemeClr val="accent3"/>
            </a:solidFill>
            <a:ln>
              <a:noFill/>
            </a:ln>
            <a:effectLst/>
          </c:spPr>
          <c:invertIfNegative val="0"/>
          <c:cat>
            <c:strRef>
              <c:extLst>
                <c:ext xmlns:c15="http://schemas.microsoft.com/office/drawing/2012/chart" uri="{02D57815-91ED-43cb-92C2-25804820EDAC}">
                  <c15:fullRef>
                    <c15:sqref>[1]Série_Graph_SONAGESS!$D$6:$V$6</c15:sqref>
                  </c15:fullRef>
                </c:ext>
              </c:extLst>
              <c:f>[1]Série_Graph_SONAGESS!$S$6:$V$6</c:f>
              <c:strCache>
                <c:ptCount val="4"/>
                <c:pt idx="0">
                  <c:v>4T2023</c:v>
                </c:pt>
                <c:pt idx="1">
                  <c:v>1T2024</c:v>
                </c:pt>
                <c:pt idx="2">
                  <c:v>2T2024</c:v>
                </c:pt>
                <c:pt idx="3">
                  <c:v>3T2024</c:v>
                </c:pt>
              </c:strCache>
            </c:strRef>
          </c:cat>
          <c:val>
            <c:numRef>
              <c:extLst>
                <c:ext xmlns:c15="http://schemas.microsoft.com/office/drawing/2012/chart" uri="{02D57815-91ED-43cb-92C2-25804820EDAC}">
                  <c15:fullRef>
                    <c15:sqref>[1]Série_Graph_SONAGESS!$D$18:$W$18</c15:sqref>
                  </c15:fullRef>
                </c:ext>
              </c:extLst>
              <c:f>[1]Série_Graph_SONAGESS!$S$18:$W$18</c:f>
              <c:numCache>
                <c:formatCode>General</c:formatCode>
                <c:ptCount val="5"/>
                <c:pt idx="0">
                  <c:v>746.6879160563152</c:v>
                </c:pt>
                <c:pt idx="1">
                  <c:v>875.67357777630843</c:v>
                </c:pt>
                <c:pt idx="2">
                  <c:v>767.84125683496859</c:v>
                </c:pt>
                <c:pt idx="3">
                  <c:v>975.26172970618734</c:v>
                </c:pt>
                <c:pt idx="4">
                  <c:v>795.52077271476628</c:v>
                </c:pt>
              </c:numCache>
            </c:numRef>
          </c:val>
          <c:extLst>
            <c:ext xmlns:c16="http://schemas.microsoft.com/office/drawing/2014/chart" uri="{C3380CC4-5D6E-409C-BE32-E72D297353CC}">
              <c16:uniqueId val="{00000001-CE6A-4A18-9B3E-28316B6CFBAE}"/>
            </c:ext>
          </c:extLst>
        </c:ser>
        <c:ser>
          <c:idx val="3"/>
          <c:order val="2"/>
          <c:tx>
            <c:strRef>
              <c:f>[1]Série_Graph_SONAGESS!$C$20</c:f>
              <c:strCache>
                <c:ptCount val="1"/>
                <c:pt idx="0">
                  <c:v>Prix au producteur du niébé</c:v>
                </c:pt>
              </c:strCache>
            </c:strRef>
          </c:tx>
          <c:spPr>
            <a:solidFill>
              <a:schemeClr val="accent4"/>
            </a:solidFill>
            <a:ln>
              <a:noFill/>
            </a:ln>
            <a:effectLst/>
          </c:spPr>
          <c:invertIfNegative val="0"/>
          <c:cat>
            <c:strRef>
              <c:extLst>
                <c:ext xmlns:c15="http://schemas.microsoft.com/office/drawing/2012/chart" uri="{02D57815-91ED-43cb-92C2-25804820EDAC}">
                  <c15:fullRef>
                    <c15:sqref>[1]Série_Graph_SONAGESS!$D$6:$W$6</c15:sqref>
                  </c15:fullRef>
                </c:ext>
              </c:extLst>
              <c:f>[1]Série_Graph_SONAGESS!$S$6:$W$6</c:f>
              <c:strCache>
                <c:ptCount val="5"/>
                <c:pt idx="0">
                  <c:v>4T2023</c:v>
                </c:pt>
                <c:pt idx="1">
                  <c:v>1T2024</c:v>
                </c:pt>
                <c:pt idx="2">
                  <c:v>2T2024</c:v>
                </c:pt>
                <c:pt idx="3">
                  <c:v>3T2024</c:v>
                </c:pt>
                <c:pt idx="4">
                  <c:v>4T2024</c:v>
                </c:pt>
              </c:strCache>
            </c:strRef>
          </c:cat>
          <c:val>
            <c:numRef>
              <c:extLst>
                <c:ext xmlns:c15="http://schemas.microsoft.com/office/drawing/2012/chart" uri="{02D57815-91ED-43cb-92C2-25804820EDAC}">
                  <c15:fullRef>
                    <c15:sqref>[1]Série_Graph_SONAGESS!$D$20:$W$20</c15:sqref>
                  </c15:fullRef>
                </c:ext>
              </c:extLst>
              <c:f>[1]Série_Graph_SONAGESS!$S$20:$W$20</c:f>
              <c:numCache>
                <c:formatCode>General</c:formatCode>
                <c:ptCount val="5"/>
                <c:pt idx="0">
                  <c:v>320.51596776770538</c:v>
                </c:pt>
                <c:pt idx="1">
                  <c:v>410.0300026621963</c:v>
                </c:pt>
                <c:pt idx="2">
                  <c:v>494.26056293911398</c:v>
                </c:pt>
                <c:pt idx="3">
                  <c:v>646.00527814431155</c:v>
                </c:pt>
                <c:pt idx="4">
                  <c:v>523.87062110295381</c:v>
                </c:pt>
              </c:numCache>
            </c:numRef>
          </c:val>
          <c:extLst>
            <c:ext xmlns:c16="http://schemas.microsoft.com/office/drawing/2014/chart" uri="{C3380CC4-5D6E-409C-BE32-E72D297353CC}">
              <c16:uniqueId val="{00000002-CE6A-4A18-9B3E-28316B6CFBAE}"/>
            </c:ext>
          </c:extLst>
        </c:ser>
        <c:dLbls>
          <c:showLegendKey val="0"/>
          <c:showVal val="0"/>
          <c:showCatName val="0"/>
          <c:showSerName val="0"/>
          <c:showPercent val="0"/>
          <c:showBubbleSize val="0"/>
        </c:dLbls>
        <c:gapWidth val="150"/>
        <c:axId val="1121064848"/>
        <c:axId val="1121068128"/>
      </c:barChart>
      <c:catAx>
        <c:axId val="112106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700" b="0" i="0" u="none" strike="noStrike" kern="1200" baseline="0">
                <a:solidFill>
                  <a:schemeClr val="dk1"/>
                </a:solidFill>
                <a:effectLst/>
                <a:latin typeface="Arial" panose="020B0604020202020204" pitchFamily="34" charset="0"/>
                <a:ea typeface="+mn-ea"/>
                <a:cs typeface="Arial" panose="020B0604020202020204" pitchFamily="34" charset="0"/>
              </a:defRPr>
            </a:pPr>
            <a:endParaRPr lang="fr-BF"/>
          </a:p>
        </c:txPr>
        <c:crossAx val="1121068128"/>
        <c:crosses val="autoZero"/>
        <c:auto val="1"/>
        <c:lblAlgn val="ctr"/>
        <c:lblOffset val="100"/>
        <c:noMultiLvlLbl val="0"/>
      </c:catAx>
      <c:valAx>
        <c:axId val="1121068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dk1"/>
                </a:solidFill>
                <a:effectLst/>
                <a:latin typeface="Arial" panose="020B0604020202020204" pitchFamily="34" charset="0"/>
                <a:ea typeface="+mn-ea"/>
                <a:cs typeface="Arial" panose="020B0604020202020204" pitchFamily="34" charset="0"/>
              </a:defRPr>
            </a:pPr>
            <a:endParaRPr lang="fr-BF"/>
          </a:p>
        </c:txPr>
        <c:crossAx val="1121064848"/>
        <c:crosses val="autoZero"/>
        <c:crossBetween val="between"/>
      </c:valAx>
      <c:spPr>
        <a:solidFill>
          <a:sysClr val="window" lastClr="FFFFFF"/>
        </a:solidFill>
        <a:ln>
          <a:noFill/>
        </a:ln>
        <a:effectLst/>
      </c:spPr>
    </c:plotArea>
    <c:legend>
      <c:legendPos val="b"/>
      <c:legendEntry>
        <c:idx val="0"/>
        <c:txPr>
          <a:bodyPr rot="0" spcFirstLastPara="1" vertOverflow="ellipsis" vert="horz" wrap="square" anchor="ctr" anchorCtr="1"/>
          <a:lstStyle/>
          <a:p>
            <a:pPr>
              <a:defRPr lang="en-US"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fr-BF"/>
          </a:p>
        </c:txPr>
      </c:legendEntry>
      <c:legendEntry>
        <c:idx val="1"/>
        <c:txPr>
          <a:bodyPr rot="0" spcFirstLastPara="1" vertOverflow="ellipsis" vert="horz" wrap="square" anchor="ctr" anchorCtr="1"/>
          <a:lstStyle/>
          <a:p>
            <a:pPr>
              <a:defRPr lang="en-US"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fr-BF"/>
          </a:p>
        </c:txPr>
      </c:legendEntry>
      <c:legendEntry>
        <c:idx val="2"/>
        <c:txPr>
          <a:bodyPr rot="0" spcFirstLastPara="1" vertOverflow="ellipsis" vert="horz" wrap="square" anchor="ctr" anchorCtr="1"/>
          <a:lstStyle/>
          <a:p>
            <a:pPr>
              <a:defRPr lang="en-US"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fr-BF"/>
          </a:p>
        </c:txPr>
      </c:legendEntry>
      <c:layout>
        <c:manualLayout>
          <c:xMode val="edge"/>
          <c:yMode val="edge"/>
          <c:x val="2.7399016186620013E-2"/>
          <c:y val="0.83525389628868141"/>
          <c:w val="0.90573717639966567"/>
          <c:h val="0.14140467030837953"/>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lang="en-US" sz="900">
          <a:solidFill>
            <a:schemeClr val="dk1"/>
          </a:solidFill>
          <a:effectLst/>
          <a:latin typeface="Arial" panose="020B0604020202020204" pitchFamily="34" charset="0"/>
          <a:ea typeface="+mn-ea"/>
          <a:cs typeface="Arial" panose="020B0604020202020204" pitchFamily="34" charset="0"/>
        </a:defRPr>
      </a:pPr>
      <a:endParaRPr lang="fr-BF"/>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800" b="1"/>
              <a:t>L'évolution des prix au détail des produits de rente</a:t>
            </a:r>
          </a:p>
        </c:rich>
      </c:tx>
      <c:layout>
        <c:manualLayout>
          <c:xMode val="edge"/>
          <c:yMode val="edge"/>
          <c:x val="0.1006950966768911"/>
          <c:y val="3.8017657555500543E-3"/>
        </c:manualLayout>
      </c:layout>
      <c:overlay val="0"/>
      <c:spPr>
        <a:noFill/>
        <a:ln>
          <a:noFill/>
        </a:ln>
        <a:effectLst/>
      </c:spPr>
      <c:txPr>
        <a:bodyPr rot="0" spcFirstLastPara="1" vertOverflow="ellipsis" vert="horz" wrap="square" anchor="ctr" anchorCtr="1"/>
        <a:lstStyle/>
        <a:p>
          <a:pPr>
            <a:defRPr lang="en-US" sz="9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title>
    <c:autoTitleDeleted val="0"/>
    <c:plotArea>
      <c:layout>
        <c:manualLayout>
          <c:layoutTarget val="inner"/>
          <c:xMode val="edge"/>
          <c:yMode val="edge"/>
          <c:x val="0.1403004009260696"/>
          <c:y val="0.10841648074435582"/>
          <c:w val="0.84796622093830465"/>
          <c:h val="0.66992051914757822"/>
        </c:manualLayout>
      </c:layout>
      <c:barChart>
        <c:barDir val="col"/>
        <c:grouping val="clustered"/>
        <c:varyColors val="0"/>
        <c:ser>
          <c:idx val="1"/>
          <c:order val="0"/>
          <c:tx>
            <c:strRef>
              <c:f>[1]Série_Graph_SONAGESS!$C$17</c:f>
              <c:strCache>
                <c:ptCount val="1"/>
                <c:pt idx="0">
                  <c:v>Prix au consommateur du riz décortiqué</c:v>
                </c:pt>
              </c:strCache>
            </c:strRef>
          </c:tx>
          <c:spPr>
            <a:solidFill>
              <a:schemeClr val="accent2"/>
            </a:solidFill>
            <a:ln>
              <a:noFill/>
            </a:ln>
            <a:effectLst/>
            <a:scene3d>
              <a:camera prst="orthographicFront"/>
              <a:lightRig rig="threePt" dir="t"/>
            </a:scene3d>
            <a:sp3d/>
          </c:spPr>
          <c:invertIfNegative val="0"/>
          <c:cat>
            <c:strRef>
              <c:extLst>
                <c:ext xmlns:c15="http://schemas.microsoft.com/office/drawing/2012/chart" uri="{02D57815-91ED-43cb-92C2-25804820EDAC}">
                  <c15:fullRef>
                    <c15:sqref>[1]Série_Graph_SONAGESS!$D$6:$W$6</c15:sqref>
                  </c15:fullRef>
                </c:ext>
              </c:extLst>
              <c:f>[1]Série_Graph_SONAGESS!$S$6:$W$6</c:f>
              <c:strCache>
                <c:ptCount val="5"/>
                <c:pt idx="0">
                  <c:v>4T2023</c:v>
                </c:pt>
                <c:pt idx="1">
                  <c:v>1T2024</c:v>
                </c:pt>
                <c:pt idx="2">
                  <c:v>2T2024</c:v>
                </c:pt>
                <c:pt idx="3">
                  <c:v>3T2024</c:v>
                </c:pt>
                <c:pt idx="4">
                  <c:v>4T2024</c:v>
                </c:pt>
              </c:strCache>
            </c:strRef>
          </c:cat>
          <c:val>
            <c:numRef>
              <c:extLst>
                <c:ext xmlns:c15="http://schemas.microsoft.com/office/drawing/2012/chart" uri="{02D57815-91ED-43cb-92C2-25804820EDAC}">
                  <c15:fullRef>
                    <c15:sqref>[1]Série_Graph_SONAGESS!$D$17:$W$17</c15:sqref>
                  </c15:fullRef>
                </c:ext>
              </c:extLst>
              <c:f>[1]Série_Graph_SONAGESS!$S$17:$W$17</c:f>
              <c:numCache>
                <c:formatCode>General</c:formatCode>
                <c:ptCount val="5"/>
                <c:pt idx="0">
                  <c:v>412.36624180195378</c:v>
                </c:pt>
                <c:pt idx="1">
                  <c:v>414.87640430226048</c:v>
                </c:pt>
                <c:pt idx="2">
                  <c:v>431.13218975358018</c:v>
                </c:pt>
                <c:pt idx="3">
                  <c:v>468.96075287384662</c:v>
                </c:pt>
                <c:pt idx="4">
                  <c:v>479.93840371942173</c:v>
                </c:pt>
              </c:numCache>
            </c:numRef>
          </c:val>
          <c:extLst>
            <c:ext xmlns:c16="http://schemas.microsoft.com/office/drawing/2014/chart" uri="{C3380CC4-5D6E-409C-BE32-E72D297353CC}">
              <c16:uniqueId val="{00000000-C151-4BB1-AD66-9BAD71F60D80}"/>
            </c:ext>
          </c:extLst>
        </c:ser>
        <c:ser>
          <c:idx val="2"/>
          <c:order val="1"/>
          <c:tx>
            <c:strRef>
              <c:f>[1]Série_Graph_SONAGESS!$C$19</c:f>
              <c:strCache>
                <c:ptCount val="1"/>
                <c:pt idx="0">
                  <c:v>Prix au consommateur du sésame</c:v>
                </c:pt>
              </c:strCache>
            </c:strRef>
          </c:tx>
          <c:spPr>
            <a:solidFill>
              <a:schemeClr val="accent1">
                <a:lumMod val="60000"/>
                <a:lumOff val="40000"/>
              </a:schemeClr>
            </a:solidFill>
            <a:ln>
              <a:noFill/>
            </a:ln>
            <a:effectLst/>
            <a:scene3d>
              <a:camera prst="orthographicFront"/>
              <a:lightRig rig="threePt" dir="t"/>
            </a:scene3d>
            <a:sp3d/>
          </c:spPr>
          <c:invertIfNegative val="0"/>
          <c:cat>
            <c:strRef>
              <c:extLst>
                <c:ext xmlns:c15="http://schemas.microsoft.com/office/drawing/2012/chart" uri="{02D57815-91ED-43cb-92C2-25804820EDAC}">
                  <c15:fullRef>
                    <c15:sqref>[1]Série_Graph_SONAGESS!$D$6:$W$6</c15:sqref>
                  </c15:fullRef>
                </c:ext>
              </c:extLst>
              <c:f>[1]Série_Graph_SONAGESS!$S$6:$W$6</c:f>
              <c:strCache>
                <c:ptCount val="5"/>
                <c:pt idx="0">
                  <c:v>4T2023</c:v>
                </c:pt>
                <c:pt idx="1">
                  <c:v>1T2024</c:v>
                </c:pt>
                <c:pt idx="2">
                  <c:v>2T2024</c:v>
                </c:pt>
                <c:pt idx="3">
                  <c:v>3T2024</c:v>
                </c:pt>
                <c:pt idx="4">
                  <c:v>4T2024</c:v>
                </c:pt>
              </c:strCache>
            </c:strRef>
          </c:cat>
          <c:val>
            <c:numRef>
              <c:extLst>
                <c:ext xmlns:c15="http://schemas.microsoft.com/office/drawing/2012/chart" uri="{02D57815-91ED-43cb-92C2-25804820EDAC}">
                  <c15:fullRef>
                    <c15:sqref>[1]Série_Graph_SONAGESS!$D$19:$W$19</c15:sqref>
                  </c15:fullRef>
                </c:ext>
              </c:extLst>
              <c:f>[1]Série_Graph_SONAGESS!$S$19:$W$19</c:f>
              <c:numCache>
                <c:formatCode>General</c:formatCode>
                <c:ptCount val="5"/>
                <c:pt idx="0">
                  <c:v>973.97259490617455</c:v>
                </c:pt>
                <c:pt idx="1">
                  <c:v>972.72682810653862</c:v>
                </c:pt>
                <c:pt idx="2">
                  <c:v>962.0242294411255</c:v>
                </c:pt>
                <c:pt idx="3">
                  <c:v>1123.4032955666946</c:v>
                </c:pt>
                <c:pt idx="4">
                  <c:v>923.74697916673142</c:v>
                </c:pt>
              </c:numCache>
            </c:numRef>
          </c:val>
          <c:extLst>
            <c:ext xmlns:c16="http://schemas.microsoft.com/office/drawing/2014/chart" uri="{C3380CC4-5D6E-409C-BE32-E72D297353CC}">
              <c16:uniqueId val="{00000001-C151-4BB1-AD66-9BAD71F60D80}"/>
            </c:ext>
          </c:extLst>
        </c:ser>
        <c:ser>
          <c:idx val="3"/>
          <c:order val="2"/>
          <c:tx>
            <c:strRef>
              <c:f>[1]Série_Graph_SONAGESS!$C$21</c:f>
              <c:strCache>
                <c:ptCount val="1"/>
                <c:pt idx="0">
                  <c:v>Prix au consommateur du niébé</c:v>
                </c:pt>
              </c:strCache>
            </c:strRef>
          </c:tx>
          <c:spPr>
            <a:solidFill>
              <a:schemeClr val="accent4"/>
            </a:solidFill>
            <a:ln>
              <a:noFill/>
            </a:ln>
            <a:effectLst/>
          </c:spPr>
          <c:invertIfNegative val="0"/>
          <c:cat>
            <c:strRef>
              <c:extLst>
                <c:ext xmlns:c15="http://schemas.microsoft.com/office/drawing/2012/chart" uri="{02D57815-91ED-43cb-92C2-25804820EDAC}">
                  <c15:fullRef>
                    <c15:sqref>[1]Série_Graph_SONAGESS!$D$6:$V$6</c15:sqref>
                  </c15:fullRef>
                </c:ext>
              </c:extLst>
              <c:f>[1]Série_Graph_SONAGESS!$S$6:$V$6</c:f>
              <c:strCache>
                <c:ptCount val="4"/>
                <c:pt idx="0">
                  <c:v>4T2023</c:v>
                </c:pt>
                <c:pt idx="1">
                  <c:v>1T2024</c:v>
                </c:pt>
                <c:pt idx="2">
                  <c:v>2T2024</c:v>
                </c:pt>
                <c:pt idx="3">
                  <c:v>3T2024</c:v>
                </c:pt>
              </c:strCache>
            </c:strRef>
          </c:cat>
          <c:val>
            <c:numRef>
              <c:extLst>
                <c:ext xmlns:c15="http://schemas.microsoft.com/office/drawing/2012/chart" uri="{02D57815-91ED-43cb-92C2-25804820EDAC}">
                  <c15:fullRef>
                    <c15:sqref>[1]Série_Graph_SONAGESS!$D$21:$W$21</c15:sqref>
                  </c15:fullRef>
                </c:ext>
              </c:extLst>
              <c:f>[1]Série_Graph_SONAGESS!$S$21:$W$21</c:f>
              <c:numCache>
                <c:formatCode>General</c:formatCode>
                <c:ptCount val="5"/>
                <c:pt idx="0">
                  <c:v>396.72335327497495</c:v>
                </c:pt>
                <c:pt idx="1">
                  <c:v>467.15788413727961</c:v>
                </c:pt>
                <c:pt idx="2">
                  <c:v>543.08196117426053</c:v>
                </c:pt>
                <c:pt idx="3">
                  <c:v>659.38532869532025</c:v>
                </c:pt>
                <c:pt idx="4">
                  <c:v>531.08533928422185</c:v>
                </c:pt>
              </c:numCache>
            </c:numRef>
          </c:val>
          <c:extLst>
            <c:ext xmlns:c16="http://schemas.microsoft.com/office/drawing/2014/chart" uri="{C3380CC4-5D6E-409C-BE32-E72D297353CC}">
              <c16:uniqueId val="{00000002-C151-4BB1-AD66-9BAD71F60D80}"/>
            </c:ext>
          </c:extLst>
        </c:ser>
        <c:dLbls>
          <c:showLegendKey val="0"/>
          <c:showVal val="0"/>
          <c:showCatName val="0"/>
          <c:showSerName val="0"/>
          <c:showPercent val="0"/>
          <c:showBubbleSize val="0"/>
        </c:dLbls>
        <c:gapWidth val="150"/>
        <c:axId val="794111248"/>
        <c:axId val="794111576"/>
      </c:barChart>
      <c:catAx>
        <c:axId val="79411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794111576"/>
        <c:crosses val="autoZero"/>
        <c:auto val="1"/>
        <c:lblAlgn val="ctr"/>
        <c:lblOffset val="100"/>
        <c:noMultiLvlLbl val="0"/>
      </c:catAx>
      <c:valAx>
        <c:axId val="794111576"/>
        <c:scaling>
          <c:orientation val="minMax"/>
          <c:max val="1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794111248"/>
        <c:crosses val="autoZero"/>
        <c:crossBetween val="between"/>
        <c:majorUnit val="200"/>
      </c:valAx>
      <c:spPr>
        <a:solidFill>
          <a:sysClr val="window" lastClr="FFFFFF"/>
        </a:solidFill>
        <a:ln>
          <a:noFill/>
        </a:ln>
        <a:effectLst/>
      </c:spPr>
    </c:plotArea>
    <c:legend>
      <c:legendPos val="b"/>
      <c:layout>
        <c:manualLayout>
          <c:xMode val="edge"/>
          <c:yMode val="edge"/>
          <c:x val="2.3124516537762849E-2"/>
          <c:y val="0.86599673766588947"/>
          <c:w val="0.93399440049126958"/>
          <c:h val="0.1302014965785605"/>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lang="en-US"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fr-FR" sz="900" b="1" u="none">
                <a:solidFill>
                  <a:sysClr val="windowText" lastClr="000000"/>
                </a:solidFill>
                <a:latin typeface="Arial" panose="020B0604020202020204" pitchFamily="34" charset="0"/>
                <a:cs typeface="Arial" panose="020B0604020202020204" pitchFamily="34" charset="0"/>
              </a:rPr>
              <a:t>Production</a:t>
            </a:r>
            <a:r>
              <a:rPr lang="fr-FR" sz="900" b="1" u="none" baseline="0">
                <a:solidFill>
                  <a:sysClr val="windowText" lastClr="000000"/>
                </a:solidFill>
                <a:latin typeface="Arial" panose="020B0604020202020204" pitchFamily="34" charset="0"/>
                <a:cs typeface="Arial" panose="020B0604020202020204" pitchFamily="34" charset="0"/>
              </a:rPr>
              <a:t> des principales céréales </a:t>
            </a:r>
            <a:endParaRPr lang="fr-FR" sz="900" b="1" u="none">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25627561181314984"/>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BF"/>
        </a:p>
      </c:txPr>
    </c:title>
    <c:autoTitleDeleted val="0"/>
    <c:plotArea>
      <c:layout/>
      <c:barChart>
        <c:barDir val="col"/>
        <c:grouping val="clustered"/>
        <c:varyColors val="0"/>
        <c:ser>
          <c:idx val="1"/>
          <c:order val="0"/>
          <c:tx>
            <c:strRef>
              <c:f>[1]Saisie_SONAGESS!$V$11</c:f>
              <c:strCache>
                <c:ptCount val="1"/>
                <c:pt idx="0">
                  <c:v>dont : Production brute de mil</c:v>
                </c:pt>
              </c:strCache>
            </c:strRef>
          </c:tx>
          <c:spPr>
            <a:solidFill>
              <a:schemeClr val="accent2"/>
            </a:solidFill>
            <a:ln>
              <a:noFill/>
            </a:ln>
            <a:effectLst/>
          </c:spPr>
          <c:invertIfNegative val="0"/>
          <c:cat>
            <c:strRef>
              <c:f>[1]Saisie_SONAGESS!$W$8:$AA$8</c:f>
              <c:strCache>
                <c:ptCount val="5"/>
                <c:pt idx="0">
                  <c:v>122019</c:v>
                </c:pt>
                <c:pt idx="1">
                  <c:v>122020</c:v>
                </c:pt>
                <c:pt idx="2">
                  <c:v>122021</c:v>
                </c:pt>
                <c:pt idx="3">
                  <c:v>122022</c:v>
                </c:pt>
                <c:pt idx="4">
                  <c:v>122023</c:v>
                </c:pt>
              </c:strCache>
            </c:strRef>
          </c:cat>
          <c:val>
            <c:numRef>
              <c:f>[1]Saisie_SONAGESS!$W$11:$AA$11</c:f>
              <c:numCache>
                <c:formatCode>General</c:formatCode>
                <c:ptCount val="5"/>
                <c:pt idx="0">
                  <c:v>970176</c:v>
                </c:pt>
                <c:pt idx="1">
                  <c:v>957253</c:v>
                </c:pt>
                <c:pt idx="2">
                  <c:v>705345</c:v>
                </c:pt>
                <c:pt idx="3">
                  <c:v>830180</c:v>
                </c:pt>
                <c:pt idx="4">
                  <c:v>871314</c:v>
                </c:pt>
              </c:numCache>
            </c:numRef>
          </c:val>
          <c:extLst>
            <c:ext xmlns:c16="http://schemas.microsoft.com/office/drawing/2014/chart" uri="{C3380CC4-5D6E-409C-BE32-E72D297353CC}">
              <c16:uniqueId val="{00000000-98A9-4E4A-AF67-57D219734876}"/>
            </c:ext>
          </c:extLst>
        </c:ser>
        <c:ser>
          <c:idx val="2"/>
          <c:order val="1"/>
          <c:tx>
            <c:strRef>
              <c:f>[1]Saisie_SONAGESS!$V$12</c:f>
              <c:strCache>
                <c:ptCount val="1"/>
                <c:pt idx="0">
                  <c:v>dont : Production brute de sorgho</c:v>
                </c:pt>
              </c:strCache>
            </c:strRef>
          </c:tx>
          <c:spPr>
            <a:solidFill>
              <a:schemeClr val="accent3"/>
            </a:solidFill>
            <a:ln>
              <a:noFill/>
            </a:ln>
            <a:effectLst/>
          </c:spPr>
          <c:invertIfNegative val="0"/>
          <c:cat>
            <c:strRef>
              <c:f>[1]Saisie_SONAGESS!$W$8:$AA$8</c:f>
              <c:strCache>
                <c:ptCount val="5"/>
                <c:pt idx="0">
                  <c:v>122019</c:v>
                </c:pt>
                <c:pt idx="1">
                  <c:v>122020</c:v>
                </c:pt>
                <c:pt idx="2">
                  <c:v>122021</c:v>
                </c:pt>
                <c:pt idx="3">
                  <c:v>122022</c:v>
                </c:pt>
                <c:pt idx="4">
                  <c:v>122023</c:v>
                </c:pt>
              </c:strCache>
            </c:strRef>
          </c:cat>
          <c:val>
            <c:numRef>
              <c:f>[1]Saisie_SONAGESS!$W$12:$AA$12</c:f>
              <c:numCache>
                <c:formatCode>General</c:formatCode>
                <c:ptCount val="5"/>
                <c:pt idx="0">
                  <c:v>1871792</c:v>
                </c:pt>
                <c:pt idx="1">
                  <c:v>1893571</c:v>
                </c:pt>
                <c:pt idx="2">
                  <c:v>1207786</c:v>
                </c:pt>
                <c:pt idx="3">
                  <c:v>1414714</c:v>
                </c:pt>
                <c:pt idx="4">
                  <c:v>1446416</c:v>
                </c:pt>
              </c:numCache>
            </c:numRef>
          </c:val>
          <c:extLst>
            <c:ext xmlns:c16="http://schemas.microsoft.com/office/drawing/2014/chart" uri="{C3380CC4-5D6E-409C-BE32-E72D297353CC}">
              <c16:uniqueId val="{00000001-98A9-4E4A-AF67-57D219734876}"/>
            </c:ext>
          </c:extLst>
        </c:ser>
        <c:ser>
          <c:idx val="0"/>
          <c:order val="2"/>
          <c:tx>
            <c:strRef>
              <c:f>[1]Saisie_SONAGESS!$V$13</c:f>
              <c:strCache>
                <c:ptCount val="1"/>
                <c:pt idx="0">
                  <c:v>dont : Production brute de maïs</c:v>
                </c:pt>
              </c:strCache>
            </c:strRef>
          </c:tx>
          <c:spPr>
            <a:pattFill prst="pct80">
              <a:fgClr>
                <a:schemeClr val="accent2">
                  <a:lumMod val="75000"/>
                </a:schemeClr>
              </a:fgClr>
              <a:bgClr>
                <a:schemeClr val="bg1"/>
              </a:bgClr>
            </a:pattFill>
            <a:ln>
              <a:noFill/>
            </a:ln>
            <a:effectLst/>
          </c:spPr>
          <c:invertIfNegative val="0"/>
          <c:cat>
            <c:strRef>
              <c:f>[1]Saisie_SONAGESS!$W$8:$AA$8</c:f>
              <c:strCache>
                <c:ptCount val="5"/>
                <c:pt idx="0">
                  <c:v>122019</c:v>
                </c:pt>
                <c:pt idx="1">
                  <c:v>122020</c:v>
                </c:pt>
                <c:pt idx="2">
                  <c:v>122021</c:v>
                </c:pt>
                <c:pt idx="3">
                  <c:v>122022</c:v>
                </c:pt>
                <c:pt idx="4">
                  <c:v>122023</c:v>
                </c:pt>
              </c:strCache>
            </c:strRef>
          </c:cat>
          <c:val>
            <c:numRef>
              <c:f>[1]Saisie_SONAGESS!$W$13:$AA$13</c:f>
              <c:numCache>
                <c:formatCode>General</c:formatCode>
                <c:ptCount val="5"/>
                <c:pt idx="0">
                  <c:v>1710898</c:v>
                </c:pt>
                <c:pt idx="1">
                  <c:v>1920101</c:v>
                </c:pt>
                <c:pt idx="2">
                  <c:v>1853510</c:v>
                </c:pt>
                <c:pt idx="3">
                  <c:v>1732460</c:v>
                </c:pt>
                <c:pt idx="4">
                  <c:v>2053927</c:v>
                </c:pt>
              </c:numCache>
            </c:numRef>
          </c:val>
          <c:extLst>
            <c:ext xmlns:c16="http://schemas.microsoft.com/office/drawing/2014/chart" uri="{C3380CC4-5D6E-409C-BE32-E72D297353CC}">
              <c16:uniqueId val="{00000002-98A9-4E4A-AF67-57D219734876}"/>
            </c:ext>
          </c:extLst>
        </c:ser>
        <c:dLbls>
          <c:showLegendKey val="0"/>
          <c:showVal val="0"/>
          <c:showCatName val="0"/>
          <c:showSerName val="0"/>
          <c:showPercent val="0"/>
          <c:showBubbleSize val="0"/>
        </c:dLbls>
        <c:gapWidth val="150"/>
        <c:axId val="875069816"/>
        <c:axId val="875070144"/>
      </c:barChart>
      <c:catAx>
        <c:axId val="875069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crossAx val="875070144"/>
        <c:crosses val="autoZero"/>
        <c:auto val="1"/>
        <c:lblAlgn val="ctr"/>
        <c:lblOffset val="100"/>
        <c:noMultiLvlLbl val="0"/>
      </c:catAx>
      <c:valAx>
        <c:axId val="875070144"/>
        <c:scaling>
          <c:orientation val="minMax"/>
          <c:max val="2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crossAx val="875069816"/>
        <c:crosses val="autoZero"/>
        <c:crossBetween val="between"/>
        <c:minorUnit val="50000"/>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fr-FR" sz="900" b="1" u="none">
                <a:solidFill>
                  <a:sysClr val="windowText" lastClr="000000"/>
                </a:solidFill>
                <a:latin typeface="+mn-lt"/>
                <a:ea typeface="+mn-ea"/>
                <a:cs typeface="+mn-cs"/>
              </a:rPr>
              <a:t>Production d'autres céréales</a:t>
            </a:r>
            <a:endParaRPr lang="fr-FR" sz="900" b="1" u="none">
              <a:solidFill>
                <a:sysClr val="windowText" lastClr="000000"/>
              </a:solidFill>
              <a:latin typeface="Arial" panose="020B0604020202020204" pitchFamily="34" charset="0"/>
              <a:cs typeface="Arial" panose="020B0604020202020204" pitchFamily="34" charset="0"/>
            </a:endParaRPr>
          </a:p>
        </c:rich>
      </c:tx>
      <c:overlay val="0"/>
      <c:spPr>
        <a:noFill/>
        <a:ln w="12700" cap="flat" cmpd="sng" algn="ctr">
          <a:noFill/>
          <a:prstDash val="solid"/>
          <a:miter lim="800000"/>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BF"/>
        </a:p>
      </c:txPr>
    </c:title>
    <c:autoTitleDeleted val="0"/>
    <c:plotArea>
      <c:layout>
        <c:manualLayout>
          <c:layoutTarget val="inner"/>
          <c:xMode val="edge"/>
          <c:yMode val="edge"/>
          <c:x val="0.19500103187373782"/>
          <c:y val="8.9918390389639918E-2"/>
          <c:w val="0.75029203788993371"/>
          <c:h val="0.61427937918599074"/>
        </c:manualLayout>
      </c:layout>
      <c:barChart>
        <c:barDir val="col"/>
        <c:grouping val="clustered"/>
        <c:varyColors val="0"/>
        <c:ser>
          <c:idx val="1"/>
          <c:order val="0"/>
          <c:tx>
            <c:strRef>
              <c:f>[1]Saisie_SONAGESS!$V$14</c:f>
              <c:strCache>
                <c:ptCount val="1"/>
                <c:pt idx="0">
                  <c:v>dont : Production brute de riz (pluvial et irrigué)</c:v>
                </c:pt>
              </c:strCache>
            </c:strRef>
          </c:tx>
          <c:spPr>
            <a:solidFill>
              <a:schemeClr val="accent6">
                <a:lumMod val="75000"/>
              </a:schemeClr>
            </a:solidFill>
            <a:ln>
              <a:noFill/>
            </a:ln>
            <a:effectLst/>
          </c:spPr>
          <c:invertIfNegative val="0"/>
          <c:cat>
            <c:strRef>
              <c:f>[1]Saisie_SONAGESS!$W$8:$AB$8</c:f>
              <c:strCache>
                <c:ptCount val="6"/>
                <c:pt idx="0">
                  <c:v>122019</c:v>
                </c:pt>
                <c:pt idx="1">
                  <c:v>122020</c:v>
                </c:pt>
                <c:pt idx="2">
                  <c:v>122021</c:v>
                </c:pt>
                <c:pt idx="3">
                  <c:v>122022</c:v>
                </c:pt>
                <c:pt idx="4">
                  <c:v>122023</c:v>
                </c:pt>
              </c:strCache>
            </c:strRef>
          </c:cat>
          <c:val>
            <c:numRef>
              <c:f>[1]Saisie_SONAGESS!$W$14:$AB$14</c:f>
              <c:numCache>
                <c:formatCode>General</c:formatCode>
                <c:ptCount val="6"/>
                <c:pt idx="0">
                  <c:v>376577</c:v>
                </c:pt>
                <c:pt idx="1">
                  <c:v>451421</c:v>
                </c:pt>
                <c:pt idx="2">
                  <c:v>451014</c:v>
                </c:pt>
                <c:pt idx="3">
                  <c:v>438982</c:v>
                </c:pt>
                <c:pt idx="4">
                  <c:v>444785</c:v>
                </c:pt>
                <c:pt idx="5">
                  <c:v>451421</c:v>
                </c:pt>
              </c:numCache>
            </c:numRef>
          </c:val>
          <c:extLst>
            <c:ext xmlns:c16="http://schemas.microsoft.com/office/drawing/2014/chart" uri="{C3380CC4-5D6E-409C-BE32-E72D297353CC}">
              <c16:uniqueId val="{00000000-6737-4CB1-BD7D-702A1F4C4A12}"/>
            </c:ext>
          </c:extLst>
        </c:ser>
        <c:ser>
          <c:idx val="2"/>
          <c:order val="1"/>
          <c:tx>
            <c:strRef>
              <c:f>[1]Saisie_SONAGESS!$V$15</c:f>
              <c:strCache>
                <c:ptCount val="1"/>
                <c:pt idx="0">
                  <c:v>dont : Production fonio</c:v>
                </c:pt>
              </c:strCache>
            </c:strRef>
          </c:tx>
          <c:spPr>
            <a:solidFill>
              <a:schemeClr val="tx2"/>
            </a:solidFill>
            <a:ln>
              <a:noFill/>
            </a:ln>
            <a:effectLst/>
          </c:spPr>
          <c:invertIfNegative val="0"/>
          <c:cat>
            <c:strRef>
              <c:f>[1]Saisie_SONAGESS!$W$8:$AB$8</c:f>
              <c:strCache>
                <c:ptCount val="6"/>
                <c:pt idx="0">
                  <c:v>122019</c:v>
                </c:pt>
                <c:pt idx="1">
                  <c:v>122020</c:v>
                </c:pt>
                <c:pt idx="2">
                  <c:v>122021</c:v>
                </c:pt>
                <c:pt idx="3">
                  <c:v>122022</c:v>
                </c:pt>
                <c:pt idx="4">
                  <c:v>122023</c:v>
                </c:pt>
              </c:strCache>
            </c:strRef>
          </c:cat>
          <c:val>
            <c:numRef>
              <c:f>[1]Saisie_SONAGESS!$W$15:$AB$15</c:f>
              <c:numCache>
                <c:formatCode>General</c:formatCode>
                <c:ptCount val="6"/>
                <c:pt idx="0">
                  <c:v>10238</c:v>
                </c:pt>
                <c:pt idx="1">
                  <c:v>10758</c:v>
                </c:pt>
                <c:pt idx="2">
                  <c:v>7550</c:v>
                </c:pt>
                <c:pt idx="3">
                  <c:v>10758</c:v>
                </c:pt>
                <c:pt idx="4">
                  <c:v>17054</c:v>
                </c:pt>
                <c:pt idx="5">
                  <c:v>17054</c:v>
                </c:pt>
              </c:numCache>
            </c:numRef>
          </c:val>
          <c:extLst>
            <c:ext xmlns:c16="http://schemas.microsoft.com/office/drawing/2014/chart" uri="{C3380CC4-5D6E-409C-BE32-E72D297353CC}">
              <c16:uniqueId val="{00000001-6737-4CB1-BD7D-702A1F4C4A12}"/>
            </c:ext>
          </c:extLst>
        </c:ser>
        <c:dLbls>
          <c:showLegendKey val="0"/>
          <c:showVal val="0"/>
          <c:showCatName val="0"/>
          <c:showSerName val="0"/>
          <c:showPercent val="0"/>
          <c:showBubbleSize val="0"/>
        </c:dLbls>
        <c:gapWidth val="219"/>
        <c:overlap val="-27"/>
        <c:axId val="1019898688"/>
        <c:axId val="1019895080"/>
      </c:barChart>
      <c:catAx>
        <c:axId val="101989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019895080"/>
        <c:crosses val="autoZero"/>
        <c:auto val="1"/>
        <c:lblAlgn val="ctr"/>
        <c:lblOffset val="100"/>
        <c:noMultiLvlLbl val="0"/>
      </c:catAx>
      <c:valAx>
        <c:axId val="1019895080"/>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019898688"/>
        <c:crosses val="autoZero"/>
        <c:crossBetween val="between"/>
        <c:majorUnit val="30000"/>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[1]Saisie_SONAGESS!$AC$102</c:f>
              <c:strCache>
                <c:ptCount val="1"/>
                <c:pt idx="0">
                  <c:v>Coton</c:v>
                </c:pt>
              </c:strCache>
            </c:strRef>
          </c:tx>
          <c:spPr>
            <a:solidFill>
              <a:schemeClr val="accent1"/>
            </a:solidFill>
            <a:ln>
              <a:noFill/>
            </a:ln>
            <a:effectLst/>
          </c:spPr>
          <c:invertIfNegative val="0"/>
          <c:cat>
            <c:numRef>
              <c:f>[1]Saisie_SONAGESS!$U$103:$U$109</c:f>
              <c:numCache>
                <c:formatCode>General</c:formatCode>
                <c:ptCount val="7"/>
                <c:pt idx="0">
                  <c:v>43100</c:v>
                </c:pt>
                <c:pt idx="1">
                  <c:v>43465</c:v>
                </c:pt>
                <c:pt idx="2">
                  <c:v>43830</c:v>
                </c:pt>
                <c:pt idx="3">
                  <c:v>44196</c:v>
                </c:pt>
                <c:pt idx="4">
                  <c:v>44561</c:v>
                </c:pt>
                <c:pt idx="5">
                  <c:v>44926</c:v>
                </c:pt>
                <c:pt idx="6">
                  <c:v>45291</c:v>
                </c:pt>
              </c:numCache>
            </c:numRef>
          </c:cat>
          <c:val>
            <c:numRef>
              <c:f>[1]Saisie_SONAGESS!$AC$103:$AC$109</c:f>
              <c:numCache>
                <c:formatCode>General</c:formatCode>
                <c:ptCount val="7"/>
                <c:pt idx="0">
                  <c:v>844337.13100948383</c:v>
                </c:pt>
                <c:pt idx="1">
                  <c:v>482173.02154259849</c:v>
                </c:pt>
                <c:pt idx="2">
                  <c:v>724231.80209709122</c:v>
                </c:pt>
                <c:pt idx="3">
                  <c:v>696635.62056103267</c:v>
                </c:pt>
                <c:pt idx="4">
                  <c:v>795413.50837110472</c:v>
                </c:pt>
                <c:pt idx="5">
                  <c:v>668633.09761909652</c:v>
                </c:pt>
                <c:pt idx="6">
                  <c:v>605012.10210556793</c:v>
                </c:pt>
              </c:numCache>
            </c:numRef>
          </c:val>
          <c:extLst>
            <c:ext xmlns:c16="http://schemas.microsoft.com/office/drawing/2014/chart" uri="{C3380CC4-5D6E-409C-BE32-E72D297353CC}">
              <c16:uniqueId val="{00000000-493D-4A44-B7C5-37B2F4367D7D}"/>
            </c:ext>
          </c:extLst>
        </c:ser>
        <c:ser>
          <c:idx val="1"/>
          <c:order val="1"/>
          <c:tx>
            <c:strRef>
              <c:f>[1]Saisie_SONAGESS!$AB$102</c:f>
              <c:strCache>
                <c:ptCount val="1"/>
                <c:pt idx="0">
                  <c:v>Arachide</c:v>
                </c:pt>
              </c:strCache>
            </c:strRef>
          </c:tx>
          <c:spPr>
            <a:solidFill>
              <a:schemeClr val="accent2"/>
            </a:solidFill>
            <a:ln>
              <a:noFill/>
            </a:ln>
            <a:effectLst/>
          </c:spPr>
          <c:invertIfNegative val="0"/>
          <c:cat>
            <c:numRef>
              <c:f>[1]Saisie_SONAGESS!$U$103:$U$109</c:f>
              <c:numCache>
                <c:formatCode>General</c:formatCode>
                <c:ptCount val="7"/>
                <c:pt idx="0">
                  <c:v>43100</c:v>
                </c:pt>
                <c:pt idx="1">
                  <c:v>43465</c:v>
                </c:pt>
                <c:pt idx="2">
                  <c:v>43830</c:v>
                </c:pt>
                <c:pt idx="3">
                  <c:v>44196</c:v>
                </c:pt>
                <c:pt idx="4">
                  <c:v>44561</c:v>
                </c:pt>
                <c:pt idx="5">
                  <c:v>44926</c:v>
                </c:pt>
                <c:pt idx="6">
                  <c:v>45291</c:v>
                </c:pt>
              </c:numCache>
            </c:numRef>
          </c:cat>
          <c:val>
            <c:numRef>
              <c:f>[1]Saisie_SONAGESS!$AB$103:$AB$109</c:f>
              <c:numCache>
                <c:formatCode>General</c:formatCode>
                <c:ptCount val="7"/>
                <c:pt idx="0">
                  <c:v>334327.83543372271</c:v>
                </c:pt>
                <c:pt idx="1">
                  <c:v>329783.40731657366</c:v>
                </c:pt>
                <c:pt idx="2">
                  <c:v>396128.73759972042</c:v>
                </c:pt>
                <c:pt idx="3">
                  <c:v>630525.75122875546</c:v>
                </c:pt>
                <c:pt idx="4">
                  <c:v>535284.92384218785</c:v>
                </c:pt>
                <c:pt idx="5">
                  <c:v>559064.38548850967</c:v>
                </c:pt>
                <c:pt idx="6">
                  <c:v>667055.68733472005</c:v>
                </c:pt>
              </c:numCache>
            </c:numRef>
          </c:val>
          <c:extLst>
            <c:ext xmlns:c16="http://schemas.microsoft.com/office/drawing/2014/chart" uri="{C3380CC4-5D6E-409C-BE32-E72D297353CC}">
              <c16:uniqueId val="{00000001-493D-4A44-B7C5-37B2F4367D7D}"/>
            </c:ext>
          </c:extLst>
        </c:ser>
        <c:ser>
          <c:idx val="2"/>
          <c:order val="2"/>
          <c:tx>
            <c:strRef>
              <c:f>[1]Saisie_SONAGESS!$AE$102</c:f>
              <c:strCache>
                <c:ptCount val="1"/>
                <c:pt idx="0">
                  <c:v>Sésame</c:v>
                </c:pt>
              </c:strCache>
            </c:strRef>
          </c:tx>
          <c:spPr>
            <a:solidFill>
              <a:schemeClr val="accent3"/>
            </a:solidFill>
            <a:ln>
              <a:noFill/>
            </a:ln>
            <a:effectLst/>
          </c:spPr>
          <c:invertIfNegative val="0"/>
          <c:val>
            <c:numRef>
              <c:f>[1]Saisie_SONAGESS!$AE$103:$AE$109</c:f>
              <c:numCache>
                <c:formatCode>General</c:formatCode>
                <c:ptCount val="7"/>
                <c:pt idx="0">
                  <c:v>163787.35042053758</c:v>
                </c:pt>
                <c:pt idx="1">
                  <c:v>253935.65540537066</c:v>
                </c:pt>
                <c:pt idx="2">
                  <c:v>374702.75122970896</c:v>
                </c:pt>
                <c:pt idx="3">
                  <c:v>384614.42156258627</c:v>
                </c:pt>
                <c:pt idx="4">
                  <c:v>234637.32148515349</c:v>
                </c:pt>
                <c:pt idx="5">
                  <c:v>208795.64487097581</c:v>
                </c:pt>
                <c:pt idx="6">
                  <c:v>203318.5075041547</c:v>
                </c:pt>
              </c:numCache>
            </c:numRef>
          </c:val>
          <c:extLst>
            <c:ext xmlns:c16="http://schemas.microsoft.com/office/drawing/2014/chart" uri="{C3380CC4-5D6E-409C-BE32-E72D297353CC}">
              <c16:uniqueId val="{00000002-493D-4A44-B7C5-37B2F4367D7D}"/>
            </c:ext>
          </c:extLst>
        </c:ser>
        <c:ser>
          <c:idx val="3"/>
          <c:order val="3"/>
          <c:tx>
            <c:strRef>
              <c:f>[1]Saisie_SONAGESS!$AD$102</c:f>
              <c:strCache>
                <c:ptCount val="1"/>
                <c:pt idx="0">
                  <c:v>Soja</c:v>
                </c:pt>
              </c:strCache>
            </c:strRef>
          </c:tx>
          <c:spPr>
            <a:solidFill>
              <a:schemeClr val="accent4"/>
            </a:solidFill>
            <a:ln>
              <a:noFill/>
            </a:ln>
            <a:effectLst/>
          </c:spPr>
          <c:invertIfNegative val="0"/>
          <c:val>
            <c:numRef>
              <c:f>[1]Saisie_SONAGESS!$AD$103:$AD$109</c:f>
              <c:numCache>
                <c:formatCode>General</c:formatCode>
                <c:ptCount val="7"/>
                <c:pt idx="0">
                  <c:v>18500.108941278588</c:v>
                </c:pt>
                <c:pt idx="1">
                  <c:v>31313.812112517204</c:v>
                </c:pt>
                <c:pt idx="2">
                  <c:v>51707.69239658703</c:v>
                </c:pt>
                <c:pt idx="3">
                  <c:v>98512.808518667705</c:v>
                </c:pt>
                <c:pt idx="4">
                  <c:v>94427.943010046452</c:v>
                </c:pt>
                <c:pt idx="5">
                  <c:v>152540.46631617605</c:v>
                </c:pt>
                <c:pt idx="6">
                  <c:v>147350.82186666047</c:v>
                </c:pt>
              </c:numCache>
            </c:numRef>
          </c:val>
          <c:extLst>
            <c:ext xmlns:c16="http://schemas.microsoft.com/office/drawing/2014/chart" uri="{C3380CC4-5D6E-409C-BE32-E72D297353CC}">
              <c16:uniqueId val="{00000003-493D-4A44-B7C5-37B2F4367D7D}"/>
            </c:ext>
          </c:extLst>
        </c:ser>
        <c:dLbls>
          <c:showLegendKey val="0"/>
          <c:showVal val="0"/>
          <c:showCatName val="0"/>
          <c:showSerName val="0"/>
          <c:showPercent val="0"/>
          <c:showBubbleSize val="0"/>
        </c:dLbls>
        <c:gapWidth val="219"/>
        <c:overlap val="-27"/>
        <c:axId val="748737440"/>
        <c:axId val="748738400"/>
      </c:barChart>
      <c:catAx>
        <c:axId val="74873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748738400"/>
        <c:crosses val="autoZero"/>
        <c:auto val="1"/>
        <c:lblAlgn val="ctr"/>
        <c:lblOffset val="100"/>
        <c:noMultiLvlLbl val="1"/>
      </c:catAx>
      <c:valAx>
        <c:axId val="748738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748737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recettes (en mia FCFA)</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0388774340037568"/>
          <c:y val="0.18043976855520952"/>
          <c:w val="0.89209534390128531"/>
          <c:h val="0.69936620372125269"/>
        </c:manualLayout>
      </c:layout>
      <c:barChart>
        <c:barDir val="col"/>
        <c:grouping val="clustered"/>
        <c:varyColors val="0"/>
        <c:ser>
          <c:idx val="0"/>
          <c:order val="0"/>
          <c:tx>
            <c:strRef>
              <c:f>[1]BaseToFE!$B$77</c:f>
              <c:strCache>
                <c:ptCount val="1"/>
                <c:pt idx="0">
                  <c:v>RECETTES</c:v>
                </c:pt>
              </c:strCache>
            </c:strRef>
          </c:tx>
          <c:spPr>
            <a:pattFill prst="pct90">
              <a:fgClr>
                <a:srgbClr val="70AD47">
                  <a:lumMod val="50000"/>
                </a:srgbClr>
              </a:fgClr>
              <a:bgClr>
                <a:sysClr val="window" lastClr="FFFFFF"/>
              </a:bgClr>
            </a:pattFill>
            <a:ln>
              <a:noFill/>
            </a:ln>
            <a:effectLst/>
          </c:spPr>
          <c:invertIfNegative val="0"/>
          <c:dLbls>
            <c:dLbl>
              <c:idx val="4"/>
              <c:layout>
                <c:manualLayout>
                  <c:x val="5.6030367576858668E-3"/>
                  <c:y val="1.8772643577464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99-4BEA-8600-BD3213B2DBC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[1]BaseToFE!$D$76:$H$76</c:f>
              <c:strCache>
                <c:ptCount val="5"/>
                <c:pt idx="0">
                  <c:v>4T 2023</c:v>
                </c:pt>
                <c:pt idx="1">
                  <c:v>1T 2024</c:v>
                </c:pt>
                <c:pt idx="2">
                  <c:v>2T 2024</c:v>
                </c:pt>
                <c:pt idx="3">
                  <c:v>3T 2024</c:v>
                </c:pt>
                <c:pt idx="4">
                  <c:v>4T 2024</c:v>
                </c:pt>
              </c:strCache>
            </c:strRef>
          </c:cat>
          <c:val>
            <c:numRef>
              <c:f>[1]BaseToFE!$D$77:$H$77</c:f>
              <c:numCache>
                <c:formatCode>General</c:formatCode>
                <c:ptCount val="5"/>
                <c:pt idx="0">
                  <c:v>2694.7939728092815</c:v>
                </c:pt>
                <c:pt idx="1">
                  <c:v>671.35859187472795</c:v>
                </c:pt>
                <c:pt idx="2">
                  <c:v>1491.9590892584386</c:v>
                </c:pt>
                <c:pt idx="3">
                  <c:v>2207.7760812547781</c:v>
                </c:pt>
                <c:pt idx="4">
                  <c:v>3030.7450186083843</c:v>
                </c:pt>
              </c:numCache>
            </c:numRef>
          </c:val>
          <c:extLst>
            <c:ext xmlns:c16="http://schemas.microsoft.com/office/drawing/2014/chart" uri="{C3380CC4-5D6E-409C-BE32-E72D297353CC}">
              <c16:uniqueId val="{00000001-9499-4BEA-8600-BD3213B2DBCB}"/>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Recettes fiscales (en mia FCFA)</a:t>
            </a:r>
          </a:p>
        </c:rich>
      </c:tx>
      <c:layout>
        <c:manualLayout>
          <c:xMode val="edge"/>
          <c:yMode val="edge"/>
          <c:x val="0.18796866003481577"/>
          <c:y val="5.9533620233934046E-3"/>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strRef>
              <c:f>[1]BaseToFE!$B$78</c:f>
              <c:strCache>
                <c:ptCount val="1"/>
                <c:pt idx="0">
                  <c:v>Recettes fiscales</c:v>
                </c:pt>
              </c:strCache>
            </c:strRef>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[1]BaseToFE!$D$76:$H$76</c:f>
              <c:strCache>
                <c:ptCount val="5"/>
                <c:pt idx="0">
                  <c:v>4T 2023</c:v>
                </c:pt>
                <c:pt idx="1">
                  <c:v>1T 2024</c:v>
                </c:pt>
                <c:pt idx="2">
                  <c:v>2T 2024</c:v>
                </c:pt>
                <c:pt idx="3">
                  <c:v>3T 2024</c:v>
                </c:pt>
                <c:pt idx="4">
                  <c:v>4T 2024</c:v>
                </c:pt>
              </c:strCache>
            </c:strRef>
          </c:cat>
          <c:val>
            <c:numRef>
              <c:f>[1]BaseToFE!$D$78:$H$78</c:f>
              <c:numCache>
                <c:formatCode>General</c:formatCode>
                <c:ptCount val="5"/>
                <c:pt idx="0">
                  <c:v>2220.6501432660666</c:v>
                </c:pt>
                <c:pt idx="1">
                  <c:v>566.28164598797855</c:v>
                </c:pt>
                <c:pt idx="2">
                  <c:v>1263.6327223982739</c:v>
                </c:pt>
                <c:pt idx="3">
                  <c:v>1872.2719653683002</c:v>
                </c:pt>
                <c:pt idx="4">
                  <c:v>2578.5271346710742</c:v>
                </c:pt>
              </c:numCache>
            </c:numRef>
          </c:val>
          <c:extLst>
            <c:ext xmlns:c16="http://schemas.microsoft.com/office/drawing/2014/chart" uri="{C3380CC4-5D6E-409C-BE32-E72D297353CC}">
              <c16:uniqueId val="{00000000-7385-4F39-99AF-BC5C4AE95623}"/>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17691692813894"/>
          <c:y val="6.7625624157402628E-2"/>
          <c:w val="0.68915699275751652"/>
          <c:h val="0.70601498501257587"/>
        </c:manualLayout>
      </c:layout>
      <c:barChart>
        <c:barDir val="bar"/>
        <c:grouping val="clustered"/>
        <c:varyColors val="0"/>
        <c:ser>
          <c:idx val="0"/>
          <c:order val="0"/>
          <c:tx>
            <c:strRef>
              <c:f>[1]GraphSerieCNT!$D$15</c:f>
              <c:strCache>
                <c:ptCount val="1"/>
                <c:pt idx="0">
                  <c:v>Contribution à la croissance 3T2024/3T2023</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0"/>
              <c:layout>
                <c:manualLayout>
                  <c:x val="-4.7193219388827631E-2"/>
                  <c:y val="-9.23613077391503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45-44F8-9F5C-E2FC218D746D}"/>
                </c:ext>
              </c:extLst>
            </c:dLbl>
            <c:dLbl>
              <c:idx val="1"/>
              <c:layout>
                <c:manualLayout>
                  <c:x val="-6.0591428452826338E-3"/>
                  <c:y val="-7.6505757408413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45-44F8-9F5C-E2FC218D746D}"/>
                </c:ext>
              </c:extLst>
            </c:dLbl>
            <c:dLbl>
              <c:idx val="3"/>
              <c:layout>
                <c:manualLayout>
                  <c:x val="-8.2857507707463016E-3"/>
                  <c:y val="4.0438968919873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45-44F8-9F5C-E2FC218D74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[1]GraphSerieCNT!$B$16:$B$19</c:f>
              <c:strCache>
                <c:ptCount val="4"/>
                <c:pt idx="0">
                  <c:v>Secteur primaire</c:v>
                </c:pt>
                <c:pt idx="1">
                  <c:v>Secteur secondaire</c:v>
                </c:pt>
                <c:pt idx="2">
                  <c:v>Secteur tertiaire</c:v>
                </c:pt>
                <c:pt idx="3">
                  <c:v>Impôts et taxes nets sur les produits</c:v>
                </c:pt>
              </c:strCache>
            </c:strRef>
          </c:cat>
          <c:val>
            <c:numRef>
              <c:f>[1]GraphSerieCNT!$D$16:$D$19</c:f>
              <c:numCache>
                <c:formatCode>General</c:formatCode>
                <c:ptCount val="4"/>
                <c:pt idx="0">
                  <c:v>2.1007398446597585</c:v>
                </c:pt>
                <c:pt idx="1">
                  <c:v>-1.738103217583288</c:v>
                </c:pt>
                <c:pt idx="2">
                  <c:v>3.0277054141881043</c:v>
                </c:pt>
                <c:pt idx="3">
                  <c:v>1.9235995820747274</c:v>
                </c:pt>
              </c:numCache>
            </c:numRef>
          </c:val>
          <c:extLst>
            <c:ext xmlns:c16="http://schemas.microsoft.com/office/drawing/2014/chart" uri="{C3380CC4-5D6E-409C-BE32-E72D297353CC}">
              <c16:uniqueId val="{00000003-7D45-44F8-9F5C-E2FC218D746D}"/>
            </c:ext>
          </c:extLst>
        </c:ser>
        <c:dLbls>
          <c:showLegendKey val="0"/>
          <c:showVal val="0"/>
          <c:showCatName val="0"/>
          <c:showSerName val="0"/>
          <c:showPercent val="0"/>
          <c:showBubbleSize val="0"/>
        </c:dLbls>
        <c:gapWidth val="100"/>
        <c:axId val="1200450543"/>
        <c:axId val="1200441391"/>
      </c:barChart>
      <c:catAx>
        <c:axId val="12004505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crossAx val="1200441391"/>
        <c:crosses val="autoZero"/>
        <c:auto val="1"/>
        <c:lblAlgn val="ctr"/>
        <c:lblOffset val="100"/>
        <c:noMultiLvlLbl val="0"/>
      </c:catAx>
      <c:valAx>
        <c:axId val="120044139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BF"/>
          </a:p>
        </c:txPr>
        <c:crossAx val="1200450543"/>
        <c:crosses val="autoZero"/>
        <c:crossBetween val="between"/>
      </c:valAx>
      <c:spPr>
        <a:solidFill>
          <a:schemeClr val="bg1"/>
        </a:solidFill>
        <a:ln>
          <a:noFill/>
        </a:ln>
        <a:effectLst/>
      </c:spPr>
    </c:plotArea>
    <c:legend>
      <c:legendPos val="b"/>
      <c:layout>
        <c:manualLayout>
          <c:xMode val="edge"/>
          <c:yMode val="edge"/>
          <c:x val="3.9421911065527643E-3"/>
          <c:y val="0.87010883064331379"/>
          <c:w val="0.97081366484686715"/>
          <c:h val="0.1240949066873090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dons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strRef>
              <c:f>[1]BaseToFE!$B$87</c:f>
              <c:strCache>
                <c:ptCount val="1"/>
                <c:pt idx="0">
                  <c:v>Dons</c:v>
                </c:pt>
              </c:strCache>
            </c:strRef>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[1]BaseToFE!$D$76:$H$76</c:f>
              <c:strCache>
                <c:ptCount val="5"/>
                <c:pt idx="0">
                  <c:v>4T 2023</c:v>
                </c:pt>
                <c:pt idx="1">
                  <c:v>1T 2024</c:v>
                </c:pt>
                <c:pt idx="2">
                  <c:v>2T 2024</c:v>
                </c:pt>
                <c:pt idx="3">
                  <c:v>3T 2024</c:v>
                </c:pt>
                <c:pt idx="4">
                  <c:v>4T 2024</c:v>
                </c:pt>
              </c:strCache>
            </c:strRef>
          </c:cat>
          <c:val>
            <c:numRef>
              <c:f>[1]BaseToFE!$D$87:$H$87</c:f>
              <c:numCache>
                <c:formatCode>General</c:formatCode>
                <c:ptCount val="5"/>
                <c:pt idx="0">
                  <c:v>203.50104382320364</c:v>
                </c:pt>
                <c:pt idx="1">
                  <c:v>41.678406840182774</c:v>
                </c:pt>
                <c:pt idx="2">
                  <c:v>94.523105630931298</c:v>
                </c:pt>
                <c:pt idx="3">
                  <c:v>131.18113250544445</c:v>
                </c:pt>
                <c:pt idx="4">
                  <c:v>178.48634187551002</c:v>
                </c:pt>
              </c:numCache>
            </c:numRef>
          </c:val>
          <c:extLst>
            <c:ext xmlns:c16="http://schemas.microsoft.com/office/drawing/2014/chart" uri="{C3380CC4-5D6E-409C-BE32-E72D297353CC}">
              <c16:uniqueId val="{00000000-6C22-41B1-9749-730EF031A3F8}"/>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Autres recettes</a:t>
            </a:r>
          </a:p>
        </c:rich>
      </c:tx>
      <c:layout>
        <c:manualLayout>
          <c:xMode val="edge"/>
          <c:yMode val="edge"/>
          <c:x val="0.13925547454209777"/>
          <c:y val="1.9964637467989862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strRef>
              <c:f>[1]BaseToFE!$B$90</c:f>
              <c:strCache>
                <c:ptCount val="1"/>
                <c:pt idx="0">
                  <c:v>Autres recettes</c:v>
                </c:pt>
              </c:strCache>
            </c:strRef>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[1]BaseToFE!$D$76:$H$76</c:f>
              <c:strCache>
                <c:ptCount val="5"/>
                <c:pt idx="0">
                  <c:v>4T 2023</c:v>
                </c:pt>
                <c:pt idx="1">
                  <c:v>1T 2024</c:v>
                </c:pt>
                <c:pt idx="2">
                  <c:v>2T 2024</c:v>
                </c:pt>
                <c:pt idx="3">
                  <c:v>3T 2024</c:v>
                </c:pt>
                <c:pt idx="4">
                  <c:v>4T 2024</c:v>
                </c:pt>
              </c:strCache>
            </c:strRef>
          </c:cat>
          <c:val>
            <c:numRef>
              <c:f>[1]BaseToFE!$D$90:$H$90</c:f>
              <c:numCache>
                <c:formatCode>General</c:formatCode>
                <c:ptCount val="5"/>
                <c:pt idx="0">
                  <c:v>270.64278572001143</c:v>
                </c:pt>
                <c:pt idx="1">
                  <c:v>63.398539046566661</c:v>
                </c:pt>
                <c:pt idx="2">
                  <c:v>133.80326122923333</c:v>
                </c:pt>
                <c:pt idx="3">
                  <c:v>204.32298338103334</c:v>
                </c:pt>
                <c:pt idx="4">
                  <c:v>273.73154206180004</c:v>
                </c:pt>
              </c:numCache>
            </c:numRef>
          </c:val>
          <c:extLst>
            <c:ext xmlns:c16="http://schemas.microsoft.com/office/drawing/2014/chart" uri="{C3380CC4-5D6E-409C-BE32-E72D297353CC}">
              <c16:uniqueId val="{00000000-B274-49A1-9E4D-45829ED1CD0C}"/>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charges totales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strRef>
              <c:f>[1]BaseToFE!$B$99</c:f>
              <c:strCache>
                <c:ptCount val="1"/>
                <c:pt idx="0">
                  <c:v>CHARGES</c:v>
                </c:pt>
              </c:strCache>
            </c:strRef>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[1]BaseToFE!$D$99:$H$99</c:f>
              <c:numCache>
                <c:formatCode>General</c:formatCode>
                <c:ptCount val="5"/>
                <c:pt idx="0">
                  <c:v>2266.6255205457719</c:v>
                </c:pt>
                <c:pt idx="1">
                  <c:v>550.23882514181025</c:v>
                </c:pt>
                <c:pt idx="2">
                  <c:v>1198.8729685431927</c:v>
                </c:pt>
                <c:pt idx="3">
                  <c:v>1772.990471738281</c:v>
                </c:pt>
                <c:pt idx="4">
                  <c:v>2323.2317901655488</c:v>
                </c:pt>
              </c:numCache>
            </c:numRef>
          </c:val>
          <c:extLst>
            <c:ext xmlns:c16="http://schemas.microsoft.com/office/drawing/2014/chart" uri="{C3380CC4-5D6E-409C-BE32-E72D297353CC}">
              <c16:uniqueId val="{00000000-2D57-4F36-8279-D54344BF7A07}"/>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charges</a:t>
            </a:r>
          </a:p>
        </c:rich>
      </c:tx>
      <c:layout>
        <c:manualLayout>
          <c:xMode val="edge"/>
          <c:yMode val="edge"/>
          <c:x val="0.3581421543776474"/>
          <c:y val="9.5450474327807133E-3"/>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8.3163647663090159E-2"/>
          <c:w val="0.89209534390128531"/>
          <c:h val="0.69936619203421746"/>
        </c:manualLayout>
      </c:layout>
      <c:barChart>
        <c:barDir val="col"/>
        <c:grouping val="clustered"/>
        <c:varyColors val="0"/>
        <c:ser>
          <c:idx val="0"/>
          <c:order val="0"/>
          <c:tx>
            <c:strRef>
              <c:f>[1]BaseToFE!$B$100</c:f>
              <c:strCache>
                <c:ptCount val="1"/>
                <c:pt idx="0">
                  <c:v>Rémunération des salariés </c:v>
                </c:pt>
              </c:strCache>
            </c:strRef>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[1]BaseToFE!$D$100:$H$100</c:f>
              <c:numCache>
                <c:formatCode>General</c:formatCode>
                <c:ptCount val="5"/>
                <c:pt idx="0">
                  <c:v>971.97241679947956</c:v>
                </c:pt>
                <c:pt idx="1">
                  <c:v>272.65995320846525</c:v>
                </c:pt>
                <c:pt idx="2">
                  <c:v>546.31345919974319</c:v>
                </c:pt>
                <c:pt idx="3">
                  <c:v>820.31493820643038</c:v>
                </c:pt>
                <c:pt idx="4">
                  <c:v>1065.8667266293639</c:v>
                </c:pt>
              </c:numCache>
            </c:numRef>
          </c:val>
          <c:extLst>
            <c:ext xmlns:c16="http://schemas.microsoft.com/office/drawing/2014/chart" uri="{C3380CC4-5D6E-409C-BE32-E72D297353CC}">
              <c16:uniqueId val="{00000000-832E-4ED6-8724-3C985B0EEDA9}"/>
            </c:ext>
          </c:extLst>
        </c:ser>
        <c:ser>
          <c:idx val="1"/>
          <c:order val="1"/>
          <c:tx>
            <c:strRef>
              <c:f>[1]BaseToFE!$B$101</c:f>
              <c:strCache>
                <c:ptCount val="1"/>
                <c:pt idx="0">
                  <c:v>Utilisation de biens et services</c:v>
                </c:pt>
              </c:strCache>
            </c:strRef>
          </c:tx>
          <c:spPr>
            <a:pattFill prst="pct90">
              <a:fgClr>
                <a:srgbClr val="FFC000">
                  <a:lumMod val="60000"/>
                  <a:lumOff val="40000"/>
                </a:srgbClr>
              </a:fgClr>
              <a:bgClr>
                <a:sysClr val="window" lastClr="FFFFFF"/>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[1]BaseToFE!$D$101:$H$101</c:f>
              <c:numCache>
                <c:formatCode>General</c:formatCode>
                <c:ptCount val="5"/>
                <c:pt idx="0">
                  <c:v>229.5466517227907</c:v>
                </c:pt>
                <c:pt idx="1">
                  <c:v>36.836708319223447</c:v>
                </c:pt>
                <c:pt idx="2">
                  <c:v>131.80471298167342</c:v>
                </c:pt>
                <c:pt idx="3">
                  <c:v>221.39031688437674</c:v>
                </c:pt>
                <c:pt idx="4">
                  <c:v>311.14470079157667</c:v>
                </c:pt>
              </c:numCache>
            </c:numRef>
          </c:val>
          <c:extLst>
            <c:ext xmlns:c16="http://schemas.microsoft.com/office/drawing/2014/chart" uri="{C3380CC4-5D6E-409C-BE32-E72D297353CC}">
              <c16:uniqueId val="{00000001-832E-4ED6-8724-3C985B0EEDA9}"/>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1.5668752202024849E-2"/>
          <c:y val="0.87100979729112216"/>
          <c:w val="0.95192491018374448"/>
          <c:h val="0.11551252993108996"/>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charges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strRef>
              <c:f>[1]BaseToFE!$B$103</c:f>
              <c:strCache>
                <c:ptCount val="1"/>
                <c:pt idx="0">
                  <c:v>Intérêts</c:v>
                </c:pt>
              </c:strCache>
            </c:strRef>
          </c:tx>
          <c:spPr>
            <a:pattFill prst="pct80">
              <a:fgClr>
                <a:srgbClr val="FF0000"/>
              </a:fgClr>
              <a:bgClr>
                <a:sysClr val="window" lastClr="FFFFFF"/>
              </a:bgClr>
            </a:pattFill>
            <a:ln>
              <a:noFill/>
            </a:ln>
            <a:effectLst/>
          </c:spPr>
          <c:invertIfNegative val="0"/>
          <c:dLbls>
            <c:dLbl>
              <c:idx val="0"/>
              <c:layout>
                <c:manualLayout>
                  <c:x val="6.6551912031715408E-3"/>
                  <c:y val="-1.59295083615292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0.12121442774112196"/>
                      <c:h val="6.8472560756886708E-2"/>
                    </c:manualLayout>
                  </c15:layout>
                </c:ext>
                <c:ext xmlns:c16="http://schemas.microsoft.com/office/drawing/2014/chart" uri="{C3380CC4-5D6E-409C-BE32-E72D297353CC}">
                  <c16:uniqueId val="{00000000-4D4B-4042-8942-EFFF1FECD627}"/>
                </c:ext>
              </c:extLst>
            </c:dLbl>
            <c:dLbl>
              <c:idx val="1"/>
              <c:layout>
                <c:manualLayout>
                  <c:x val="-4.0754582323293959E-3"/>
                  <c:y val="-9.922534789576009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4B-4042-8942-EFFF1FECD627}"/>
                </c:ext>
              </c:extLst>
            </c:dLbl>
            <c:dLbl>
              <c:idx val="2"/>
              <c:layout>
                <c:manualLayout>
                  <c:x val="8.1509164646586425E-3"/>
                  <c:y val="2.947836648993763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9.8218543399137548E-2"/>
                      <c:h val="5.8082701707025369E-2"/>
                    </c:manualLayout>
                  </c15:layout>
                </c:ext>
                <c:ext xmlns:c16="http://schemas.microsoft.com/office/drawing/2014/chart" uri="{C3380CC4-5D6E-409C-BE32-E72D297353CC}">
                  <c16:uniqueId val="{00000002-4D4B-4042-8942-EFFF1FECD627}"/>
                </c:ext>
              </c:extLst>
            </c:dLbl>
            <c:dLbl>
              <c:idx val="3"/>
              <c:layout>
                <c:manualLayout>
                  <c:x val="5.9071681213163692E-3"/>
                  <c:y val="-1.568751541640640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4B-4042-8942-EFFF1FECD627}"/>
                </c:ext>
              </c:extLst>
            </c:dLbl>
            <c:dLbl>
              <c:idx val="4"/>
              <c:layout>
                <c:manualLayout>
                  <c:x val="0"/>
                  <c:y val="-7.8245301189198927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4B-4042-8942-EFFF1FECD62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[1]BaseToFE!$D$103:$H$103</c:f>
              <c:numCache>
                <c:formatCode>General</c:formatCode>
                <c:ptCount val="5"/>
                <c:pt idx="0">
                  <c:v>284.85860896197721</c:v>
                </c:pt>
                <c:pt idx="1">
                  <c:v>64.961054012586743</c:v>
                </c:pt>
                <c:pt idx="2">
                  <c:v>164.82386371151898</c:v>
                </c:pt>
                <c:pt idx="3">
                  <c:v>239.15233067207757</c:v>
                </c:pt>
                <c:pt idx="4">
                  <c:v>305.61564671677445</c:v>
                </c:pt>
              </c:numCache>
            </c:numRef>
          </c:val>
          <c:extLst>
            <c:ext xmlns:c16="http://schemas.microsoft.com/office/drawing/2014/chart" uri="{C3380CC4-5D6E-409C-BE32-E72D297353CC}">
              <c16:uniqueId val="{00000005-4D4B-4042-8942-EFFF1FECD627}"/>
            </c:ext>
          </c:extLst>
        </c:ser>
        <c:ser>
          <c:idx val="1"/>
          <c:order val="1"/>
          <c:tx>
            <c:strRef>
              <c:f>[1]BaseToFE!$B$107</c:f>
              <c:strCache>
                <c:ptCount val="1"/>
                <c:pt idx="0">
                  <c:v>Subventions</c:v>
                </c:pt>
              </c:strCache>
            </c:strRef>
          </c:tx>
          <c:spPr>
            <a:pattFill prst="pct90">
              <a:fgClr>
                <a:srgbClr val="FFC000">
                  <a:lumMod val="60000"/>
                  <a:lumOff val="40000"/>
                </a:srgbClr>
              </a:fgClr>
              <a:bgClr>
                <a:sysClr val="window" lastClr="FFFFFF"/>
              </a:bgClr>
            </a:pattFill>
            <a:ln>
              <a:noFill/>
            </a:ln>
            <a:effectLst/>
          </c:spPr>
          <c:invertIfNegative val="0"/>
          <c:dLbls>
            <c:dLbl>
              <c:idx val="0"/>
              <c:layout>
                <c:manualLayout>
                  <c:x val="1.6301832929317434E-2"/>
                  <c:y val="9.1770536850773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4B-4042-8942-EFFF1FECD627}"/>
                </c:ext>
              </c:extLst>
            </c:dLbl>
            <c:dLbl>
              <c:idx val="1"/>
              <c:layout>
                <c:manualLayout>
                  <c:x val="0"/>
                  <c:y val="2.378660291645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4B-4042-8942-EFFF1FECD627}"/>
                </c:ext>
              </c:extLst>
            </c:dLbl>
            <c:dLbl>
              <c:idx val="2"/>
              <c:layout>
                <c:manualLayout>
                  <c:x val="-1.4285708929242996E-2"/>
                  <c:y val="2.0552045422025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4B-4042-8942-EFFF1FECD627}"/>
                </c:ext>
              </c:extLst>
            </c:dLbl>
            <c:dLbl>
              <c:idx val="3"/>
              <c:layout>
                <c:manualLayout>
                  <c:x val="-4.7619029764143323E-3"/>
                  <c:y val="1.85712074740373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4B-4042-8942-EFFF1FECD627}"/>
                </c:ext>
              </c:extLst>
            </c:dLbl>
            <c:dLbl>
              <c:idx val="4"/>
              <c:layout>
                <c:manualLayout>
                  <c:x val="-1.1558905666254971E-2"/>
                  <c:y val="1.80602763591643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D4B-4042-8942-EFFF1FECD62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[1]BaseToFE!$D$107:$H$107</c:f>
              <c:numCache>
                <c:formatCode>General</c:formatCode>
                <c:ptCount val="5"/>
                <c:pt idx="0">
                  <c:v>200.57710598600397</c:v>
                </c:pt>
                <c:pt idx="1">
                  <c:v>28.005522244999995</c:v>
                </c:pt>
                <c:pt idx="2">
                  <c:v>80.226837266999993</c:v>
                </c:pt>
                <c:pt idx="3">
                  <c:v>106.65072305999998</c:v>
                </c:pt>
                <c:pt idx="4">
                  <c:v>146.18966694337078</c:v>
                </c:pt>
              </c:numCache>
            </c:numRef>
          </c:val>
          <c:extLst>
            <c:ext xmlns:c16="http://schemas.microsoft.com/office/drawing/2014/chart" uri="{C3380CC4-5D6E-409C-BE32-E72D297353CC}">
              <c16:uniqueId val="{0000000B-4D4B-4042-8942-EFFF1FECD627}"/>
            </c:ext>
          </c:extLst>
        </c:ser>
        <c:ser>
          <c:idx val="2"/>
          <c:order val="2"/>
          <c:tx>
            <c:strRef>
              <c:f>[1]BaseToFE!$B$108</c:f>
              <c:strCache>
                <c:ptCount val="1"/>
                <c:pt idx="0">
                  <c:v>Dons C</c:v>
                </c:pt>
              </c:strCache>
            </c:strRef>
          </c:tx>
          <c:spPr>
            <a:pattFill prst="pct90">
              <a:fgClr>
                <a:schemeClr val="accent6">
                  <a:lumMod val="50000"/>
                </a:schemeClr>
              </a:fgClr>
              <a:bgClr>
                <a:schemeClr val="bg1"/>
              </a:bgClr>
            </a:pattFill>
            <a:ln>
              <a:noFill/>
            </a:ln>
            <a:effectLst/>
          </c:spPr>
          <c:invertIfNegative val="0"/>
          <c:dLbls>
            <c:dLbl>
              <c:idx val="4"/>
              <c:layout>
                <c:manualLayout>
                  <c:x val="0"/>
                  <c:y val="-3.25379609544468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4B-4042-8942-EFFF1FECD62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lang="en-US" sz="600" b="1" i="0" u="none" strike="noStrike" kern="1200" baseline="0">
                    <a:solidFill>
                      <a:sysClr val="windowText" lastClr="000000">
                        <a:lumMod val="75000"/>
                        <a:lumOff val="25000"/>
                      </a:sys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[1]BaseToFE!$D$108:$H$108</c:f>
              <c:numCache>
                <c:formatCode>General</c:formatCode>
                <c:ptCount val="5"/>
                <c:pt idx="0">
                  <c:v>408.36758215000009</c:v>
                </c:pt>
                <c:pt idx="1">
                  <c:v>131.96220522150003</c:v>
                </c:pt>
                <c:pt idx="2">
                  <c:v>213.06392928500006</c:v>
                </c:pt>
                <c:pt idx="3">
                  <c:v>285.24406605132606</c:v>
                </c:pt>
                <c:pt idx="4">
                  <c:v>371.54289672182608</c:v>
                </c:pt>
              </c:numCache>
            </c:numRef>
          </c:val>
          <c:extLst>
            <c:ext xmlns:c16="http://schemas.microsoft.com/office/drawing/2014/chart" uri="{C3380CC4-5D6E-409C-BE32-E72D297353CC}">
              <c16:uniqueId val="{0000000D-4D4B-4042-8942-EFFF1FECD627}"/>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charges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strRef>
              <c:f>[1]BaseToFE!$B$109</c:f>
              <c:strCache>
                <c:ptCount val="1"/>
                <c:pt idx="0">
                  <c:v>Prestations sociales</c:v>
                </c:pt>
              </c:strCache>
            </c:strRef>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[1]BaseToFE!$D$109:$H$109</c:f>
              <c:numCache>
                <c:formatCode>General</c:formatCode>
                <c:ptCount val="5"/>
                <c:pt idx="0">
                  <c:v>104.60633644552041</c:v>
                </c:pt>
                <c:pt idx="1">
                  <c:v>16.471066076034806</c:v>
                </c:pt>
                <c:pt idx="2">
                  <c:v>54.622069020256923</c:v>
                </c:pt>
                <c:pt idx="3">
                  <c:v>86.129252372069942</c:v>
                </c:pt>
                <c:pt idx="4">
                  <c:v>103.82858367663626</c:v>
                </c:pt>
              </c:numCache>
            </c:numRef>
          </c:val>
          <c:extLst>
            <c:ext xmlns:c16="http://schemas.microsoft.com/office/drawing/2014/chart" uri="{C3380CC4-5D6E-409C-BE32-E72D297353CC}">
              <c16:uniqueId val="{00000000-8FEA-4BE8-A12B-7FFA6BB72F42}"/>
            </c:ext>
          </c:extLst>
        </c:ser>
        <c:ser>
          <c:idx val="1"/>
          <c:order val="1"/>
          <c:tx>
            <c:strRef>
              <c:f>[1]BaseToFE!$B$110</c:f>
              <c:strCache>
                <c:ptCount val="1"/>
                <c:pt idx="0">
                  <c:v>Autres charges</c:v>
                </c:pt>
              </c:strCache>
            </c:strRef>
          </c:tx>
          <c:spPr>
            <a:pattFill prst="pct90">
              <a:fgClr>
                <a:srgbClr val="FFC000">
                  <a:lumMod val="60000"/>
                  <a:lumOff val="40000"/>
                </a:srgbClr>
              </a:fgClr>
              <a:bgClr>
                <a:sysClr val="window" lastClr="FFFFFF"/>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[1]BaseToFE!$D$110:$H$110</c:f>
              <c:numCache>
                <c:formatCode>General</c:formatCode>
                <c:ptCount val="5"/>
                <c:pt idx="0">
                  <c:v>66.69681847999999</c:v>
                </c:pt>
                <c:pt idx="1">
                  <c:v>-0.65768394100000016</c:v>
                </c:pt>
                <c:pt idx="2">
                  <c:v>8.0180970780000038</c:v>
                </c:pt>
                <c:pt idx="3">
                  <c:v>14.108844492000001</c:v>
                </c:pt>
                <c:pt idx="4">
                  <c:v>19.043568686000004</c:v>
                </c:pt>
              </c:numCache>
            </c:numRef>
          </c:val>
          <c:extLst>
            <c:ext xmlns:c16="http://schemas.microsoft.com/office/drawing/2014/chart" uri="{C3380CC4-5D6E-409C-BE32-E72D297353CC}">
              <c16:uniqueId val="{00000001-8FEA-4BE8-A12B-7FFA6BB72F42}"/>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r>
              <a:rPr lang="fr-FR" sz="700">
                <a:solidFill>
                  <a:sysClr val="windowText" lastClr="000000"/>
                </a:solidFill>
              </a:rPr>
              <a:t>Acquisition nette d'actifs non financiers</a:t>
            </a:r>
          </a:p>
        </c:rich>
      </c:tx>
      <c:layout>
        <c:manualLayout>
          <c:xMode val="edge"/>
          <c:yMode val="edge"/>
          <c:x val="0.11642442898927297"/>
          <c:y val="1.0581047894412117E-2"/>
        </c:manualLayout>
      </c:layout>
      <c:overlay val="0"/>
      <c:spPr>
        <a:noFill/>
        <a:ln>
          <a:noFill/>
        </a:ln>
        <a:effectLst/>
      </c:spPr>
      <c:txPr>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endParaRPr lang="fr-BF"/>
        </a:p>
      </c:txPr>
    </c:title>
    <c:autoTitleDeleted val="0"/>
    <c:plotArea>
      <c:layout>
        <c:manualLayout>
          <c:layoutTarget val="inner"/>
          <c:xMode val="edge"/>
          <c:yMode val="edge"/>
          <c:x val="8.7527461249081687E-2"/>
          <c:y val="0.11218105749645084"/>
          <c:w val="0.89209534390128531"/>
          <c:h val="0.69936620372125269"/>
        </c:manualLayout>
      </c:layout>
      <c:barChart>
        <c:barDir val="col"/>
        <c:grouping val="clustered"/>
        <c:varyColors val="0"/>
        <c:ser>
          <c:idx val="0"/>
          <c:order val="0"/>
          <c:tx>
            <c:strRef>
              <c:f>[1]BaseToFE!$B$113</c:f>
              <c:strCache>
                <c:ptCount val="1"/>
                <c:pt idx="0">
                  <c:v>Acquisition nette d'actifs non financiers</c:v>
                </c:pt>
              </c:strCache>
            </c:strRef>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[1]BaseToFE!$D$113:$H$113</c:f>
              <c:numCache>
                <c:formatCode>General</c:formatCode>
                <c:ptCount val="5"/>
                <c:pt idx="0">
                  <c:v>1260.2364276276412</c:v>
                </c:pt>
                <c:pt idx="1">
                  <c:v>286.6548016920392</c:v>
                </c:pt>
                <c:pt idx="2">
                  <c:v>608.33211650962573</c:v>
                </c:pt>
                <c:pt idx="3">
                  <c:v>845.09438786703868</c:v>
                </c:pt>
                <c:pt idx="4">
                  <c:v>1479.7665482984169</c:v>
                </c:pt>
              </c:numCache>
            </c:numRef>
          </c:val>
          <c:extLst>
            <c:ext xmlns:c16="http://schemas.microsoft.com/office/drawing/2014/chart" uri="{C3380CC4-5D6E-409C-BE32-E72D297353CC}">
              <c16:uniqueId val="{00000000-B5ED-491D-97AF-6EF40B52535A}"/>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 l'encours de la dette publique</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strRef>
              <c:f>[1]BaseToFE!$B$191</c:f>
              <c:strCache>
                <c:ptCount val="1"/>
                <c:pt idx="0">
                  <c:v>Encours de la dette publique</c:v>
                </c:pt>
              </c:strCache>
            </c:strRef>
          </c:tx>
          <c:spPr>
            <a:pattFill prst="pct80">
              <a:fgClr>
                <a:srgbClr val="FF0000"/>
              </a:fgClr>
              <a:bgClr>
                <a:sysClr val="window" lastClr="FFFFFF"/>
              </a:bgClr>
            </a:pattFill>
            <a:ln>
              <a:noFill/>
            </a:ln>
            <a:effectLst/>
          </c:spPr>
          <c:invertIfNegative val="0"/>
          <c:dLbls>
            <c:dLbl>
              <c:idx val="0"/>
              <c:layout>
                <c:manualLayout>
                  <c:x val="6.6551912031715408E-3"/>
                  <c:y val="-1.5929508361529218E-2"/>
                </c:manualLayout>
              </c:layout>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0.12121442774112196"/>
                      <c:h val="6.8472560756886708E-2"/>
                    </c:manualLayout>
                  </c15:layout>
                </c:ext>
                <c:ext xmlns:c16="http://schemas.microsoft.com/office/drawing/2014/chart" uri="{C3380CC4-5D6E-409C-BE32-E72D297353CC}">
                  <c16:uniqueId val="{00000000-E90F-4949-899F-EED0FDCDAACA}"/>
                </c:ext>
              </c:extLst>
            </c:dLbl>
            <c:dLbl>
              <c:idx val="1"/>
              <c:layout>
                <c:manualLayout>
                  <c:x val="-4.0754582323293959E-3"/>
                  <c:y val="-9.922534789576009E-3"/>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0F-4949-899F-EED0FDCDAACA}"/>
                </c:ext>
              </c:extLst>
            </c:dLbl>
            <c:dLbl>
              <c:idx val="2"/>
              <c:layout>
                <c:manualLayout>
                  <c:x val="8.1509164646586425E-3"/>
                  <c:y val="2.9478366489937638E-2"/>
                </c:manualLayout>
              </c:layout>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9.8218543399137548E-2"/>
                      <c:h val="5.8082701707025369E-2"/>
                    </c:manualLayout>
                  </c15:layout>
                </c:ext>
                <c:ext xmlns:c16="http://schemas.microsoft.com/office/drawing/2014/chart" uri="{C3380CC4-5D6E-409C-BE32-E72D297353CC}">
                  <c16:uniqueId val="{00000002-E90F-4949-899F-EED0FDCDAACA}"/>
                </c:ext>
              </c:extLst>
            </c:dLbl>
            <c:dLbl>
              <c:idx val="3"/>
              <c:layout>
                <c:manualLayout>
                  <c:x val="5.9071681213163692E-3"/>
                  <c:y val="-1.5687515416406408E-2"/>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0F-4949-899F-EED0FDCDAACA}"/>
                </c:ext>
              </c:extLst>
            </c:dLbl>
            <c:dLbl>
              <c:idx val="4"/>
              <c:layout>
                <c:manualLayout>
                  <c:x val="0"/>
                  <c:y val="-7.8245301189198927E-3"/>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0F-4949-899F-EED0FDCDA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[1]BaseToFE!$D$190:$H$190</c:f>
              <c:strCache>
                <c:ptCount val="5"/>
                <c:pt idx="0">
                  <c:v>3T 2023</c:v>
                </c:pt>
                <c:pt idx="1">
                  <c:v>4T 2024</c:v>
                </c:pt>
                <c:pt idx="2">
                  <c:v>1T 2024</c:v>
                </c:pt>
                <c:pt idx="3">
                  <c:v>2T 2024</c:v>
                </c:pt>
                <c:pt idx="4">
                  <c:v>3T 2024</c:v>
                </c:pt>
              </c:strCache>
            </c:strRef>
          </c:cat>
          <c:val>
            <c:numRef>
              <c:f>[1]BaseToFE!$D$191:$H$191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E90F-4949-899F-EED0FDCDAACA}"/>
            </c:ext>
          </c:extLst>
        </c:ser>
        <c:ser>
          <c:idx val="1"/>
          <c:order val="1"/>
          <c:tx>
            <c:strRef>
              <c:f>[1]BaseToFE!$B$192</c:f>
              <c:strCache>
                <c:ptCount val="1"/>
                <c:pt idx="0">
                  <c:v>Encours de la dette publique Intérieure</c:v>
                </c:pt>
              </c:strCache>
            </c:strRef>
          </c:tx>
          <c:spPr>
            <a:pattFill prst="pct90">
              <a:fgClr>
                <a:srgbClr val="FFC000">
                  <a:lumMod val="60000"/>
                  <a:lumOff val="40000"/>
                </a:srgbClr>
              </a:fgClr>
              <a:bgClr>
                <a:sysClr val="window" lastClr="FFFFFF"/>
              </a:bgClr>
            </a:pattFill>
            <a:ln>
              <a:noFill/>
            </a:ln>
            <a:effectLst/>
          </c:spPr>
          <c:invertIfNegative val="0"/>
          <c:dLbls>
            <c:dLbl>
              <c:idx val="0"/>
              <c:layout>
                <c:manualLayout>
                  <c:x val="1.6301832929317434E-2"/>
                  <c:y val="9.1770536850773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0F-4949-899F-EED0FDCDAACA}"/>
                </c:ext>
              </c:extLst>
            </c:dLbl>
            <c:dLbl>
              <c:idx val="1"/>
              <c:layout>
                <c:manualLayout>
                  <c:x val="0"/>
                  <c:y val="2.378660291645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0F-4949-899F-EED0FDCDAACA}"/>
                </c:ext>
              </c:extLst>
            </c:dLbl>
            <c:dLbl>
              <c:idx val="2"/>
              <c:layout>
                <c:manualLayout>
                  <c:x val="-1.4285708929242996E-2"/>
                  <c:y val="2.0552045422025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0F-4949-899F-EED0FDCDAACA}"/>
                </c:ext>
              </c:extLst>
            </c:dLbl>
            <c:dLbl>
              <c:idx val="3"/>
              <c:layout>
                <c:manualLayout>
                  <c:x val="-4.7619029764143323E-3"/>
                  <c:y val="1.85712074740373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0F-4949-899F-EED0FDCDAACA}"/>
                </c:ext>
              </c:extLst>
            </c:dLbl>
            <c:dLbl>
              <c:idx val="4"/>
              <c:layout>
                <c:manualLayout>
                  <c:x val="1.6301832929317434E-2"/>
                  <c:y val="1.80601999339669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0F-4949-899F-EED0FDCDAACA}"/>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[1]BaseToFE!$D$190:$H$190</c:f>
              <c:strCache>
                <c:ptCount val="5"/>
                <c:pt idx="0">
                  <c:v>3T 2023</c:v>
                </c:pt>
                <c:pt idx="1">
                  <c:v>4T 2024</c:v>
                </c:pt>
                <c:pt idx="2">
                  <c:v>1T 2024</c:v>
                </c:pt>
                <c:pt idx="3">
                  <c:v>2T 2024</c:v>
                </c:pt>
                <c:pt idx="4">
                  <c:v>3T 2024</c:v>
                </c:pt>
              </c:strCache>
            </c:strRef>
          </c:cat>
          <c:val>
            <c:numRef>
              <c:f>[1]BaseToFE!$D$192:$H$192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B-E90F-4949-899F-EED0FDCDAACA}"/>
            </c:ext>
          </c:extLst>
        </c:ser>
        <c:ser>
          <c:idx val="2"/>
          <c:order val="2"/>
          <c:tx>
            <c:strRef>
              <c:f>[1]BaseToFE!$B$195</c:f>
              <c:strCache>
                <c:ptCount val="1"/>
                <c:pt idx="0">
                  <c:v>Encours de la dette publique extérieure</c:v>
                </c:pt>
              </c:strCache>
            </c:strRef>
          </c:tx>
          <c:spPr>
            <a:pattFill prst="pct90">
              <a:fgClr>
                <a:schemeClr val="accent6">
                  <a:lumMod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600" b="1" i="0" u="none" strike="noStrike" kern="1200" baseline="0">
                    <a:solidFill>
                      <a:sysClr val="windowText" lastClr="000000">
                        <a:lumMod val="75000"/>
                        <a:lumOff val="25000"/>
                      </a:sys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[1]BaseToFE!$D$190:$H$190</c:f>
              <c:strCache>
                <c:ptCount val="5"/>
                <c:pt idx="0">
                  <c:v>3T 2023</c:v>
                </c:pt>
                <c:pt idx="1">
                  <c:v>4T 2024</c:v>
                </c:pt>
                <c:pt idx="2">
                  <c:v>1T 2024</c:v>
                </c:pt>
                <c:pt idx="3">
                  <c:v>2T 2024</c:v>
                </c:pt>
                <c:pt idx="4">
                  <c:v>3T 2024</c:v>
                </c:pt>
              </c:strCache>
            </c:strRef>
          </c:cat>
          <c:val>
            <c:numRef>
              <c:f>[1]BaseToFE!$D$195:$H$195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C-E90F-4949-899F-EED0FDCDAACA}"/>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du service de la dette publique</a:t>
            </a:r>
          </a:p>
        </c:rich>
      </c:tx>
      <c:layout>
        <c:manualLayout>
          <c:xMode val="edge"/>
          <c:yMode val="edge"/>
          <c:x val="0.17887084679726031"/>
          <c:y val="2.6955275799476722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59343920767084646"/>
        </c:manualLayout>
      </c:layout>
      <c:barChart>
        <c:barDir val="col"/>
        <c:grouping val="clustered"/>
        <c:varyColors val="0"/>
        <c:ser>
          <c:idx val="0"/>
          <c:order val="0"/>
          <c:tx>
            <c:strRef>
              <c:f>[1]BaseToFE!$B$208</c:f>
              <c:strCache>
                <c:ptCount val="1"/>
                <c:pt idx="0">
                  <c:v>Total service dette publique</c:v>
                </c:pt>
              </c:strCache>
            </c:strRef>
          </c:tx>
          <c:spPr>
            <a:pattFill prst="pct80">
              <a:fgClr>
                <a:srgbClr val="FF0000"/>
              </a:fgClr>
              <a:bgClr>
                <a:sysClr val="window" lastClr="FFFFFF"/>
              </a:bgClr>
            </a:pattFill>
            <a:ln>
              <a:noFill/>
            </a:ln>
            <a:effectLst/>
          </c:spPr>
          <c:invertIfNegative val="0"/>
          <c:dLbls>
            <c:dLbl>
              <c:idx val="0"/>
              <c:layout>
                <c:manualLayout>
                  <c:x val="1.1077389719693117E-3"/>
                  <c:y val="5.5101224302836153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0.12121442774112196"/>
                      <c:h val="6.8472560756886708E-2"/>
                    </c:manualLayout>
                  </c15:layout>
                </c:ext>
                <c:ext xmlns:c16="http://schemas.microsoft.com/office/drawing/2014/chart" uri="{C3380CC4-5D6E-409C-BE32-E72D297353CC}">
                  <c16:uniqueId val="{00000000-AD8E-4C5D-AD95-1CAF63ADF817}"/>
                </c:ext>
              </c:extLst>
            </c:dLbl>
            <c:dLbl>
              <c:idx val="1"/>
              <c:layout>
                <c:manualLayout>
                  <c:x val="-4.0754582323293959E-3"/>
                  <c:y val="-9.922534789576009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8E-4C5D-AD95-1CAF63ADF817}"/>
                </c:ext>
              </c:extLst>
            </c:dLbl>
            <c:dLbl>
              <c:idx val="2"/>
              <c:layout>
                <c:manualLayout>
                  <c:x val="8.1509164646586425E-3"/>
                  <c:y val="2.947836648993763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9.8218543399137548E-2"/>
                      <c:h val="5.8082701707025369E-2"/>
                    </c:manualLayout>
                  </c15:layout>
                </c:ext>
                <c:ext xmlns:c16="http://schemas.microsoft.com/office/drawing/2014/chart" uri="{C3380CC4-5D6E-409C-BE32-E72D297353CC}">
                  <c16:uniqueId val="{00000002-AD8E-4C5D-AD95-1CAF63ADF817}"/>
                </c:ext>
              </c:extLst>
            </c:dLbl>
            <c:dLbl>
              <c:idx val="3"/>
              <c:layout>
                <c:manualLayout>
                  <c:x val="5.9073587763852414E-3"/>
                  <c:y val="-1.568741759716577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8E-4C5D-AD95-1CAF63ADF817}"/>
                </c:ext>
              </c:extLst>
            </c:dLbl>
            <c:dLbl>
              <c:idx val="4"/>
              <c:layout>
                <c:manualLayout>
                  <c:x val="-5.5474309716127771E-3"/>
                  <c:y val="3.505444003211987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8E-4C5D-AD95-1CAF63ADF81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[1]BaseToFE!$D$207:$H$207</c:f>
              <c:strCache>
                <c:ptCount val="5"/>
                <c:pt idx="0">
                  <c:v>3T 2023</c:v>
                </c:pt>
                <c:pt idx="1">
                  <c:v>4T 2024</c:v>
                </c:pt>
                <c:pt idx="2">
                  <c:v>1T 2024</c:v>
                </c:pt>
                <c:pt idx="3">
                  <c:v>2T 2024</c:v>
                </c:pt>
                <c:pt idx="4">
                  <c:v>3T 2024</c:v>
                </c:pt>
              </c:strCache>
            </c:strRef>
          </c:cat>
          <c:val>
            <c:numRef>
              <c:f>[1]BaseToFE!$D$208:$H$208</c:f>
              <c:numCache>
                <c:formatCode>General</c:formatCode>
                <c:ptCount val="5"/>
                <c:pt idx="0">
                  <c:v>943.76250786020819</c:v>
                </c:pt>
                <c:pt idx="1">
                  <c:v>1225.1030202663349</c:v>
                </c:pt>
                <c:pt idx="2">
                  <c:v>235.7461576816909</c:v>
                </c:pt>
                <c:pt idx="3">
                  <c:v>700.32087264451525</c:v>
                </c:pt>
                <c:pt idx="4">
                  <c:v>1001.4369159050952</c:v>
                </c:pt>
              </c:numCache>
            </c:numRef>
          </c:val>
          <c:extLst>
            <c:ext xmlns:c16="http://schemas.microsoft.com/office/drawing/2014/chart" uri="{C3380CC4-5D6E-409C-BE32-E72D297353CC}">
              <c16:uniqueId val="{00000005-AD8E-4C5D-AD95-1CAF63ADF817}"/>
            </c:ext>
          </c:extLst>
        </c:ser>
        <c:ser>
          <c:idx val="1"/>
          <c:order val="1"/>
          <c:tx>
            <c:strRef>
              <c:f>[1]BaseToFE!$B$211</c:f>
              <c:strCache>
                <c:ptCount val="1"/>
                <c:pt idx="0">
                  <c:v>Service dette publique int.</c:v>
                </c:pt>
              </c:strCache>
            </c:strRef>
          </c:tx>
          <c:spPr>
            <a:pattFill prst="pct90">
              <a:fgClr>
                <a:srgbClr val="FFC000">
                  <a:lumMod val="60000"/>
                  <a:lumOff val="40000"/>
                </a:srgbClr>
              </a:fgClr>
              <a:bgClr>
                <a:sysClr val="window" lastClr="FFFFFF"/>
              </a:bgClr>
            </a:pattFill>
            <a:ln>
              <a:noFill/>
            </a:ln>
            <a:effectLst/>
          </c:spPr>
          <c:invertIfNegative val="0"/>
          <c:dLbls>
            <c:dLbl>
              <c:idx val="0"/>
              <c:layout>
                <c:manualLayout>
                  <c:x val="1.6301832929317434E-2"/>
                  <c:y val="9.1770536850773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8E-4C5D-AD95-1CAF63ADF817}"/>
                </c:ext>
              </c:extLst>
            </c:dLbl>
            <c:dLbl>
              <c:idx val="1"/>
              <c:layout>
                <c:manualLayout>
                  <c:x val="0"/>
                  <c:y val="2.378660291645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8E-4C5D-AD95-1CAF63ADF817}"/>
                </c:ext>
              </c:extLst>
            </c:dLbl>
            <c:dLbl>
              <c:idx val="2"/>
              <c:layout>
                <c:manualLayout>
                  <c:x val="-1.4285708929242996E-2"/>
                  <c:y val="2.0552045422025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8E-4C5D-AD95-1CAF63ADF817}"/>
                </c:ext>
              </c:extLst>
            </c:dLbl>
            <c:dLbl>
              <c:idx val="3"/>
              <c:layout>
                <c:manualLayout>
                  <c:x val="6.3328074194050005E-3"/>
                  <c:y val="1.85713409483914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8E-4C5D-AD95-1CAF63ADF817}"/>
                </c:ext>
              </c:extLst>
            </c:dLbl>
            <c:dLbl>
              <c:idx val="4"/>
              <c:layout>
                <c:manualLayout>
                  <c:x val="1.6301832929317434E-2"/>
                  <c:y val="1.80601999339669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8E-4C5D-AD95-1CAF63ADF81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[1]BaseToFE!$D$207:$H$207</c:f>
              <c:strCache>
                <c:ptCount val="5"/>
                <c:pt idx="0">
                  <c:v>3T 2023</c:v>
                </c:pt>
                <c:pt idx="1">
                  <c:v>4T 2024</c:v>
                </c:pt>
                <c:pt idx="2">
                  <c:v>1T 2024</c:v>
                </c:pt>
                <c:pt idx="3">
                  <c:v>2T 2024</c:v>
                </c:pt>
                <c:pt idx="4">
                  <c:v>3T 2024</c:v>
                </c:pt>
              </c:strCache>
            </c:strRef>
          </c:cat>
          <c:val>
            <c:numRef>
              <c:f>[1]BaseToFE!$D$211:$H$211</c:f>
              <c:numCache>
                <c:formatCode>General</c:formatCode>
                <c:ptCount val="5"/>
                <c:pt idx="0">
                  <c:v>566.5169395731001</c:v>
                </c:pt>
                <c:pt idx="1">
                  <c:v>731.12396097010014</c:v>
                </c:pt>
                <c:pt idx="2">
                  <c:v>182.30925459175</c:v>
                </c:pt>
                <c:pt idx="3">
                  <c:v>529.14061877097879</c:v>
                </c:pt>
                <c:pt idx="4">
                  <c:v>721.53599452976789</c:v>
                </c:pt>
              </c:numCache>
            </c:numRef>
          </c:val>
          <c:extLst>
            <c:ext xmlns:c16="http://schemas.microsoft.com/office/drawing/2014/chart" uri="{C3380CC4-5D6E-409C-BE32-E72D297353CC}">
              <c16:uniqueId val="{0000000B-AD8E-4C5D-AD95-1CAF63ADF817}"/>
            </c:ext>
          </c:extLst>
        </c:ser>
        <c:ser>
          <c:idx val="2"/>
          <c:order val="2"/>
          <c:tx>
            <c:strRef>
              <c:f>[1]BaseToFE!$B$214</c:f>
              <c:strCache>
                <c:ptCount val="1"/>
                <c:pt idx="0">
                  <c:v>Service dette publique ext.</c:v>
                </c:pt>
              </c:strCache>
            </c:strRef>
          </c:tx>
          <c:spPr>
            <a:pattFill prst="pct90">
              <a:fgClr>
                <a:schemeClr val="accent6">
                  <a:lumMod val="50000"/>
                </a:schemeClr>
              </a:fgClr>
              <a:bgClr>
                <a:schemeClr val="bg1"/>
              </a:bgClr>
            </a:pattFill>
            <a:ln>
              <a:noFill/>
            </a:ln>
            <a:effectLst/>
          </c:spPr>
          <c:invertIfNegative val="0"/>
          <c:dLbls>
            <c:dLbl>
              <c:idx val="0"/>
              <c:layout>
                <c:manualLayout>
                  <c:x val="5.5474309716128786E-3"/>
                  <c:y val="-2.143950823057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8E-4C5D-AD95-1CAF63ADF817}"/>
                </c:ext>
              </c:extLst>
            </c:dLbl>
            <c:dLbl>
              <c:idx val="3"/>
              <c:layout>
                <c:manualLayout>
                  <c:x val="1.6642292914838635E-2"/>
                  <c:y val="2.14395082305765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D8E-4C5D-AD95-1CAF63ADF817}"/>
                </c:ext>
              </c:extLst>
            </c:dLbl>
            <c:dLbl>
              <c:idx val="4"/>
              <c:layout>
                <c:manualLayout>
                  <c:x val="-1.0170172627921558E-16"/>
                  <c:y val="1.429300548705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D8E-4C5D-AD95-1CAF63ADF81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lang="en-US" sz="600" b="1" i="0" u="none" strike="noStrike" kern="1200" baseline="0">
                    <a:solidFill>
                      <a:sysClr val="windowText" lastClr="000000">
                        <a:lumMod val="75000"/>
                        <a:lumOff val="25000"/>
                      </a:sys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[1]BaseToFE!$D$207:$H$207</c:f>
              <c:strCache>
                <c:ptCount val="5"/>
                <c:pt idx="0">
                  <c:v>3T 2023</c:v>
                </c:pt>
                <c:pt idx="1">
                  <c:v>4T 2024</c:v>
                </c:pt>
                <c:pt idx="2">
                  <c:v>1T 2024</c:v>
                </c:pt>
                <c:pt idx="3">
                  <c:v>2T 2024</c:v>
                </c:pt>
                <c:pt idx="4">
                  <c:v>3T 2024</c:v>
                </c:pt>
              </c:strCache>
            </c:strRef>
          </c:cat>
          <c:val>
            <c:numRef>
              <c:f>[1]BaseToFE!$D$214:$H$214</c:f>
              <c:numCache>
                <c:formatCode>General</c:formatCode>
                <c:ptCount val="5"/>
                <c:pt idx="0">
                  <c:v>377.2455682871082</c:v>
                </c:pt>
                <c:pt idx="1">
                  <c:v>493.97905929623488</c:v>
                </c:pt>
                <c:pt idx="2">
                  <c:v>53.436903089940884</c:v>
                </c:pt>
                <c:pt idx="3">
                  <c:v>171.18025387353651</c:v>
                </c:pt>
                <c:pt idx="4">
                  <c:v>279.9009213753273</c:v>
                </c:pt>
              </c:numCache>
            </c:numRef>
          </c:val>
          <c:extLst>
            <c:ext xmlns:c16="http://schemas.microsoft.com/office/drawing/2014/chart" uri="{C3380CC4-5D6E-409C-BE32-E72D297353CC}">
              <c16:uniqueId val="{0000000F-AD8E-4C5D-AD95-1CAF63ADF817}"/>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82328009033901695"/>
          <c:w val="0.76781147560710661"/>
          <c:h val="0.16324226991144497"/>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900" b="1"/>
              <a:t>Evolution</a:t>
            </a:r>
            <a:r>
              <a:rPr lang="fr-FR" sz="900" b="1" baseline="0"/>
              <a:t> de soldes</a:t>
            </a:r>
            <a:endParaRPr lang="fr-FR" sz="9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1012222844529371"/>
          <c:y val="0.12322250639386191"/>
          <c:w val="0.85811320133100522"/>
          <c:h val="0.66791187546569453"/>
        </c:manualLayout>
      </c:layout>
      <c:lineChart>
        <c:grouping val="standard"/>
        <c:varyColors val="0"/>
        <c:ser>
          <c:idx val="0"/>
          <c:order val="0"/>
          <c:tx>
            <c:strRef>
              <c:f>[1]Series_Graph_TOFE!$B$26</c:f>
              <c:strCache>
                <c:ptCount val="1"/>
                <c:pt idx="0">
                  <c:v>Solde net de gestion</c:v>
                </c:pt>
              </c:strCache>
            </c:strRef>
          </c:tx>
          <c:spPr>
            <a:ln w="28575" cap="rnd">
              <a:solidFill>
                <a:schemeClr val="accent1"/>
              </a:solidFill>
              <a:round/>
            </a:ln>
            <a:effectLst/>
          </c:spPr>
          <c:marker>
            <c:symbol val="none"/>
          </c:marker>
          <c:cat>
            <c:numRef>
              <c:f>[1]Series_Graph_TOFE!$C$4:$AC$4</c:f>
              <c:numCache>
                <c:formatCode>General</c:formatCode>
                <c:ptCount val="27"/>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numCache>
            </c:numRef>
          </c:cat>
          <c:val>
            <c:numRef>
              <c:f>[1]Series_Graph_TOFE!$C$26:$AC$26</c:f>
              <c:numCache>
                <c:formatCode>General</c:formatCode>
                <c:ptCount val="27"/>
                <c:pt idx="0">
                  <c:v>98.817296862541241</c:v>
                </c:pt>
                <c:pt idx="1">
                  <c:v>99.566461401637</c:v>
                </c:pt>
                <c:pt idx="2">
                  <c:v>-73.837583898678375</c:v>
                </c:pt>
                <c:pt idx="3">
                  <c:v>83.677601863648974</c:v>
                </c:pt>
                <c:pt idx="4">
                  <c:v>165.16311897038457</c:v>
                </c:pt>
                <c:pt idx="5">
                  <c:v>130.69667350502024</c:v>
                </c:pt>
                <c:pt idx="6">
                  <c:v>186.19455337282125</c:v>
                </c:pt>
                <c:pt idx="7">
                  <c:v>238.2369318661481</c:v>
                </c:pt>
                <c:pt idx="8">
                  <c:v>263.18272875757441</c:v>
                </c:pt>
                <c:pt idx="9">
                  <c:v>396.33523737598</c:v>
                </c:pt>
                <c:pt idx="10">
                  <c:v>363.54717996214686</c:v>
                </c:pt>
                <c:pt idx="11">
                  <c:v>377.19865659431503</c:v>
                </c:pt>
                <c:pt idx="12">
                  <c:v>471.13299136394221</c:v>
                </c:pt>
                <c:pt idx="13">
                  <c:v>474.76681935870096</c:v>
                </c:pt>
                <c:pt idx="14">
                  <c:v>428.16845226351012</c:v>
                </c:pt>
                <c:pt idx="15">
                  <c:v>101.23226266038014</c:v>
                </c:pt>
                <c:pt idx="16">
                  <c:v>137.74686256783704</c:v>
                </c:pt>
                <c:pt idx="17">
                  <c:v>121.11976673291777</c:v>
                </c:pt>
                <c:pt idx="18">
                  <c:v>149.42940728762409</c:v>
                </c:pt>
                <c:pt idx="19">
                  <c:v>167.62668647468413</c:v>
                </c:pt>
                <c:pt idx="20">
                  <c:v>293.08612071524601</c:v>
                </c:pt>
                <c:pt idx="21">
                  <c:v>293.08612071524601</c:v>
                </c:pt>
                <c:pt idx="22">
                  <c:v>309.59448631792958</c:v>
                </c:pt>
                <c:pt idx="23">
                  <c:v>315.43520113212639</c:v>
                </c:pt>
                <c:pt idx="24">
                  <c:v>431.30900617185767</c:v>
                </c:pt>
                <c:pt idx="25">
                  <c:v>464.35007343039462</c:v>
                </c:pt>
                <c:pt idx="26">
                  <c:v>588.16282005846494</c:v>
                </c:pt>
              </c:numCache>
            </c:numRef>
          </c:val>
          <c:smooth val="0"/>
          <c:extLst>
            <c:ext xmlns:c16="http://schemas.microsoft.com/office/drawing/2014/chart" uri="{C3380CC4-5D6E-409C-BE32-E72D297353CC}">
              <c16:uniqueId val="{00000000-D766-4529-82CA-5B42DF7E3D1B}"/>
            </c:ext>
          </c:extLst>
        </c:ser>
        <c:ser>
          <c:idx val="1"/>
          <c:order val="1"/>
          <c:tx>
            <c:strRef>
              <c:f>[1]Series_Graph_TOFE!$B$27</c:f>
              <c:strCache>
                <c:ptCount val="1"/>
                <c:pt idx="0">
                  <c:v>Capacité/besoin de financement = Financement</c:v>
                </c:pt>
              </c:strCache>
            </c:strRef>
          </c:tx>
          <c:spPr>
            <a:ln w="28575" cap="rnd">
              <a:solidFill>
                <a:schemeClr val="accent2"/>
              </a:solidFill>
              <a:round/>
            </a:ln>
            <a:effectLst/>
          </c:spPr>
          <c:marker>
            <c:symbol val="none"/>
          </c:marker>
          <c:cat>
            <c:numRef>
              <c:f>[1]Series_Graph_TOFE!$C$4:$AC$4</c:f>
              <c:numCache>
                <c:formatCode>General</c:formatCode>
                <c:ptCount val="27"/>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numCache>
            </c:numRef>
          </c:cat>
          <c:val>
            <c:numRef>
              <c:f>[1]Series_Graph_TOFE!$C$27:$AC$27</c:f>
              <c:numCache>
                <c:formatCode>General</c:formatCode>
                <c:ptCount val="27"/>
                <c:pt idx="0">
                  <c:v>-556.92831241379736</c:v>
                </c:pt>
                <c:pt idx="1">
                  <c:v>-843.44788470495962</c:v>
                </c:pt>
                <c:pt idx="2">
                  <c:v>-1282.6805897725469</c:v>
                </c:pt>
                <c:pt idx="3">
                  <c:v>82.623460288648971</c:v>
                </c:pt>
                <c:pt idx="4">
                  <c:v>0.20101840638453439</c:v>
                </c:pt>
                <c:pt idx="5">
                  <c:v>-187.39331643732038</c:v>
                </c:pt>
                <c:pt idx="6">
                  <c:v>-276.90430341134498</c:v>
                </c:pt>
                <c:pt idx="7">
                  <c:v>-308.63819818925475</c:v>
                </c:pt>
                <c:pt idx="8">
                  <c:v>-402.60534587740614</c:v>
                </c:pt>
                <c:pt idx="9">
                  <c:v>-308.65906568872776</c:v>
                </c:pt>
                <c:pt idx="10">
                  <c:v>-379.49068362803189</c:v>
                </c:pt>
                <c:pt idx="11">
                  <c:v>-456.4805964052797</c:v>
                </c:pt>
                <c:pt idx="12">
                  <c:v>-391.74589975226087</c:v>
                </c:pt>
                <c:pt idx="13">
                  <c:v>-442.67133372016059</c:v>
                </c:pt>
                <c:pt idx="14">
                  <c:v>-832.06797536413103</c:v>
                </c:pt>
                <c:pt idx="15">
                  <c:v>78.080622825081022</c:v>
                </c:pt>
                <c:pt idx="16">
                  <c:v>23.580853492174924</c:v>
                </c:pt>
                <c:pt idx="17">
                  <c:v>-165.53503495912145</c:v>
                </c:pt>
                <c:pt idx="18">
                  <c:v>-216.87736608610714</c:v>
                </c:pt>
                <c:pt idx="19">
                  <c:v>-275.07501741214571</c:v>
                </c:pt>
                <c:pt idx="20">
                  <c:v>-315.24599579437984</c:v>
                </c:pt>
                <c:pt idx="21">
                  <c:v>-261.94113653129028</c:v>
                </c:pt>
                <c:pt idx="22">
                  <c:v>-390.24045203943683</c:v>
                </c:pt>
                <c:pt idx="23">
                  <c:v>-410.3087783505415</c:v>
                </c:pt>
                <c:pt idx="24">
                  <c:v>-383.89531115432123</c:v>
                </c:pt>
                <c:pt idx="25">
                  <c:v>-514.86709379851504</c:v>
                </c:pt>
                <c:pt idx="26">
                  <c:v>-772.25331985558114</c:v>
                </c:pt>
              </c:numCache>
            </c:numRef>
          </c:val>
          <c:smooth val="0"/>
          <c:extLst>
            <c:ext xmlns:c16="http://schemas.microsoft.com/office/drawing/2014/chart" uri="{C3380CC4-5D6E-409C-BE32-E72D297353CC}">
              <c16:uniqueId val="{00000001-D766-4529-82CA-5B42DF7E3D1B}"/>
            </c:ext>
          </c:extLst>
        </c:ser>
        <c:dLbls>
          <c:showLegendKey val="0"/>
          <c:showVal val="0"/>
          <c:showCatName val="0"/>
          <c:showSerName val="0"/>
          <c:showPercent val="0"/>
          <c:showBubbleSize val="0"/>
        </c:dLbls>
        <c:smooth val="0"/>
        <c:axId val="2047590351"/>
        <c:axId val="2047579951"/>
      </c:lineChart>
      <c:catAx>
        <c:axId val="204759035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2047579951"/>
        <c:crosses val="autoZero"/>
        <c:auto val="1"/>
        <c:lblAlgn val="ctr"/>
        <c:lblOffset val="100"/>
        <c:noMultiLvlLbl val="1"/>
      </c:catAx>
      <c:valAx>
        <c:axId val="2047579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2047590351"/>
        <c:crosses val="autoZero"/>
        <c:crossBetween val="between"/>
      </c:valAx>
      <c:spPr>
        <a:solidFill>
          <a:schemeClr val="bg1"/>
        </a:solidFill>
        <a:ln>
          <a:noFill/>
        </a:ln>
        <a:effectLst/>
      </c:spPr>
    </c:plotArea>
    <c:legend>
      <c:legendPos val="b"/>
      <c:layout>
        <c:manualLayout>
          <c:xMode val="edge"/>
          <c:yMode val="edge"/>
          <c:x val="2.9182947319869534E-2"/>
          <c:y val="0.92325593571903253"/>
          <c:w val="0.96673837841399535"/>
          <c:h val="6.1398795738767949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[1]GraphSerieCNT!$B$5:$C$5</c:f>
              <c:strCache>
                <c:ptCount val="1"/>
                <c:pt idx="0">
                  <c:v>Secteur primaire</c:v>
                </c:pt>
              </c:strCache>
            </c:strRef>
          </c:tx>
          <c:spPr>
            <a:solidFill>
              <a:schemeClr val="accent6"/>
            </a:solidFill>
            <a:ln>
              <a:noFill/>
            </a:ln>
            <a:effectLst/>
          </c:spPr>
          <c:invertIfNegative val="0"/>
          <c:cat>
            <c:strRef>
              <c:f>[1]GraphSerieCNT!$D$4:$X$4</c:f>
              <c:strCache>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3T2024</c:v>
                </c:pt>
              </c:strCache>
            </c:strRef>
          </c:cat>
          <c:val>
            <c:numRef>
              <c:f>[1]GraphSerieCNT!$D$5:$X$5</c:f>
              <c:numCache>
                <c:formatCode>General</c:formatCode>
                <c:ptCount val="21"/>
                <c:pt idx="0">
                  <c:v>459.36558302265854</c:v>
                </c:pt>
                <c:pt idx="1">
                  <c:v>459.39886755671643</c:v>
                </c:pt>
                <c:pt idx="2">
                  <c:v>461.51665874050047</c:v>
                </c:pt>
                <c:pt idx="3">
                  <c:v>464.46764269738219</c:v>
                </c:pt>
                <c:pt idx="4">
                  <c:v>487.21495480061935</c:v>
                </c:pt>
                <c:pt idx="5">
                  <c:v>483.84241234654377</c:v>
                </c:pt>
                <c:pt idx="6">
                  <c:v>462.15842985281876</c:v>
                </c:pt>
                <c:pt idx="7">
                  <c:v>451.7435951509085</c:v>
                </c:pt>
                <c:pt idx="8">
                  <c:v>435.75487206394018</c:v>
                </c:pt>
                <c:pt idx="9">
                  <c:v>401.00672460876837</c:v>
                </c:pt>
                <c:pt idx="10">
                  <c:v>420.12434066633591</c:v>
                </c:pt>
                <c:pt idx="11">
                  <c:v>430.50974844897502</c:v>
                </c:pt>
                <c:pt idx="12">
                  <c:v>438.20891448117567</c:v>
                </c:pt>
                <c:pt idx="13">
                  <c:v>451.98972441399081</c:v>
                </c:pt>
                <c:pt idx="14">
                  <c:v>434.92044173691858</c:v>
                </c:pt>
                <c:pt idx="15">
                  <c:v>434.84578789677397</c:v>
                </c:pt>
                <c:pt idx="16">
                  <c:v>442.72874983258635</c:v>
                </c:pt>
                <c:pt idx="17">
                  <c:v>448.75993424949007</c:v>
                </c:pt>
                <c:pt idx="18">
                  <c:v>472.62297342327071</c:v>
                </c:pt>
                <c:pt idx="19">
                  <c:v>488.701471122675</c:v>
                </c:pt>
                <c:pt idx="20">
                  <c:v>499.69278369415309</c:v>
                </c:pt>
              </c:numCache>
            </c:numRef>
          </c:val>
          <c:extLst>
            <c:ext xmlns:c16="http://schemas.microsoft.com/office/drawing/2014/chart" uri="{C3380CC4-5D6E-409C-BE32-E72D297353CC}">
              <c16:uniqueId val="{00000000-2A80-4941-9B88-8A4681D78A9C}"/>
            </c:ext>
          </c:extLst>
        </c:ser>
        <c:ser>
          <c:idx val="1"/>
          <c:order val="1"/>
          <c:tx>
            <c:strRef>
              <c:f>[1]GraphSerieCNT!$B$6:$C$6</c:f>
              <c:strCache>
                <c:ptCount val="1"/>
                <c:pt idx="0">
                  <c:v>Secteur secondaire</c:v>
                </c:pt>
              </c:strCache>
            </c:strRef>
          </c:tx>
          <c:spPr>
            <a:solidFill>
              <a:schemeClr val="accent5"/>
            </a:solidFill>
            <a:ln>
              <a:noFill/>
            </a:ln>
            <a:effectLst/>
          </c:spPr>
          <c:invertIfNegative val="0"/>
          <c:cat>
            <c:strRef>
              <c:f>[1]GraphSerieCNT!$D$4:$X$4</c:f>
              <c:strCache>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3T2024</c:v>
                </c:pt>
              </c:strCache>
            </c:strRef>
          </c:cat>
          <c:val>
            <c:numRef>
              <c:f>[1]GraphSerieCNT!$D$6:$X$6</c:f>
              <c:numCache>
                <c:formatCode>General</c:formatCode>
                <c:ptCount val="21"/>
                <c:pt idx="0">
                  <c:v>506.67034460381518</c:v>
                </c:pt>
                <c:pt idx="1">
                  <c:v>543.12222040952599</c:v>
                </c:pt>
                <c:pt idx="2">
                  <c:v>530.39531086996521</c:v>
                </c:pt>
                <c:pt idx="3">
                  <c:v>542.6010254080204</c:v>
                </c:pt>
                <c:pt idx="4">
                  <c:v>614.7886368285217</c:v>
                </c:pt>
                <c:pt idx="5">
                  <c:v>696.33911727510701</c:v>
                </c:pt>
                <c:pt idx="6">
                  <c:v>643.96895961757036</c:v>
                </c:pt>
                <c:pt idx="7">
                  <c:v>640.22157160802226</c:v>
                </c:pt>
                <c:pt idx="8">
                  <c:v>654.57636002667016</c:v>
                </c:pt>
                <c:pt idx="9">
                  <c:v>671.97157268682645</c:v>
                </c:pt>
                <c:pt idx="10">
                  <c:v>625.2703749359174</c:v>
                </c:pt>
                <c:pt idx="11">
                  <c:v>632.05474096693024</c:v>
                </c:pt>
                <c:pt idx="12">
                  <c:v>597.46871464854883</c:v>
                </c:pt>
                <c:pt idx="13">
                  <c:v>611.2582808023642</c:v>
                </c:pt>
                <c:pt idx="14">
                  <c:v>620.10738624148473</c:v>
                </c:pt>
                <c:pt idx="15">
                  <c:v>611.97870583411895</c:v>
                </c:pt>
                <c:pt idx="16">
                  <c:v>641.48211521003111</c:v>
                </c:pt>
                <c:pt idx="17">
                  <c:v>647.20963350697946</c:v>
                </c:pt>
                <c:pt idx="18">
                  <c:v>614.82488600959255</c:v>
                </c:pt>
                <c:pt idx="19">
                  <c:v>602.95870301721504</c:v>
                </c:pt>
                <c:pt idx="20">
                  <c:v>603.55996155546165</c:v>
                </c:pt>
              </c:numCache>
            </c:numRef>
          </c:val>
          <c:extLst>
            <c:ext xmlns:c16="http://schemas.microsoft.com/office/drawing/2014/chart" uri="{C3380CC4-5D6E-409C-BE32-E72D297353CC}">
              <c16:uniqueId val="{00000001-2A80-4941-9B88-8A4681D78A9C}"/>
            </c:ext>
          </c:extLst>
        </c:ser>
        <c:ser>
          <c:idx val="2"/>
          <c:order val="2"/>
          <c:tx>
            <c:strRef>
              <c:f>[1]GraphSerieCNT!$B$7:$C$7</c:f>
              <c:strCache>
                <c:ptCount val="1"/>
                <c:pt idx="0">
                  <c:v>Secteur tertiaire</c:v>
                </c:pt>
              </c:strCache>
            </c:strRef>
          </c:tx>
          <c:spPr>
            <a:solidFill>
              <a:schemeClr val="accent4"/>
            </a:solidFill>
            <a:ln>
              <a:noFill/>
            </a:ln>
            <a:effectLst/>
          </c:spPr>
          <c:invertIfNegative val="0"/>
          <c:cat>
            <c:strRef>
              <c:f>[1]GraphSerieCNT!$D$4:$X$4</c:f>
              <c:strCache>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3T2024</c:v>
                </c:pt>
              </c:strCache>
            </c:strRef>
          </c:cat>
          <c:val>
            <c:numRef>
              <c:f>[1]GraphSerieCNT!$D$7:$X$7</c:f>
              <c:numCache>
                <c:formatCode>General</c:formatCode>
                <c:ptCount val="21"/>
                <c:pt idx="0">
                  <c:v>999.03002750514713</c:v>
                </c:pt>
                <c:pt idx="1">
                  <c:v>1052.2701210951177</c:v>
                </c:pt>
                <c:pt idx="2">
                  <c:v>930.06939599376403</c:v>
                </c:pt>
                <c:pt idx="3">
                  <c:v>786.62837941601947</c:v>
                </c:pt>
                <c:pt idx="4">
                  <c:v>1014.8356366718123</c:v>
                </c:pt>
                <c:pt idx="5">
                  <c:v>1007.7929546348792</c:v>
                </c:pt>
                <c:pt idx="6">
                  <c:v>993.64659221458408</c:v>
                </c:pt>
                <c:pt idx="7">
                  <c:v>1046.5487578819498</c:v>
                </c:pt>
                <c:pt idx="8">
                  <c:v>1068.5424263610407</c:v>
                </c:pt>
                <c:pt idx="9">
                  <c:v>1129.983466855145</c:v>
                </c:pt>
                <c:pt idx="10">
                  <c:v>1119.7985076594134</c:v>
                </c:pt>
                <c:pt idx="11">
                  <c:v>1135.996650996678</c:v>
                </c:pt>
                <c:pt idx="12">
                  <c:v>1132.936452013636</c:v>
                </c:pt>
                <c:pt idx="13">
                  <c:v>1147.7750559595834</c:v>
                </c:pt>
                <c:pt idx="14">
                  <c:v>1151.3250487274845</c:v>
                </c:pt>
                <c:pt idx="15">
                  <c:v>1165.5012496335651</c:v>
                </c:pt>
                <c:pt idx="16">
                  <c:v>1195.8744327007469</c:v>
                </c:pt>
                <c:pt idx="17">
                  <c:v>1227.6005618868644</c:v>
                </c:pt>
                <c:pt idx="18">
                  <c:v>1223.4791013565102</c:v>
                </c:pt>
                <c:pt idx="19">
                  <c:v>1247.6559474236797</c:v>
                </c:pt>
                <c:pt idx="20">
                  <c:v>1278.8374428385575</c:v>
                </c:pt>
              </c:numCache>
            </c:numRef>
          </c:val>
          <c:extLst>
            <c:ext xmlns:c16="http://schemas.microsoft.com/office/drawing/2014/chart" uri="{C3380CC4-5D6E-409C-BE32-E72D297353CC}">
              <c16:uniqueId val="{00000002-2A80-4941-9B88-8A4681D78A9C}"/>
            </c:ext>
          </c:extLst>
        </c:ser>
        <c:dLbls>
          <c:showLegendKey val="0"/>
          <c:showVal val="0"/>
          <c:showCatName val="0"/>
          <c:showSerName val="0"/>
          <c:showPercent val="0"/>
          <c:showBubbleSize val="0"/>
        </c:dLbls>
        <c:gapWidth val="75"/>
        <c:axId val="1103047295"/>
        <c:axId val="1103050207"/>
      </c:barChart>
      <c:lineChart>
        <c:grouping val="standard"/>
        <c:varyColors val="0"/>
        <c:ser>
          <c:idx val="3"/>
          <c:order val="3"/>
          <c:tx>
            <c:strRef>
              <c:f>[1]GraphSerieCNT!$B$8:$C$8</c:f>
              <c:strCache>
                <c:ptCount val="1"/>
                <c:pt idx="0">
                  <c:v>Impôts et taxes nets sur les produits</c:v>
                </c:pt>
              </c:strCache>
            </c:strRef>
          </c:tx>
          <c:spPr>
            <a:ln w="28575" cap="rnd">
              <a:solidFill>
                <a:schemeClr val="accent6">
                  <a:lumMod val="60000"/>
                </a:schemeClr>
              </a:solidFill>
              <a:round/>
            </a:ln>
            <a:effectLst/>
          </c:spPr>
          <c:marker>
            <c:symbol val="none"/>
          </c:marker>
          <c:cat>
            <c:strRef>
              <c:f>[1]GraphSerieCNT!$D$4:$X$4</c:f>
              <c:strCache>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3T2024</c:v>
                </c:pt>
              </c:strCache>
            </c:strRef>
          </c:cat>
          <c:val>
            <c:numRef>
              <c:f>[1]GraphSerieCNT!$D$8:$X$8</c:f>
              <c:numCache>
                <c:formatCode>General</c:formatCode>
                <c:ptCount val="21"/>
                <c:pt idx="0">
                  <c:v>244.12337231624173</c:v>
                </c:pt>
                <c:pt idx="1">
                  <c:v>256.83859774016133</c:v>
                </c:pt>
                <c:pt idx="2">
                  <c:v>235.41277472962705</c:v>
                </c:pt>
                <c:pt idx="3">
                  <c:v>219.62421450489373</c:v>
                </c:pt>
                <c:pt idx="4">
                  <c:v>254.20569183245649</c:v>
                </c:pt>
                <c:pt idx="5">
                  <c:v>281.69801519173853</c:v>
                </c:pt>
                <c:pt idx="6">
                  <c:v>265.95319835460424</c:v>
                </c:pt>
                <c:pt idx="7">
                  <c:v>270.50842739217995</c:v>
                </c:pt>
                <c:pt idx="8">
                  <c:v>272.16597954542232</c:v>
                </c:pt>
                <c:pt idx="9">
                  <c:v>267.28477230876138</c:v>
                </c:pt>
                <c:pt idx="10">
                  <c:v>256.49302104234442</c:v>
                </c:pt>
                <c:pt idx="11">
                  <c:v>260.70203954398653</c:v>
                </c:pt>
                <c:pt idx="12">
                  <c:v>259.91753030026069</c:v>
                </c:pt>
                <c:pt idx="13">
                  <c:v>276.71063722430665</c:v>
                </c:pt>
                <c:pt idx="14">
                  <c:v>284.0240343465199</c:v>
                </c:pt>
                <c:pt idx="15">
                  <c:v>264.76100091138636</c:v>
                </c:pt>
                <c:pt idx="16">
                  <c:v>263.91458389781565</c:v>
                </c:pt>
                <c:pt idx="17">
                  <c:v>253.90806025297201</c:v>
                </c:pt>
                <c:pt idx="18">
                  <c:v>282.50998988953722</c:v>
                </c:pt>
                <c:pt idx="19">
                  <c:v>293.2215849792529</c:v>
                </c:pt>
                <c:pt idx="20">
                  <c:v>312.34811722219268</c:v>
                </c:pt>
              </c:numCache>
            </c:numRef>
          </c:val>
          <c:smooth val="0"/>
          <c:extLst>
            <c:ext xmlns:c16="http://schemas.microsoft.com/office/drawing/2014/chart" uri="{C3380CC4-5D6E-409C-BE32-E72D297353CC}">
              <c16:uniqueId val="{00000003-2A80-4941-9B88-8A4681D78A9C}"/>
            </c:ext>
          </c:extLst>
        </c:ser>
        <c:dLbls>
          <c:showLegendKey val="0"/>
          <c:showVal val="0"/>
          <c:showCatName val="0"/>
          <c:showSerName val="0"/>
          <c:showPercent val="0"/>
          <c:showBubbleSize val="0"/>
        </c:dLbls>
        <c:marker val="1"/>
        <c:smooth val="0"/>
        <c:axId val="975296320"/>
        <c:axId val="975291328"/>
      </c:lineChart>
      <c:catAx>
        <c:axId val="1103047295"/>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03050207"/>
        <c:crosses val="autoZero"/>
        <c:auto val="1"/>
        <c:lblAlgn val="ctr"/>
        <c:lblOffset val="100"/>
        <c:noMultiLvlLbl val="0"/>
      </c:catAx>
      <c:valAx>
        <c:axId val="11030502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03047295"/>
        <c:crosses val="autoZero"/>
        <c:crossBetween val="between"/>
      </c:valAx>
      <c:valAx>
        <c:axId val="975291328"/>
        <c:scaling>
          <c:orientation val="minMax"/>
        </c:scaling>
        <c:delete val="0"/>
        <c:axPos val="r"/>
        <c:numFmt formatCode="General" sourceLinked="1"/>
        <c:majorTickMark val="out"/>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975296320"/>
        <c:crosses val="max"/>
        <c:crossBetween val="between"/>
      </c:valAx>
      <c:catAx>
        <c:axId val="975296320"/>
        <c:scaling>
          <c:orientation val="minMax"/>
        </c:scaling>
        <c:delete val="1"/>
        <c:axPos val="b"/>
        <c:numFmt formatCode="General" sourceLinked="1"/>
        <c:majorTickMark val="out"/>
        <c:minorTickMark val="none"/>
        <c:tickLblPos val="nextTo"/>
        <c:crossAx val="975291328"/>
        <c:crosses val="autoZero"/>
        <c:auto val="1"/>
        <c:lblAlgn val="ctr"/>
        <c:lblOffset val="100"/>
        <c:noMultiLvlLbl val="0"/>
      </c:catAx>
      <c:spPr>
        <a:solidFill>
          <a:schemeClr val="bg1"/>
        </a:solidFill>
        <a:ln>
          <a:noFill/>
        </a:ln>
        <a:effectLst/>
      </c:spPr>
    </c:plotArea>
    <c:legend>
      <c:legendPos val="b"/>
      <c:layout>
        <c:manualLayout>
          <c:xMode val="edge"/>
          <c:yMode val="edge"/>
          <c:x val="0.10708262075885371"/>
          <c:y val="0.70169017121035626"/>
          <c:w val="0.82276472613054497"/>
          <c:h val="0.2411581525130391"/>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900" b="1"/>
              <a:t>Evolution</a:t>
            </a:r>
            <a:r>
              <a:rPr lang="fr-FR" sz="900" b="1" baseline="0"/>
              <a:t> du financement</a:t>
            </a:r>
            <a:endParaRPr lang="fr-FR" sz="9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1012222844529371"/>
          <c:y val="0.12322250639386191"/>
          <c:w val="0.85811320133100522"/>
          <c:h val="0.66791187546569453"/>
        </c:manualLayout>
      </c:layout>
      <c:lineChart>
        <c:grouping val="standard"/>
        <c:varyColors val="0"/>
        <c:ser>
          <c:idx val="0"/>
          <c:order val="0"/>
          <c:tx>
            <c:strRef>
              <c:f>[1]Series_Graph_TOFE!$B$29</c:f>
              <c:strCache>
                <c:ptCount val="1"/>
                <c:pt idx="0">
                  <c:v>Actifs financiers</c:v>
                </c:pt>
              </c:strCache>
            </c:strRef>
          </c:tx>
          <c:spPr>
            <a:ln w="28575" cap="rnd">
              <a:solidFill>
                <a:schemeClr val="accent1"/>
              </a:solidFill>
              <a:round/>
            </a:ln>
            <a:effectLst/>
          </c:spPr>
          <c:marker>
            <c:symbol val="none"/>
          </c:marker>
          <c:cat>
            <c:numRef>
              <c:f>[1]Series_Graph_TOFE!$C$4:$AC$4</c:f>
              <c:numCache>
                <c:formatCode>General</c:formatCode>
                <c:ptCount val="27"/>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numCache>
            </c:numRef>
          </c:cat>
          <c:val>
            <c:numRef>
              <c:f>[1]Series_Graph_TOFE!$C$29:$AC$29</c:f>
              <c:numCache>
                <c:formatCode>General</c:formatCode>
                <c:ptCount val="27"/>
                <c:pt idx="0">
                  <c:v>-61.206861032000006</c:v>
                </c:pt>
                <c:pt idx="1">
                  <c:v>-92.984271567999997</c:v>
                </c:pt>
                <c:pt idx="2">
                  <c:v>-201.373797991</c:v>
                </c:pt>
                <c:pt idx="3">
                  <c:v>27.267070179000005</c:v>
                </c:pt>
                <c:pt idx="4">
                  <c:v>2.7778599790000023</c:v>
                </c:pt>
                <c:pt idx="5">
                  <c:v>28.113809307000007</c:v>
                </c:pt>
                <c:pt idx="6">
                  <c:v>-30.677101177999997</c:v>
                </c:pt>
                <c:pt idx="7">
                  <c:v>-10.126308381999991</c:v>
                </c:pt>
                <c:pt idx="8">
                  <c:v>-34.723419239999998</c:v>
                </c:pt>
                <c:pt idx="9">
                  <c:v>45.480096075999981</c:v>
                </c:pt>
                <c:pt idx="10">
                  <c:v>-30.200300861000017</c:v>
                </c:pt>
                <c:pt idx="11">
                  <c:v>53.620686476999978</c:v>
                </c:pt>
                <c:pt idx="12">
                  <c:v>2.6988303509999696</c:v>
                </c:pt>
                <c:pt idx="13">
                  <c:v>-39.029021534000037</c:v>
                </c:pt>
                <c:pt idx="14">
                  <c:v>-110.46112513700004</c:v>
                </c:pt>
                <c:pt idx="15">
                  <c:v>3.2529691369999925</c:v>
                </c:pt>
                <c:pt idx="16">
                  <c:v>31.371861768999999</c:v>
                </c:pt>
                <c:pt idx="17">
                  <c:v>29.779016991000002</c:v>
                </c:pt>
                <c:pt idx="18">
                  <c:v>23.856952736999993</c:v>
                </c:pt>
                <c:pt idx="19">
                  <c:v>36.008985079999995</c:v>
                </c:pt>
                <c:pt idx="20">
                  <c:v>55.867843356999998</c:v>
                </c:pt>
                <c:pt idx="21">
                  <c:v>54.852268572999996</c:v>
                </c:pt>
                <c:pt idx="22">
                  <c:v>85.677904004999988</c:v>
                </c:pt>
                <c:pt idx="23">
                  <c:v>97.459742298999998</c:v>
                </c:pt>
                <c:pt idx="24">
                  <c:v>109.88791645799999</c:v>
                </c:pt>
                <c:pt idx="25">
                  <c:v>146.47443598000001</c:v>
                </c:pt>
                <c:pt idx="26">
                  <c:v>137.43074260447449</c:v>
                </c:pt>
              </c:numCache>
            </c:numRef>
          </c:val>
          <c:smooth val="0"/>
          <c:extLst>
            <c:ext xmlns:c16="http://schemas.microsoft.com/office/drawing/2014/chart" uri="{C3380CC4-5D6E-409C-BE32-E72D297353CC}">
              <c16:uniqueId val="{00000000-2406-437A-9A0A-124E60BE43DA}"/>
            </c:ext>
          </c:extLst>
        </c:ser>
        <c:ser>
          <c:idx val="1"/>
          <c:order val="1"/>
          <c:tx>
            <c:strRef>
              <c:f>[1]Series_Graph_TOFE!$B$30</c:f>
              <c:strCache>
                <c:ptCount val="1"/>
                <c:pt idx="0">
                  <c:v>Passifs</c:v>
                </c:pt>
              </c:strCache>
            </c:strRef>
          </c:tx>
          <c:spPr>
            <a:ln w="28575" cap="rnd">
              <a:solidFill>
                <a:schemeClr val="accent2"/>
              </a:solidFill>
              <a:round/>
            </a:ln>
            <a:effectLst/>
          </c:spPr>
          <c:marker>
            <c:symbol val="none"/>
          </c:marker>
          <c:cat>
            <c:numRef>
              <c:f>[1]Series_Graph_TOFE!$C$4:$AC$4</c:f>
              <c:numCache>
                <c:formatCode>General</c:formatCode>
                <c:ptCount val="27"/>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numCache>
            </c:numRef>
          </c:cat>
          <c:val>
            <c:numRef>
              <c:f>[1]Series_Graph_TOFE!$C$30:$AC$30</c:f>
              <c:numCache>
                <c:formatCode>General</c:formatCode>
                <c:ptCount val="27"/>
                <c:pt idx="0">
                  <c:v>492.29817192734777</c:v>
                </c:pt>
                <c:pt idx="1">
                  <c:v>745.94285106317182</c:v>
                </c:pt>
                <c:pt idx="2">
                  <c:v>1078.3115348720708</c:v>
                </c:pt>
                <c:pt idx="3">
                  <c:v>-57.558890725334543</c:v>
                </c:pt>
                <c:pt idx="4">
                  <c:v>-4.0753081825919608</c:v>
                </c:pt>
                <c:pt idx="5">
                  <c:v>215.3523967511079</c:v>
                </c:pt>
                <c:pt idx="6">
                  <c:v>265.4242625780588</c:v>
                </c:pt>
                <c:pt idx="7">
                  <c:v>300.63755922101984</c:v>
                </c:pt>
                <c:pt idx="8">
                  <c:v>370.40882655578901</c:v>
                </c:pt>
                <c:pt idx="9">
                  <c:v>356.90827289509048</c:v>
                </c:pt>
                <c:pt idx="10">
                  <c:v>350.19805521704416</c:v>
                </c:pt>
                <c:pt idx="11">
                  <c:v>512.73524855342885</c:v>
                </c:pt>
                <c:pt idx="12">
                  <c:v>396.29619463610004</c:v>
                </c:pt>
                <c:pt idx="13">
                  <c:v>411.3296243909503</c:v>
                </c:pt>
                <c:pt idx="14">
                  <c:v>728.72883473266484</c:v>
                </c:pt>
                <c:pt idx="15">
                  <c:v>-70.061063088609686</c:v>
                </c:pt>
                <c:pt idx="16">
                  <c:v>13.643376965959831</c:v>
                </c:pt>
                <c:pt idx="17">
                  <c:v>200.46106499498546</c:v>
                </c:pt>
                <c:pt idx="18">
                  <c:v>249.67545555470491</c:v>
                </c:pt>
                <c:pt idx="19">
                  <c:v>318.0150052794213</c:v>
                </c:pt>
                <c:pt idx="20">
                  <c:v>375.64514993951525</c:v>
                </c:pt>
                <c:pt idx="21">
                  <c:v>323.2440710183127</c:v>
                </c:pt>
                <c:pt idx="22">
                  <c:v>479.70552482491303</c:v>
                </c:pt>
                <c:pt idx="23">
                  <c:v>510.25881283308007</c:v>
                </c:pt>
                <c:pt idx="24">
                  <c:v>494.90656221081099</c:v>
                </c:pt>
                <c:pt idx="25">
                  <c:v>664.01605704153894</c:v>
                </c:pt>
                <c:pt idx="26">
                  <c:v>914.25205640212789</c:v>
                </c:pt>
              </c:numCache>
            </c:numRef>
          </c:val>
          <c:smooth val="0"/>
          <c:extLst>
            <c:ext xmlns:c16="http://schemas.microsoft.com/office/drawing/2014/chart" uri="{C3380CC4-5D6E-409C-BE32-E72D297353CC}">
              <c16:uniqueId val="{00000001-2406-437A-9A0A-124E60BE43DA}"/>
            </c:ext>
          </c:extLst>
        </c:ser>
        <c:dLbls>
          <c:showLegendKey val="0"/>
          <c:showVal val="0"/>
          <c:showCatName val="0"/>
          <c:showSerName val="0"/>
          <c:showPercent val="0"/>
          <c:showBubbleSize val="0"/>
        </c:dLbls>
        <c:smooth val="0"/>
        <c:axId val="2047590351"/>
        <c:axId val="2047579951"/>
      </c:lineChart>
      <c:catAx>
        <c:axId val="204759035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2047579951"/>
        <c:crosses val="autoZero"/>
        <c:auto val="1"/>
        <c:lblAlgn val="ctr"/>
        <c:lblOffset val="100"/>
        <c:noMultiLvlLbl val="1"/>
      </c:catAx>
      <c:valAx>
        <c:axId val="2047579951"/>
        <c:scaling>
          <c:orientation val="minMax"/>
        </c:scaling>
        <c:delete val="0"/>
        <c:axPos val="l"/>
        <c:majorGridlines>
          <c:spPr>
            <a:ln w="9525" cap="flat" cmpd="sng" algn="ctr">
              <a:solidFill>
                <a:srgbClr val="000000"/>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2047590351"/>
        <c:crosses val="autoZero"/>
        <c:crossBetween val="between"/>
      </c:valAx>
      <c:spPr>
        <a:solidFill>
          <a:schemeClr val="bg1"/>
        </a:solidFill>
        <a:ln>
          <a:noFill/>
        </a:ln>
        <a:effectLst/>
      </c:spPr>
    </c:plotArea>
    <c:legend>
      <c:legendPos val="b"/>
      <c:layout>
        <c:manualLayout>
          <c:xMode val="edge"/>
          <c:yMode val="edge"/>
          <c:x val="2.9182947319869534E-2"/>
          <c:y val="0.92325593571903253"/>
          <c:w val="0.96673837841399535"/>
          <c:h val="6.1398795738767949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dépenses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strRef>
              <c:f>[1]BaseToFE!$B$98</c:f>
              <c:strCache>
                <c:ptCount val="1"/>
                <c:pt idx="0">
                  <c:v>DEPENSES</c:v>
                </c:pt>
              </c:strCache>
            </c:strRef>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[1]BaseToFE!$D$98:$H$98</c:f>
              <c:numCache>
                <c:formatCode>General</c:formatCode>
                <c:ptCount val="5"/>
                <c:pt idx="0">
                  <c:v>3526.8619481734127</c:v>
                </c:pt>
                <c:pt idx="1">
                  <c:v>836.89362683384945</c:v>
                </c:pt>
                <c:pt idx="2">
                  <c:v>1807.2050850528183</c:v>
                </c:pt>
                <c:pt idx="3">
                  <c:v>2618.0848596053197</c:v>
                </c:pt>
                <c:pt idx="4">
                  <c:v>3802.9983384639654</c:v>
                </c:pt>
              </c:numCache>
            </c:numRef>
          </c:val>
          <c:extLst>
            <c:ext xmlns:c16="http://schemas.microsoft.com/office/drawing/2014/chart" uri="{C3380CC4-5D6E-409C-BE32-E72D297353CC}">
              <c16:uniqueId val="{00000000-C0E9-431D-B339-B0F2DD7DE982}"/>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Acquisition nette d'actifs non financiers: composantes</a:t>
            </a:r>
          </a:p>
        </c:rich>
      </c:tx>
      <c:layout>
        <c:manualLayout>
          <c:xMode val="edge"/>
          <c:yMode val="edge"/>
          <c:x val="0.24009165837031696"/>
          <c:y val="1.3905408286729364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2685045887501973E-2"/>
          <c:y val="0.11323362939472453"/>
          <c:w val="0.89209534390128531"/>
          <c:h val="0.75288090380479333"/>
        </c:manualLayout>
      </c:layout>
      <c:barChart>
        <c:barDir val="col"/>
        <c:grouping val="clustered"/>
        <c:varyColors val="0"/>
        <c:ser>
          <c:idx val="0"/>
          <c:order val="0"/>
          <c:tx>
            <c:strRef>
              <c:f>[1]BaseToFE!$B$114</c:f>
              <c:strCache>
                <c:ptCount val="1"/>
                <c:pt idx="0">
                  <c:v>      Actifs fixes </c:v>
                </c:pt>
              </c:strCache>
            </c:strRef>
          </c:tx>
          <c:spPr>
            <a:pattFill prst="pct90">
              <a:fgClr>
                <a:srgbClr val="70AD47">
                  <a:lumMod val="50000"/>
                </a:srgbClr>
              </a:fgClr>
              <a:bgClr>
                <a:sysClr val="window" lastClr="FFFFFF"/>
              </a:bgClr>
            </a:pattFill>
            <a:ln>
              <a:noFill/>
            </a:ln>
            <a:effectLst/>
          </c:spPr>
          <c:invertIfNegative val="0"/>
          <c:dLbls>
            <c:dLbl>
              <c:idx val="2"/>
              <c:layout>
                <c:manualLayout>
                  <c:x val="0.12768991415793068"/>
                  <c:y val="5.40132216253105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55-4A80-8D9F-BE2666E1A6FE}"/>
                </c:ext>
              </c:extLst>
            </c:dLbl>
            <c:dLbl>
              <c:idx val="4"/>
              <c:layout>
                <c:manualLayout>
                  <c:x val="2.0481550275956731E-2"/>
                  <c:y val="-4.72187885666581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55-4A80-8D9F-BE2666E1A6F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[1]BaseToFE!$D$114:$H$114</c:f>
              <c:numCache>
                <c:formatCode>General</c:formatCode>
                <c:ptCount val="5"/>
                <c:pt idx="0">
                  <c:v>1254.3658661158945</c:v>
                </c:pt>
                <c:pt idx="1">
                  <c:v>280.61369048903919</c:v>
                </c:pt>
                <c:pt idx="2">
                  <c:v>595.5943102960257</c:v>
                </c:pt>
                <c:pt idx="3">
                  <c:v>824.29007912158943</c:v>
                </c:pt>
                <c:pt idx="4">
                  <c:v>1447.1900295355676</c:v>
                </c:pt>
              </c:numCache>
            </c:numRef>
          </c:val>
          <c:extLst>
            <c:ext xmlns:c16="http://schemas.microsoft.com/office/drawing/2014/chart" uri="{C3380CC4-5D6E-409C-BE32-E72D297353CC}">
              <c16:uniqueId val="{00000002-1155-4A80-8D9F-BE2666E1A6FE}"/>
            </c:ext>
          </c:extLst>
        </c:ser>
        <c:dLbls>
          <c:showLegendKey val="0"/>
          <c:showVal val="0"/>
          <c:showCatName val="0"/>
          <c:showSerName val="0"/>
          <c:showPercent val="0"/>
          <c:showBubbleSize val="0"/>
        </c:dLbls>
        <c:gapWidth val="150"/>
        <c:axId val="391868943"/>
        <c:axId val="391869775"/>
      </c:barChart>
      <c:barChart>
        <c:barDir val="col"/>
        <c:grouping val="clustered"/>
        <c:varyColors val="0"/>
        <c:ser>
          <c:idx val="1"/>
          <c:order val="1"/>
          <c:tx>
            <c:strRef>
              <c:f>[1]BaseToFE!$B$115</c:f>
              <c:strCache>
                <c:ptCount val="1"/>
                <c:pt idx="0">
                  <c:v>     Stocks </c:v>
                </c:pt>
              </c:strCache>
            </c:strRef>
          </c:tx>
          <c:spPr>
            <a:pattFill prst="pct90">
              <a:fgClr>
                <a:srgbClr val="FFC000">
                  <a:lumMod val="60000"/>
                  <a:lumOff val="40000"/>
                </a:srgbClr>
              </a:fgClr>
              <a:bgClr>
                <a:sysClr val="window" lastClr="FFFFFF"/>
              </a:bgClr>
            </a:pattFill>
            <a:ln>
              <a:noFill/>
            </a:ln>
            <a:effectLst/>
          </c:spPr>
          <c:invertIfNegative val="0"/>
          <c:dLbls>
            <c:numFmt formatCode="#,##0.0"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[1]BaseToFE!$D$115:$H$115</c:f>
              <c:numCache>
                <c:formatCode>General</c:formatCode>
                <c:ptCount val="5"/>
                <c:pt idx="0">
                  <c:v>1.552375528</c:v>
                </c:pt>
                <c:pt idx="1">
                  <c:v>1.0592709999999999</c:v>
                </c:pt>
                <c:pt idx="2">
                  <c:v>1.2810053559999999</c:v>
                </c:pt>
                <c:pt idx="3">
                  <c:v>1.4904351869999999</c:v>
                </c:pt>
                <c:pt idx="4">
                  <c:v>1.8176679089999999</c:v>
                </c:pt>
              </c:numCache>
            </c:numRef>
          </c:val>
          <c:extLst>
            <c:ext xmlns:c16="http://schemas.microsoft.com/office/drawing/2014/chart" uri="{C3380CC4-5D6E-409C-BE32-E72D297353CC}">
              <c16:uniqueId val="{00000003-1155-4A80-8D9F-BE2666E1A6FE}"/>
            </c:ext>
          </c:extLst>
        </c:ser>
        <c:ser>
          <c:idx val="2"/>
          <c:order val="2"/>
          <c:tx>
            <c:strRef>
              <c:f>[1]BaseToFE!$B$117</c:f>
              <c:strCache>
                <c:ptCount val="1"/>
                <c:pt idx="0">
                  <c:v>     Actifs non produits </c:v>
                </c:pt>
              </c:strCache>
            </c:strRef>
          </c:tx>
          <c:spPr>
            <a:solidFill>
              <a:schemeClr val="accent3"/>
            </a:solidFill>
            <a:ln>
              <a:noFill/>
            </a:ln>
            <a:effectLst/>
          </c:spPr>
          <c:invertIfNegative val="0"/>
          <c:dLbls>
            <c:dLbl>
              <c:idx val="2"/>
              <c:layout>
                <c:manualLayout>
                  <c:x val="-8.32760309725636E-2"/>
                  <c:y val="8.30972640389392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55-4A80-8D9F-BE2666E1A6FE}"/>
                </c:ext>
              </c:extLst>
            </c:dLbl>
            <c:dLbl>
              <c:idx val="4"/>
              <c:layout>
                <c:manualLayout>
                  <c:x val="-0.17921356491462065"/>
                  <c:y val="2.83312731399948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55-4A80-8D9F-BE2666E1A6FE}"/>
                </c:ext>
              </c:extLst>
            </c:dLbl>
            <c:numFmt formatCode="#,##0.0"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[1]BaseToFE!$D$97:$H$97</c:f>
              <c:strCache>
                <c:ptCount val="5"/>
                <c:pt idx="0">
                  <c:v>4T 2023</c:v>
                </c:pt>
                <c:pt idx="1">
                  <c:v>1T 2024</c:v>
                </c:pt>
                <c:pt idx="2">
                  <c:v>2T 2024</c:v>
                </c:pt>
                <c:pt idx="3">
                  <c:v>3T 2024</c:v>
                </c:pt>
                <c:pt idx="4">
                  <c:v>4T 2024</c:v>
                </c:pt>
              </c:strCache>
            </c:strRef>
          </c:cat>
          <c:val>
            <c:numRef>
              <c:f>[1]BaseToFE!$D$117:$H$117</c:f>
              <c:numCache>
                <c:formatCode>General</c:formatCode>
                <c:ptCount val="5"/>
                <c:pt idx="0">
                  <c:v>4.3181859837465</c:v>
                </c:pt>
                <c:pt idx="1">
                  <c:v>4.981840203</c:v>
                </c:pt>
                <c:pt idx="2">
                  <c:v>11.456800857600001</c:v>
                </c:pt>
                <c:pt idx="3">
                  <c:v>19.313873558449199</c:v>
                </c:pt>
                <c:pt idx="4">
                  <c:v>30.758850853849196</c:v>
                </c:pt>
              </c:numCache>
            </c:numRef>
          </c:val>
          <c:extLst>
            <c:ext xmlns:c16="http://schemas.microsoft.com/office/drawing/2014/chart" uri="{C3380CC4-5D6E-409C-BE32-E72D297353CC}">
              <c16:uniqueId val="{00000006-1155-4A80-8D9F-BE2666E1A6FE}"/>
            </c:ext>
          </c:extLst>
        </c:ser>
        <c:dLbls>
          <c:showLegendKey val="0"/>
          <c:showVal val="0"/>
          <c:showCatName val="0"/>
          <c:showSerName val="0"/>
          <c:showPercent val="0"/>
          <c:showBubbleSize val="0"/>
        </c:dLbls>
        <c:gapWidth val="150"/>
        <c:axId val="77344351"/>
        <c:axId val="7734393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valAx>
        <c:axId val="77343935"/>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fr-BF"/>
          </a:p>
        </c:txPr>
        <c:crossAx val="77344351"/>
        <c:crosses val="max"/>
        <c:crossBetween val="between"/>
      </c:valAx>
      <c:catAx>
        <c:axId val="77344351"/>
        <c:scaling>
          <c:orientation val="minMax"/>
        </c:scaling>
        <c:delete val="1"/>
        <c:axPos val="b"/>
        <c:numFmt formatCode="General" sourceLinked="1"/>
        <c:majorTickMark val="out"/>
        <c:minorTickMark val="none"/>
        <c:tickLblPos val="nextTo"/>
        <c:crossAx val="77343935"/>
        <c:crosses val="autoZero"/>
        <c:auto val="1"/>
        <c:lblAlgn val="ctr"/>
        <c:lblOffset val="100"/>
        <c:noMultiLvlLbl val="0"/>
      </c:cat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100" b="1">
                <a:solidFill>
                  <a:sysClr val="windowText" lastClr="000000"/>
                </a:solidFill>
                <a:latin typeface="Arial" panose="020B0604020202020204" pitchFamily="34" charset="0"/>
                <a:cs typeface="Arial" panose="020B0604020202020204" pitchFamily="34" charset="0"/>
              </a:rPr>
              <a:t>Effectif des agents émargeants sur le SIGASPE </a:t>
            </a:r>
          </a:p>
        </c:rich>
      </c:tx>
      <c:layout>
        <c:manualLayout>
          <c:xMode val="edge"/>
          <c:yMode val="edge"/>
          <c:x val="0.15382001441994625"/>
          <c:y val="5.77539912403920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6178610815304448"/>
          <c:y val="0.19345341117092141"/>
          <c:w val="0.78860578599265563"/>
          <c:h val="0.5377897047320882"/>
        </c:manualLayout>
      </c:layout>
      <c:barChart>
        <c:barDir val="col"/>
        <c:grouping val="clustered"/>
        <c:varyColors val="0"/>
        <c:dLbls>
          <c:showLegendKey val="0"/>
          <c:showVal val="0"/>
          <c:showCatName val="0"/>
          <c:showSerName val="0"/>
          <c:showPercent val="0"/>
          <c:showBubbleSize val="0"/>
        </c:dLbls>
        <c:gapWidth val="150"/>
        <c:axId val="-290238320"/>
        <c:axId val="-528522432"/>
        <c:extLst>
          <c:ext xmlns:c15="http://schemas.microsoft.com/office/drawing/2012/chart" uri="{02D57815-91ED-43cb-92C2-25804820EDAC}">
            <c15:filteredBarSeries>
              <c15:ser>
                <c:idx val="1"/>
                <c:order val="1"/>
                <c:tx>
                  <c:strRef>
                    <c:extLst>
                      <c:ext uri="{02D57815-91ED-43cb-92C2-25804820EDAC}">
                        <c15:formulaRef>
                          <c15:sqref>'[1]GraphSerie_Masse Sal'!$E$10</c15:sqref>
                        </c15:formulaRef>
                      </c:ext>
                    </c:extLst>
                    <c:strCache>
                      <c:ptCount val="1"/>
                      <c:pt idx="0">
                        <c:v>Masse salariale des agents émargeants sur le SIGASPE</c:v>
                      </c:pt>
                    </c:strCache>
                  </c:strRef>
                </c:tx>
                <c:spPr>
                  <a:solidFill>
                    <a:schemeClr val="accent2"/>
                  </a:solidFill>
                  <a:ln>
                    <a:noFill/>
                  </a:ln>
                  <a:effectLst/>
                </c:spPr>
                <c:invertIfNegative val="0"/>
                <c:cat>
                  <c:numRef>
                    <c:extLst>
                      <c:ext uri="{02D57815-91ED-43cb-92C2-25804820EDAC}">
                        <c15:formulaRef>
                          <c15:sqref>'[1]GraphSerie_Masse Sal'!$C$11:$C$25</c15:sqref>
                        </c15:formulaRef>
                      </c:ext>
                    </c:extLst>
                    <c:numCache>
                      <c:formatCode>General</c:formatCode>
                      <c:ptCount val="15"/>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numCache>
                  </c:numRef>
                </c:cat>
                <c:val>
                  <c:numRef>
                    <c:extLst>
                      <c:ext uri="{02D57815-91ED-43cb-92C2-25804820EDAC}">
                        <c15:formulaRef>
                          <c15:sqref>'[1]GraphSerie_Masse Sal'!$E$11:$E$25</c15:sqref>
                        </c15:formulaRef>
                      </c:ext>
                    </c:extLst>
                    <c:numCache>
                      <c:formatCode>General</c:formatCode>
                      <c:ptCount val="15"/>
                      <c:pt idx="0">
                        <c:v>64249393000</c:v>
                      </c:pt>
                      <c:pt idx="1">
                        <c:v>64674864000</c:v>
                      </c:pt>
                      <c:pt idx="2">
                        <c:v>65111894000</c:v>
                      </c:pt>
                      <c:pt idx="3">
                        <c:v>65299689000</c:v>
                      </c:pt>
                      <c:pt idx="4">
                        <c:v>64611244000</c:v>
                      </c:pt>
                      <c:pt idx="5">
                        <c:v>64837240000</c:v>
                      </c:pt>
                      <c:pt idx="6">
                        <c:v>64814085999.999977</c:v>
                      </c:pt>
                      <c:pt idx="7">
                        <c:v>64305098999.999985</c:v>
                      </c:pt>
                      <c:pt idx="8">
                        <c:v>64868373999.999992</c:v>
                      </c:pt>
                      <c:pt idx="9">
                        <c:v>65077582000</c:v>
                      </c:pt>
                      <c:pt idx="10">
                        <c:v>65144955928</c:v>
                      </c:pt>
                      <c:pt idx="11">
                        <c:v>63655183020</c:v>
                      </c:pt>
                      <c:pt idx="12">
                        <c:v>62113308824</c:v>
                      </c:pt>
                      <c:pt idx="13">
                        <c:v>65319057248</c:v>
                      </c:pt>
                      <c:pt idx="14">
                        <c:v>64586340678</c:v>
                      </c:pt>
                    </c:numCache>
                  </c:numRef>
                </c:val>
                <c:extLst>
                  <c:ext xmlns:c16="http://schemas.microsoft.com/office/drawing/2014/chart" uri="{C3380CC4-5D6E-409C-BE32-E72D297353CC}">
                    <c16:uniqueId val="{00000001-1B93-434A-AEA9-02B8CB2FE70C}"/>
                  </c:ext>
                </c:extLst>
              </c15:ser>
            </c15:filteredBarSeries>
          </c:ext>
        </c:extLst>
      </c:barChart>
      <c:lineChart>
        <c:grouping val="standard"/>
        <c:varyColors val="0"/>
        <c:ser>
          <c:idx val="0"/>
          <c:order val="0"/>
          <c:tx>
            <c:strRef>
              <c:f>'[1]GraphSerie_Masse Sal'!$D$10</c:f>
              <c:strCache>
                <c:ptCount val="1"/>
                <c:pt idx="0">
                  <c:v>Effectif des agents émargeants sur le SIGASPE </c:v>
                </c:pt>
              </c:strCache>
            </c:strRef>
          </c:tx>
          <c:spPr>
            <a:ln w="38100" cap="rnd">
              <a:solidFill>
                <a:schemeClr val="accent2">
                  <a:lumMod val="50000"/>
                </a:schemeClr>
              </a:solidFill>
              <a:round/>
            </a:ln>
            <a:effectLst/>
          </c:spPr>
          <c:marker>
            <c:symbol val="none"/>
          </c:marker>
          <c:cat>
            <c:numRef>
              <c:f>'[1]GraphSerie_Masse Sal'!$C$11:$C$25</c:f>
              <c:numCache>
                <c:formatCode>General</c:formatCode>
                <c:ptCount val="15"/>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numCache>
            </c:numRef>
          </c:cat>
          <c:val>
            <c:numRef>
              <c:f>'[1]GraphSerie_Masse Sal'!$D$11:$D$25</c:f>
              <c:numCache>
                <c:formatCode>General</c:formatCode>
                <c:ptCount val="15"/>
                <c:pt idx="0">
                  <c:v>202085</c:v>
                </c:pt>
                <c:pt idx="1">
                  <c:v>202129</c:v>
                </c:pt>
                <c:pt idx="2">
                  <c:v>202031</c:v>
                </c:pt>
                <c:pt idx="3">
                  <c:v>201929</c:v>
                </c:pt>
                <c:pt idx="4">
                  <c:v>202370</c:v>
                </c:pt>
                <c:pt idx="5">
                  <c:v>200595</c:v>
                </c:pt>
                <c:pt idx="6">
                  <c:v>200667</c:v>
                </c:pt>
                <c:pt idx="7">
                  <c:v>199441.00000000003</c:v>
                </c:pt>
                <c:pt idx="8">
                  <c:v>199312.00000000003</c:v>
                </c:pt>
                <c:pt idx="9">
                  <c:v>199565</c:v>
                </c:pt>
                <c:pt idx="10">
                  <c:v>198967</c:v>
                </c:pt>
                <c:pt idx="11">
                  <c:v>196732</c:v>
                </c:pt>
                <c:pt idx="12">
                  <c:v>196763</c:v>
                </c:pt>
                <c:pt idx="13">
                  <c:v>196712</c:v>
                </c:pt>
                <c:pt idx="14">
                  <c:v>196640</c:v>
                </c:pt>
              </c:numCache>
            </c:numRef>
          </c:val>
          <c:smooth val="0"/>
          <c:extLst>
            <c:ext xmlns:c16="http://schemas.microsoft.com/office/drawing/2014/chart" uri="{C3380CC4-5D6E-409C-BE32-E72D297353CC}">
              <c16:uniqueId val="{00000000-1B93-434A-AEA9-02B8CB2FE70C}"/>
            </c:ext>
          </c:extLst>
        </c:ser>
        <c:dLbls>
          <c:showLegendKey val="0"/>
          <c:showVal val="0"/>
          <c:showCatName val="0"/>
          <c:showSerName val="0"/>
          <c:showPercent val="0"/>
          <c:showBubbleSize val="0"/>
        </c:dLbls>
        <c:dropLines>
          <c:spPr>
            <a:ln w="9525" cap="flat" cmpd="sng" algn="ctr">
              <a:solidFill>
                <a:srgbClr val="002060"/>
              </a:solidFill>
              <a:prstDash val="sysDash"/>
              <a:round/>
            </a:ln>
            <a:effectLst/>
          </c:spPr>
        </c:dropLines>
        <c:marker val="1"/>
        <c:smooth val="0"/>
        <c:axId val="-290238320"/>
        <c:axId val="-528522432"/>
      </c:lineChart>
      <c:catAx>
        <c:axId val="-290238320"/>
        <c:scaling>
          <c:orientation val="minMax"/>
        </c:scaling>
        <c:delete val="0"/>
        <c:axPos val="b"/>
        <c:numFmt formatCode="mm\ 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528522432"/>
        <c:crosses val="autoZero"/>
        <c:auto val="1"/>
        <c:lblAlgn val="ctr"/>
        <c:lblOffset val="100"/>
        <c:tickLblSkip val="1"/>
        <c:noMultiLvlLbl val="1"/>
      </c:catAx>
      <c:valAx>
        <c:axId val="-528522432"/>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290238320"/>
        <c:crosses val="autoZero"/>
        <c:crossBetween val="between"/>
      </c:valAx>
      <c:spPr>
        <a:solidFill>
          <a:schemeClr val="lt1"/>
        </a:solidFill>
        <a:ln w="12700" cap="flat" cmpd="sng" algn="ctr">
          <a:solidFill>
            <a:schemeClr val="accent1"/>
          </a:solidFill>
          <a:prstDash val="sysDot"/>
          <a:miter lim="800000"/>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00B050"/>
      </a:solidFill>
      <a:prstDash val="solid"/>
      <a:round/>
    </a:ln>
    <a:effectLst/>
  </c:spPr>
  <c:txPr>
    <a:bodyPr/>
    <a:lstStyle/>
    <a:p>
      <a:pPr>
        <a:defRPr/>
      </a:pPr>
      <a:endParaRPr lang="fr-BF"/>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44011287665855"/>
          <c:y val="0.10467716933574747"/>
          <c:w val="0.79270907849501304"/>
          <c:h val="0.56023422875865403"/>
        </c:manualLayout>
      </c:layout>
      <c:lineChart>
        <c:grouping val="standard"/>
        <c:varyColors val="0"/>
        <c:ser>
          <c:idx val="2"/>
          <c:order val="2"/>
          <c:tx>
            <c:strRef>
              <c:f>'[1]GraphSerie_Masse Sal'!$F$10</c:f>
              <c:strCache>
                <c:ptCount val="1"/>
                <c:pt idx="0">
                  <c:v>Salaire moyen</c:v>
                </c:pt>
              </c:strCache>
            </c:strRef>
          </c:tx>
          <c:spPr>
            <a:ln w="38100" cap="rnd">
              <a:solidFill>
                <a:srgbClr val="FFC000"/>
              </a:solidFill>
              <a:round/>
            </a:ln>
            <a:effectLst/>
          </c:spPr>
          <c:marker>
            <c:symbol val="none"/>
          </c:marker>
          <c:cat>
            <c:numRef>
              <c:f>'[1]GraphSerie_Masse Sal'!$C$11:$C$25</c:f>
              <c:numCache>
                <c:formatCode>General</c:formatCode>
                <c:ptCount val="15"/>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numCache>
            </c:numRef>
          </c:cat>
          <c:val>
            <c:numRef>
              <c:f>'[1]GraphSerie_Masse Sal'!$F$11:$F$25</c:f>
              <c:numCache>
                <c:formatCode>General</c:formatCode>
                <c:ptCount val="15"/>
                <c:pt idx="0">
                  <c:v>317932.51849469281</c:v>
                </c:pt>
                <c:pt idx="1">
                  <c:v>319968.25789471081</c:v>
                </c:pt>
                <c:pt idx="2">
                  <c:v>322286.64907860674</c:v>
                </c:pt>
                <c:pt idx="3">
                  <c:v>323379.45020279405</c:v>
                </c:pt>
                <c:pt idx="4">
                  <c:v>319272.83688293718</c:v>
                </c:pt>
                <c:pt idx="5">
                  <c:v>323224.60679478553</c:v>
                </c:pt>
                <c:pt idx="6">
                  <c:v>322993.24751952227</c:v>
                </c:pt>
                <c:pt idx="7">
                  <c:v>322426.6775637907</c:v>
                </c:pt>
                <c:pt idx="8">
                  <c:v>325461.45741350239</c:v>
                </c:pt>
                <c:pt idx="9">
                  <c:v>326097.1713476812</c:v>
                </c:pt>
                <c:pt idx="10">
                  <c:v>327415.88267401129</c:v>
                </c:pt>
                <c:pt idx="11">
                  <c:v>323562.93343228352</c:v>
                </c:pt>
                <c:pt idx="12">
                  <c:v>315675.75623465795</c:v>
                </c:pt>
                <c:pt idx="13">
                  <c:v>332054.25824555696</c:v>
                </c:pt>
                <c:pt idx="14">
                  <c:v>328449.65763832384</c:v>
                </c:pt>
              </c:numCache>
            </c:numRef>
          </c:val>
          <c:smooth val="0"/>
          <c:extLst>
            <c:ext xmlns:c16="http://schemas.microsoft.com/office/drawing/2014/chart" uri="{C3380CC4-5D6E-409C-BE32-E72D297353CC}">
              <c16:uniqueId val="{00000000-3AAF-419C-B8BC-7D8A728BA117}"/>
            </c:ext>
          </c:extLst>
        </c:ser>
        <c:dLbls>
          <c:showLegendKey val="0"/>
          <c:showVal val="0"/>
          <c:showCatName val="0"/>
          <c:showSerName val="0"/>
          <c:showPercent val="0"/>
          <c:showBubbleSize val="0"/>
        </c:dLbls>
        <c:dropLines>
          <c:spPr>
            <a:ln w="28575" cap="flat" cmpd="dbl" algn="ctr">
              <a:solidFill>
                <a:srgbClr val="0070C0"/>
              </a:solidFill>
              <a:prstDash val="sysDot"/>
              <a:round/>
            </a:ln>
            <a:effectLst>
              <a:softEdge rad="0"/>
            </a:effectLst>
          </c:spPr>
        </c:dropLines>
        <c:smooth val="0"/>
        <c:axId val="-290238320"/>
        <c:axId val="-528522432"/>
        <c:extLst>
          <c:ext xmlns:c15="http://schemas.microsoft.com/office/drawing/2012/chart" uri="{02D57815-91ED-43cb-92C2-25804820EDAC}">
            <c15:filteredLineSeries>
              <c15:ser>
                <c:idx val="0"/>
                <c:order val="0"/>
                <c:tx>
                  <c:strRef>
                    <c:extLst>
                      <c:ext uri="{02D57815-91ED-43cb-92C2-25804820EDAC}">
                        <c15:formulaRef>
                          <c15:sqref>'[1]GraphSerie_Masse Sal'!$D$10</c15:sqref>
                        </c15:formulaRef>
                      </c:ext>
                    </c:extLst>
                    <c:strCache>
                      <c:ptCount val="1"/>
                      <c:pt idx="0">
                        <c:v>Effectif des agents émargeants sur le SIGASPE </c:v>
                      </c:pt>
                    </c:strCache>
                  </c:strRef>
                </c:tx>
                <c:spPr>
                  <a:ln w="28575" cap="rnd">
                    <a:solidFill>
                      <a:schemeClr val="accent1"/>
                    </a:solidFill>
                    <a:round/>
                  </a:ln>
                  <a:effectLst/>
                </c:spPr>
                <c:marker>
                  <c:symbol val="none"/>
                </c:marker>
                <c:cat>
                  <c:numRef>
                    <c:extLst>
                      <c:ext uri="{02D57815-91ED-43cb-92C2-25804820EDAC}">
                        <c15:formulaRef>
                          <c15:sqref>'[1]GraphSerie_Masse Sal'!$C$11:$C$25</c15:sqref>
                        </c15:formulaRef>
                      </c:ext>
                    </c:extLst>
                    <c:numCache>
                      <c:formatCode>General</c:formatCode>
                      <c:ptCount val="15"/>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numCache>
                  </c:numRef>
                </c:cat>
                <c:val>
                  <c:numRef>
                    <c:extLst>
                      <c:ext uri="{02D57815-91ED-43cb-92C2-25804820EDAC}">
                        <c15:formulaRef>
                          <c15:sqref>'[1]GraphSerie_Masse Sal'!$D$11:$D$25</c15:sqref>
                        </c15:formulaRef>
                      </c:ext>
                    </c:extLst>
                    <c:numCache>
                      <c:formatCode>General</c:formatCode>
                      <c:ptCount val="15"/>
                      <c:pt idx="0">
                        <c:v>202085</c:v>
                      </c:pt>
                      <c:pt idx="1">
                        <c:v>202129</c:v>
                      </c:pt>
                      <c:pt idx="2">
                        <c:v>202031</c:v>
                      </c:pt>
                      <c:pt idx="3">
                        <c:v>201929</c:v>
                      </c:pt>
                      <c:pt idx="4">
                        <c:v>202370</c:v>
                      </c:pt>
                      <c:pt idx="5">
                        <c:v>200595</c:v>
                      </c:pt>
                      <c:pt idx="6">
                        <c:v>200667</c:v>
                      </c:pt>
                      <c:pt idx="7">
                        <c:v>199441.00000000003</c:v>
                      </c:pt>
                      <c:pt idx="8">
                        <c:v>199312.00000000003</c:v>
                      </c:pt>
                      <c:pt idx="9">
                        <c:v>199565</c:v>
                      </c:pt>
                      <c:pt idx="10">
                        <c:v>198967</c:v>
                      </c:pt>
                      <c:pt idx="11">
                        <c:v>196732</c:v>
                      </c:pt>
                      <c:pt idx="12">
                        <c:v>196763</c:v>
                      </c:pt>
                      <c:pt idx="13">
                        <c:v>196712</c:v>
                      </c:pt>
                      <c:pt idx="14">
                        <c:v>196640</c:v>
                      </c:pt>
                    </c:numCache>
                  </c:numRef>
                </c:val>
                <c:smooth val="1"/>
                <c:extLst>
                  <c:ext xmlns:c16="http://schemas.microsoft.com/office/drawing/2014/chart" uri="{C3380CC4-5D6E-409C-BE32-E72D297353CC}">
                    <c16:uniqueId val="{00000001-3AAF-419C-B8BC-7D8A728BA1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'[1]GraphSerie_Masse Sal'!$E$10</c15:sqref>
                        </c15:formulaRef>
                      </c:ext>
                    </c:extLst>
                    <c:strCache>
                      <c:ptCount val="1"/>
                      <c:pt idx="0">
                        <c:v>Masse salariale des agents émargeants sur le SIGASPE</c:v>
                      </c:pt>
                    </c:strCache>
                  </c:strRef>
                </c:tx>
                <c:spPr>
                  <a:ln w="38100"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'[1]GraphSerie_Masse Sal'!$C$11:$C$25</c15:sqref>
                        </c15:formulaRef>
                      </c:ext>
                    </c:extLst>
                    <c:numCache>
                      <c:formatCode>General</c:formatCode>
                      <c:ptCount val="15"/>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numCache>
                  </c:numRef>
                </c:cat>
                <c:val>
                  <c:numRef>
                    <c:extLst xmlns:c15="http://schemas.microsoft.com/office/drawing/2012/chart">
                      <c:ext xmlns:c15="http://schemas.microsoft.com/office/drawing/2012/chart" uri="{02D57815-91ED-43cb-92C2-25804820EDAC}">
                        <c15:formulaRef>
                          <c15:sqref>'[1]GraphSerie_Masse Sal'!$E$11:$E$25</c15:sqref>
                        </c15:formulaRef>
                      </c:ext>
                    </c:extLst>
                    <c:numCache>
                      <c:formatCode>General</c:formatCode>
                      <c:ptCount val="15"/>
                      <c:pt idx="0">
                        <c:v>64249393000</c:v>
                      </c:pt>
                      <c:pt idx="1">
                        <c:v>64674864000</c:v>
                      </c:pt>
                      <c:pt idx="2">
                        <c:v>65111894000</c:v>
                      </c:pt>
                      <c:pt idx="3">
                        <c:v>65299689000</c:v>
                      </c:pt>
                      <c:pt idx="4">
                        <c:v>64611244000</c:v>
                      </c:pt>
                      <c:pt idx="5">
                        <c:v>64837240000</c:v>
                      </c:pt>
                      <c:pt idx="6">
                        <c:v>64814085999.999977</c:v>
                      </c:pt>
                      <c:pt idx="7">
                        <c:v>64305098999.999985</c:v>
                      </c:pt>
                      <c:pt idx="8">
                        <c:v>64868373999.999992</c:v>
                      </c:pt>
                      <c:pt idx="9">
                        <c:v>65077582000</c:v>
                      </c:pt>
                      <c:pt idx="10">
                        <c:v>65144955928</c:v>
                      </c:pt>
                      <c:pt idx="11">
                        <c:v>63655183020</c:v>
                      </c:pt>
                      <c:pt idx="12">
                        <c:v>62113308824</c:v>
                      </c:pt>
                      <c:pt idx="13">
                        <c:v>65319057248</c:v>
                      </c:pt>
                      <c:pt idx="14">
                        <c:v>64586340678</c:v>
                      </c:pt>
                    </c:numCache>
                  </c:numRef>
                </c:val>
                <c:smooth val="0"/>
                <c:extLst xmlns:c15="http://schemas.microsoft.com/office/drawing/2012/chart">
                  <c:ext xmlns:c16="http://schemas.microsoft.com/office/drawing/2014/chart" uri="{C3380CC4-5D6E-409C-BE32-E72D297353CC}">
                    <c16:uniqueId val="{00000002-3AAF-419C-B8BC-7D8A728BA117}"/>
                  </c:ext>
                </c:extLst>
              </c15:ser>
            </c15:filteredLineSeries>
          </c:ext>
        </c:extLst>
      </c:lineChart>
      <c:catAx>
        <c:axId val="-290238320"/>
        <c:scaling>
          <c:orientation val="minMax"/>
        </c:scaling>
        <c:delete val="0"/>
        <c:axPos val="b"/>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528522432"/>
        <c:crosses val="autoZero"/>
        <c:auto val="1"/>
        <c:lblAlgn val="ctr"/>
        <c:lblOffset val="100"/>
        <c:tickLblSkip val="1"/>
        <c:noMultiLvlLbl val="1"/>
      </c:catAx>
      <c:valAx>
        <c:axId val="-528522432"/>
        <c:scaling>
          <c:orientation val="minMax"/>
          <c:min val="250000"/>
        </c:scaling>
        <c:delete val="0"/>
        <c:axPos val="l"/>
        <c:title>
          <c:tx>
            <c:rich>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F CFA</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290238320"/>
        <c:crosses val="autoZero"/>
        <c:crossBetween val="between"/>
      </c:valAx>
      <c:spPr>
        <a:solidFill>
          <a:schemeClr val="lt1"/>
        </a:solidFill>
        <a:ln w="12700" cap="flat" cmpd="sng" algn="ctr">
          <a:solidFill>
            <a:schemeClr val="accent1"/>
          </a:solidFill>
          <a:prstDash val="solid"/>
          <a:miter lim="800000"/>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38100" cap="flat" cmpd="sng" algn="ctr">
      <a:solidFill>
        <a:srgbClr val="00B050"/>
      </a:solidFill>
      <a:round/>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fr-BF"/>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02892256781173E-2"/>
          <c:y val="0.18951058787554467"/>
          <c:w val="0.89611818287733525"/>
          <c:h val="0.55092362969191955"/>
        </c:manualLayout>
      </c:layout>
      <c:lineChart>
        <c:grouping val="standard"/>
        <c:varyColors val="0"/>
        <c:ser>
          <c:idx val="3"/>
          <c:order val="3"/>
          <c:tx>
            <c:strRef>
              <c:f>[1]Saisie_MasseSal!$C$22</c:f>
              <c:strCache>
                <c:ptCount val="1"/>
                <c:pt idx="0">
                  <c:v>Taux d'évolution de l'effectif trimestriel</c:v>
                </c:pt>
              </c:strCache>
            </c:strRef>
          </c:tx>
          <c:spPr>
            <a:ln w="38100" cap="rnd" cmpd="sng" algn="ctr">
              <a:solidFill>
                <a:srgbClr val="B60A95"/>
              </a:solidFill>
              <a:round/>
            </a:ln>
            <a:effectLst/>
          </c:spPr>
          <c:marker>
            <c:symbol val="circle"/>
            <c:size val="17"/>
            <c:spPr>
              <a:solidFill>
                <a:schemeClr val="lt1"/>
              </a:solidFill>
              <a:ln w="38100">
                <a:solidFill>
                  <a:srgbClr val="B60A95"/>
                </a:solidFill>
                <a:prstDash val="solid"/>
              </a:ln>
              <a:effectLst/>
            </c:spPr>
          </c:marker>
          <c:dLbls>
            <c:dLbl>
              <c:idx val="4"/>
              <c:layout>
                <c:manualLayout>
                  <c:x val="-6.6437129201818254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72-42BB-B2B8-508867E88AD8}"/>
                </c:ext>
              </c:extLst>
            </c:dLbl>
            <c:spPr>
              <a:solidFill>
                <a:schemeClr val="lt1"/>
              </a:solidFill>
              <a:ln w="9575">
                <a:solidFill>
                  <a:srgbClr val="B60A95"/>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a:solidFill>
                        <a:schemeClr val="dk1">
                          <a:lumMod val="35000"/>
                          <a:lumOff val="65000"/>
                        </a:schemeClr>
                      </a:solidFill>
                    </a:ln>
                    <a:effectLst/>
                  </c:spPr>
                </c15:leaderLines>
              </c:ext>
            </c:extLst>
          </c:dLbls>
          <c:cat>
            <c:strRef>
              <c:f>[1]Saisie_MasseSal!$I$18:$M$18</c:f>
              <c:strCache>
                <c:ptCount val="5"/>
                <c:pt idx="0">
                  <c:v>4T2023</c:v>
                </c:pt>
                <c:pt idx="1">
                  <c:v>1T2024</c:v>
                </c:pt>
                <c:pt idx="2">
                  <c:v>2T2024</c:v>
                </c:pt>
                <c:pt idx="3">
                  <c:v>3T2024</c:v>
                </c:pt>
                <c:pt idx="4">
                  <c:v>4T2024</c:v>
                </c:pt>
              </c:strCache>
            </c:strRef>
          </c:cat>
          <c:val>
            <c:numRef>
              <c:f>[1]Saisie_MasseSal!$I$22:$M$22</c:f>
              <c:numCache>
                <c:formatCode>General</c:formatCode>
                <c:ptCount val="5"/>
                <c:pt idx="0">
                  <c:v>-4.8949532862241352E-2</c:v>
                </c:pt>
                <c:pt idx="1">
                  <c:v>1.4617500340241563E-2</c:v>
                </c:pt>
                <c:pt idx="2">
                  <c:v>0.36736511806250149</c:v>
                </c:pt>
                <c:pt idx="3">
                  <c:v>1.8899261210698182</c:v>
                </c:pt>
                <c:pt idx="4">
                  <c:v>2.7333655304474513</c:v>
                </c:pt>
              </c:numCache>
            </c:numRef>
          </c:val>
          <c:smooth val="0"/>
          <c:extLst>
            <c:ext xmlns:c16="http://schemas.microsoft.com/office/drawing/2014/chart" uri="{C3380CC4-5D6E-409C-BE32-E72D297353CC}">
              <c16:uniqueId val="{00000001-FA72-42BB-B2B8-508867E88AD8}"/>
            </c:ext>
          </c:extLst>
        </c:ser>
        <c:ser>
          <c:idx val="4"/>
          <c:order val="4"/>
          <c:tx>
            <c:strRef>
              <c:f>[1]Saisie_MasseSal!$C$23</c:f>
              <c:strCache>
                <c:ptCount val="1"/>
                <c:pt idx="0">
                  <c:v>Taux d'évolution du salaire moyen </c:v>
                </c:pt>
              </c:strCache>
            </c:strRef>
          </c:tx>
          <c:spPr>
            <a:ln w="38100" cap="rnd" cmpd="sng" algn="ctr">
              <a:solidFill>
                <a:schemeClr val="accent5">
                  <a:shade val="95000"/>
                  <a:satMod val="105000"/>
                </a:schemeClr>
              </a:solidFill>
              <a:round/>
            </a:ln>
            <a:effectLst/>
          </c:spPr>
          <c:marker>
            <c:symbol val="circle"/>
            <c:size val="17"/>
            <c:spPr>
              <a:solidFill>
                <a:schemeClr val="lt1"/>
              </a:solidFill>
              <a:ln w="38100">
                <a:noFill/>
              </a:ln>
              <a:effectLst/>
            </c:spPr>
          </c:marker>
          <c:dLbls>
            <c:dLbl>
              <c:idx val="3"/>
              <c:layout>
                <c:manualLayout>
                  <c:x val="-4.9237567366262856E-2"/>
                  <c:y val="2.903226101419974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3647771132713299E-2"/>
                      <c:h val="6.1064065132239283E-2"/>
                    </c:manualLayout>
                  </c15:layout>
                </c:ext>
                <c:ext xmlns:c16="http://schemas.microsoft.com/office/drawing/2014/chart" uri="{C3380CC4-5D6E-409C-BE32-E72D297353CC}">
                  <c16:uniqueId val="{00000002-FA72-42BB-B2B8-508867E88AD8}"/>
                </c:ext>
              </c:extLst>
            </c:dLbl>
            <c:dLbl>
              <c:idx val="4"/>
              <c:layout>
                <c:manualLayout>
                  <c:x val="-7.9548523496091178E-2"/>
                  <c:y val="-3.0967745081813065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58468540110013E-2"/>
                      <c:h val="6.4935033267465914E-2"/>
                    </c:manualLayout>
                  </c15:layout>
                </c:ext>
                <c:ext xmlns:c16="http://schemas.microsoft.com/office/drawing/2014/chart" uri="{C3380CC4-5D6E-409C-BE32-E72D297353CC}">
                  <c16:uniqueId val="{00000003-FA72-42BB-B2B8-508867E88AD8}"/>
                </c:ext>
              </c:extLst>
            </c:dLbl>
            <c:spPr>
              <a:solidFill>
                <a:schemeClr val="lt1"/>
              </a:solidFill>
              <a:ln w="9575">
                <a:solidFill>
                  <a:srgbClr val="0070C0"/>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dk1">
                          <a:lumMod val="35000"/>
                          <a:lumOff val="65000"/>
                        </a:schemeClr>
                      </a:solidFill>
                    </a:ln>
                    <a:effectLst/>
                  </c:spPr>
                </c15:leaderLines>
              </c:ext>
            </c:extLst>
          </c:dLbls>
          <c:cat>
            <c:strRef>
              <c:f>[1]Saisie_MasseSal!$I$18:$M$18</c:f>
              <c:strCache>
                <c:ptCount val="5"/>
                <c:pt idx="0">
                  <c:v>4T2023</c:v>
                </c:pt>
                <c:pt idx="1">
                  <c:v>1T2024</c:v>
                </c:pt>
                <c:pt idx="2">
                  <c:v>2T2024</c:v>
                </c:pt>
                <c:pt idx="3">
                  <c:v>3T2024</c:v>
                </c:pt>
                <c:pt idx="4">
                  <c:v>4T2024</c:v>
                </c:pt>
              </c:strCache>
            </c:strRef>
          </c:cat>
          <c:val>
            <c:numRef>
              <c:f>[1]Saisie_MasseSal!$I$23:$M$23</c:f>
              <c:numCache>
                <c:formatCode>General</c:formatCode>
                <c:ptCount val="5"/>
                <c:pt idx="0">
                  <c:v>4.7849563374436244</c:v>
                </c:pt>
                <c:pt idx="1">
                  <c:v>3.5210060836911916</c:v>
                </c:pt>
                <c:pt idx="2">
                  <c:v>4.277712200459316</c:v>
                </c:pt>
                <c:pt idx="3">
                  <c:v>-1.8745086247955789</c:v>
                </c:pt>
                <c:pt idx="4">
                  <c:v>-1.6379446678026377</c:v>
                </c:pt>
              </c:numCache>
            </c:numRef>
          </c:val>
          <c:smooth val="0"/>
          <c:extLst>
            <c:ext xmlns:c16="http://schemas.microsoft.com/office/drawing/2014/chart" uri="{C3380CC4-5D6E-409C-BE32-E72D297353CC}">
              <c16:uniqueId val="{00000004-FA72-42BB-B2B8-508867E88AD8}"/>
            </c:ext>
          </c:extLst>
        </c:ser>
        <c:dLbls>
          <c:dLblPos val="ctr"/>
          <c:showLegendKey val="0"/>
          <c:showVal val="1"/>
          <c:showCatName val="0"/>
          <c:showSerName val="0"/>
          <c:showPercent val="0"/>
          <c:showBubbleSize val="0"/>
        </c:dLbls>
        <c:marker val="1"/>
        <c:smooth val="0"/>
        <c:axId val="878383759"/>
        <c:axId val="878390415"/>
        <c:extLst>
          <c:ext xmlns:c15="http://schemas.microsoft.com/office/drawing/2012/chart" uri="{02D57815-91ED-43cb-92C2-25804820EDAC}">
            <c15:filteredLineSeries>
              <c15:ser>
                <c:idx val="0"/>
                <c:order val="0"/>
                <c:tx>
                  <c:strRef>
                    <c:extLst>
                      <c:ext uri="{02D57815-91ED-43cb-92C2-25804820EDAC}">
                        <c15:formulaRef>
                          <c15:sqref>[1]Saisie_MasseSal!$C$19</c15:sqref>
                        </c15:formulaRef>
                      </c:ext>
                    </c:extLst>
                    <c:strCache>
                      <c:ptCount val="1"/>
                      <c:pt idx="0">
                        <c:v>Effectif des agents émargeants sur le SIGASPE </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fr-BF"/>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dk1">
                                <a:lumMod val="35000"/>
                                <a:lumOff val="65000"/>
                              </a:schemeClr>
                            </a:solidFill>
                          </a:ln>
                          <a:effectLst/>
                        </c:spPr>
                      </c15:leaderLines>
                    </c:ext>
                  </c:extLst>
                </c:dLbls>
                <c:cat>
                  <c:strRef>
                    <c:extLst>
                      <c:ext uri="{02D57815-91ED-43cb-92C2-25804820EDAC}">
                        <c15:formulaRef>
                          <c15:sqref>[1]Saisie_MasseSal!$I$18:$M$18</c15:sqref>
                        </c15:formulaRef>
                      </c:ext>
                    </c:extLst>
                    <c:strCache>
                      <c:ptCount val="5"/>
                      <c:pt idx="0">
                        <c:v>4T2023</c:v>
                      </c:pt>
                      <c:pt idx="1">
                        <c:v>1T2024</c:v>
                      </c:pt>
                      <c:pt idx="2">
                        <c:v>2T2024</c:v>
                      </c:pt>
                      <c:pt idx="3">
                        <c:v>3T2024</c:v>
                      </c:pt>
                      <c:pt idx="4">
                        <c:v>4T2024</c:v>
                      </c:pt>
                    </c:strCache>
                  </c:strRef>
                </c:cat>
                <c:val>
                  <c:numRef>
                    <c:extLst>
                      <c:ext uri="{02D57815-91ED-43cb-92C2-25804820EDAC}">
                        <c15:formulaRef>
                          <c15:sqref>[1]Saisie_MasseSal!$I$19:$M$19</c15:sqref>
                        </c15:formulaRef>
                      </c:ext>
                    </c:extLst>
                    <c:numCache>
                      <c:formatCode>General</c:formatCode>
                      <c:ptCount val="5"/>
                      <c:pt idx="0">
                        <c:v>590115</c:v>
                      </c:pt>
                      <c:pt idx="1">
                        <c:v>595264</c:v>
                      </c:pt>
                      <c:pt idx="2">
                        <c:v>599420</c:v>
                      </c:pt>
                      <c:pt idx="3">
                        <c:v>604894</c:v>
                      </c:pt>
                      <c:pt idx="4">
                        <c:v>606245</c:v>
                      </c:pt>
                    </c:numCache>
                  </c:numRef>
                </c:val>
                <c:smooth val="0"/>
                <c:extLst>
                  <c:ext xmlns:c16="http://schemas.microsoft.com/office/drawing/2014/chart" uri="{C3380CC4-5D6E-409C-BE32-E72D297353CC}">
                    <c16:uniqueId val="{00000005-FA72-42BB-B2B8-508867E88AD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[1]Saisie_MasseSal!$C$20</c15:sqref>
                        </c15:formulaRef>
                      </c:ext>
                    </c:extLst>
                    <c:strCache>
                      <c:ptCount val="1"/>
                      <c:pt idx="0">
                        <c:v>Salaire moyen</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fr-BF"/>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[1]Saisie_MasseSal!$I$18:$M$18</c15:sqref>
                        </c15:formulaRef>
                      </c:ext>
                    </c:extLst>
                    <c:strCache>
                      <c:ptCount val="5"/>
                      <c:pt idx="0">
                        <c:v>4T2023</c:v>
                      </c:pt>
                      <c:pt idx="1">
                        <c:v>1T2024</c:v>
                      </c:pt>
                      <c:pt idx="2">
                        <c:v>2T2024</c:v>
                      </c:pt>
                      <c:pt idx="3">
                        <c:v>3T2024</c:v>
                      </c:pt>
                      <c:pt idx="4">
                        <c:v>4T2024</c:v>
                      </c:pt>
                    </c:strCache>
                  </c:strRef>
                </c:cat>
                <c:val>
                  <c:numRef>
                    <c:extLst xmlns:c15="http://schemas.microsoft.com/office/drawing/2012/chart">
                      <c:ext xmlns:c15="http://schemas.microsoft.com/office/drawing/2012/chart" uri="{02D57815-91ED-43cb-92C2-25804820EDAC}">
                        <c15:formulaRef>
                          <c15:sqref>[1]Saisie_MasseSal!$I$20:$M$20</c15:sqref>
                        </c15:formulaRef>
                      </c:ext>
                    </c:extLst>
                    <c:numCache>
                      <c:formatCode>General</c:formatCode>
                      <c:ptCount val="5"/>
                      <c:pt idx="0">
                        <c:v>325392.01130288164</c:v>
                      </c:pt>
                      <c:pt idx="1">
                        <c:v>325700.3967113751</c:v>
                      </c:pt>
                      <c:pt idx="2">
                        <c:v>323625.43625504646</c:v>
                      </c:pt>
                      <c:pt idx="3">
                        <c:v>321954.21511868195</c:v>
                      </c:pt>
                      <c:pt idx="4">
                        <c:v>320062.27020429034</c:v>
                      </c:pt>
                    </c:numCache>
                  </c:numRef>
                </c:val>
                <c:smooth val="0"/>
                <c:extLst xmlns:c15="http://schemas.microsoft.com/office/drawing/2012/chart">
                  <c:ext xmlns:c16="http://schemas.microsoft.com/office/drawing/2014/chart" uri="{C3380CC4-5D6E-409C-BE32-E72D297353CC}">
                    <c16:uniqueId val="{00000006-FA72-42BB-B2B8-508867E88AD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[1]Saisie_MasseSal!$C$21</c15:sqref>
                        </c15:formulaRef>
                      </c:ext>
                    </c:extLst>
                    <c:strCache>
                      <c:ptCount val="1"/>
                      <c:pt idx="0">
                        <c:v>Masse salariale des agents émargeants sur le SIGASPE</c:v>
                      </c:pt>
                    </c:strCache>
                  </c:strRef>
                </c:tx>
                <c:spPr>
                  <a:ln w="19050" cap="rnd" cmpd="sng" algn="ctr">
                    <a:solidFill>
                      <a:schemeClr val="accent3">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fr-BF"/>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[1]Saisie_MasseSal!$I$18:$M$18</c15:sqref>
                        </c15:formulaRef>
                      </c:ext>
                    </c:extLst>
                    <c:strCache>
                      <c:ptCount val="5"/>
                      <c:pt idx="0">
                        <c:v>4T2023</c:v>
                      </c:pt>
                      <c:pt idx="1">
                        <c:v>1T2024</c:v>
                      </c:pt>
                      <c:pt idx="2">
                        <c:v>2T2024</c:v>
                      </c:pt>
                      <c:pt idx="3">
                        <c:v>3T2024</c:v>
                      </c:pt>
                      <c:pt idx="4">
                        <c:v>4T2024</c:v>
                      </c:pt>
                    </c:strCache>
                  </c:strRef>
                </c:cat>
                <c:val>
                  <c:numRef>
                    <c:extLst xmlns:c15="http://schemas.microsoft.com/office/drawing/2012/chart">
                      <c:ext xmlns:c15="http://schemas.microsoft.com/office/drawing/2012/chart" uri="{02D57815-91ED-43cb-92C2-25804820EDAC}">
                        <c15:formulaRef>
                          <c15:sqref>[1]Saisie_MasseSal!$I$21:$M$21</c15:sqref>
                        </c15:formulaRef>
                      </c:ext>
                    </c:extLst>
                    <c:numCache>
                      <c:formatCode>General</c:formatCode>
                      <c:ptCount val="5"/>
                      <c:pt idx="0">
                        <c:v>192018706750</c:v>
                      </c:pt>
                      <c:pt idx="1">
                        <c:v>193877720948</c:v>
                      </c:pt>
                      <c:pt idx="2">
                        <c:v>193987558999.99994</c:v>
                      </c:pt>
                      <c:pt idx="3">
                        <c:v>194748173000</c:v>
                      </c:pt>
                      <c:pt idx="4">
                        <c:v>194036151000</c:v>
                      </c:pt>
                    </c:numCache>
                  </c:numRef>
                </c:val>
                <c:smooth val="0"/>
                <c:extLst xmlns:c15="http://schemas.microsoft.com/office/drawing/2012/chart">
                  <c:ext xmlns:c16="http://schemas.microsoft.com/office/drawing/2014/chart" uri="{C3380CC4-5D6E-409C-BE32-E72D297353CC}">
                    <c16:uniqueId val="{00000007-FA72-42BB-B2B8-508867E88AD8}"/>
                  </c:ext>
                </c:extLst>
              </c15:ser>
            </c15:filteredLineSeries>
          </c:ext>
        </c:extLst>
      </c:lineChart>
      <c:catAx>
        <c:axId val="878383759"/>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878390415"/>
        <c:crosses val="autoZero"/>
        <c:auto val="1"/>
        <c:lblAlgn val="ctr"/>
        <c:lblOffset val="100"/>
        <c:noMultiLvlLbl val="0"/>
      </c:catAx>
      <c:valAx>
        <c:axId val="878390415"/>
        <c:scaling>
          <c:orientation val="minMax"/>
        </c:scaling>
        <c:delete val="0"/>
        <c:axPos val="l"/>
        <c:numFmt formatCode="#,##0" sourceLinked="0"/>
        <c:majorTickMark val="out"/>
        <c:minorTickMark val="none"/>
        <c:tickLblPos val="nextTo"/>
        <c:spPr>
          <a:noFill/>
          <a:ln w="28575">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878383759"/>
        <c:crosses val="autoZero"/>
        <c:crossBetween val="between"/>
        <c:majorUnit val="2.5"/>
      </c:valAx>
      <c:spPr>
        <a:solidFill>
          <a:schemeClr val="lt1"/>
        </a:solidFill>
        <a:ln w="12700" cap="flat" cmpd="sng" algn="ctr">
          <a:solidFill>
            <a:schemeClr val="accent1"/>
          </a:solidFill>
          <a:prstDash val="solid"/>
          <a:miter lim="800000"/>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legendEntry>
      <c:legendEntry>
        <c:idx val="1"/>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legendEntry>
      <c:layout>
        <c:manualLayout>
          <c:xMode val="edge"/>
          <c:yMode val="edge"/>
          <c:x val="1.6917415645590104E-2"/>
          <c:y val="0.85525429665565922"/>
          <c:w val="0.97218020772724123"/>
          <c:h val="0.121815762438590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448935929424827E-2"/>
          <c:y val="5.4991596638655466E-2"/>
          <c:w val="0.84735621529667693"/>
          <c:h val="0.75005042016806722"/>
        </c:manualLayout>
      </c:layout>
      <c:lineChart>
        <c:grouping val="standard"/>
        <c:varyColors val="0"/>
        <c:ser>
          <c:idx val="0"/>
          <c:order val="0"/>
          <c:tx>
            <c:strRef>
              <c:f>[1]GraphBDP!$D$4</c:f>
              <c:strCache>
                <c:ptCount val="1"/>
                <c:pt idx="0">
                  <c:v>Compte des transactions courantes</c:v>
                </c:pt>
              </c:strCache>
            </c:strRef>
          </c:tx>
          <c:spPr>
            <a:ln w="28575" cap="rnd">
              <a:solidFill>
                <a:schemeClr val="accent1"/>
              </a:solidFill>
              <a:round/>
            </a:ln>
            <a:effectLst/>
          </c:spPr>
          <c:marker>
            <c:symbol val="none"/>
          </c:marker>
          <c:cat>
            <c:numRef>
              <c:f>[1]GraphBDP!$C$17:$C$36</c:f>
              <c:numCache>
                <c:formatCode>General</c:formatCode>
                <c:ptCount val="20"/>
                <c:pt idx="0">
                  <c:v>43891</c:v>
                </c:pt>
                <c:pt idx="1">
                  <c:v>43983</c:v>
                </c:pt>
                <c:pt idx="2">
                  <c:v>44075</c:v>
                </c:pt>
                <c:pt idx="3">
                  <c:v>44166</c:v>
                </c:pt>
                <c:pt idx="4">
                  <c:v>44256</c:v>
                </c:pt>
                <c:pt idx="5">
                  <c:v>44348</c:v>
                </c:pt>
                <c:pt idx="6">
                  <c:v>44440</c:v>
                </c:pt>
                <c:pt idx="7">
                  <c:v>44531</c:v>
                </c:pt>
                <c:pt idx="8">
                  <c:v>44621</c:v>
                </c:pt>
                <c:pt idx="9">
                  <c:v>44713</c:v>
                </c:pt>
                <c:pt idx="10">
                  <c:v>44805</c:v>
                </c:pt>
                <c:pt idx="11">
                  <c:v>44896</c:v>
                </c:pt>
                <c:pt idx="12">
                  <c:v>44986</c:v>
                </c:pt>
                <c:pt idx="13">
                  <c:v>45078</c:v>
                </c:pt>
                <c:pt idx="14">
                  <c:v>45170</c:v>
                </c:pt>
                <c:pt idx="15">
                  <c:v>45261</c:v>
                </c:pt>
                <c:pt idx="16">
                  <c:v>45352</c:v>
                </c:pt>
                <c:pt idx="17">
                  <c:v>45444</c:v>
                </c:pt>
                <c:pt idx="18">
                  <c:v>45536</c:v>
                </c:pt>
                <c:pt idx="19">
                  <c:v>45627</c:v>
                </c:pt>
              </c:numCache>
            </c:numRef>
          </c:cat>
          <c:val>
            <c:numRef>
              <c:f>[1]GraphBDP!$D$17:$D$36</c:f>
              <c:numCache>
                <c:formatCode>General</c:formatCode>
                <c:ptCount val="20"/>
                <c:pt idx="0">
                  <c:v>26.056939595463337</c:v>
                </c:pt>
                <c:pt idx="1">
                  <c:v>-18.00731965470116</c:v>
                </c:pt>
                <c:pt idx="2">
                  <c:v>89.880716581034818</c:v>
                </c:pt>
                <c:pt idx="3">
                  <c:v>166.0701119940189</c:v>
                </c:pt>
                <c:pt idx="4">
                  <c:v>185.62413062904776</c:v>
                </c:pt>
                <c:pt idx="5">
                  <c:v>56.036050682231902</c:v>
                </c:pt>
                <c:pt idx="6">
                  <c:v>-79.435169613215493</c:v>
                </c:pt>
                <c:pt idx="7">
                  <c:v>-115.14101271424629</c:v>
                </c:pt>
                <c:pt idx="8">
                  <c:v>-62.823372440953975</c:v>
                </c:pt>
                <c:pt idx="9">
                  <c:v>-187.94299828216225</c:v>
                </c:pt>
                <c:pt idx="10">
                  <c:v>-473.31018331135994</c:v>
                </c:pt>
                <c:pt idx="11">
                  <c:v>-187.73359367687442</c:v>
                </c:pt>
                <c:pt idx="12">
                  <c:v>-115.64330326696555</c:v>
                </c:pt>
                <c:pt idx="13">
                  <c:v>-145.63071972128608</c:v>
                </c:pt>
                <c:pt idx="14">
                  <c:v>-204.67926689925534</c:v>
                </c:pt>
                <c:pt idx="15">
                  <c:v>-233.10920377933141</c:v>
                </c:pt>
                <c:pt idx="16">
                  <c:v>-43.904821492382091</c:v>
                </c:pt>
                <c:pt idx="17">
                  <c:v>-57.870101161496947</c:v>
                </c:pt>
                <c:pt idx="18">
                  <c:v>-108.45065518609341</c:v>
                </c:pt>
                <c:pt idx="19">
                  <c:v>-50.749489373367282</c:v>
                </c:pt>
              </c:numCache>
            </c:numRef>
          </c:val>
          <c:smooth val="0"/>
          <c:extLst>
            <c:ext xmlns:c16="http://schemas.microsoft.com/office/drawing/2014/chart" uri="{C3380CC4-5D6E-409C-BE32-E72D297353CC}">
              <c16:uniqueId val="{00000000-7968-40BF-8C62-8A43DC0C7DE6}"/>
            </c:ext>
          </c:extLst>
        </c:ser>
        <c:ser>
          <c:idx val="1"/>
          <c:order val="1"/>
          <c:tx>
            <c:strRef>
              <c:f>[1]GraphBDP!$G$4</c:f>
              <c:strCache>
                <c:ptCount val="1"/>
                <c:pt idx="0">
                  <c:v>Revenu primaire</c:v>
                </c:pt>
              </c:strCache>
            </c:strRef>
          </c:tx>
          <c:spPr>
            <a:ln w="28575" cap="rnd">
              <a:solidFill>
                <a:schemeClr val="accent2"/>
              </a:solidFill>
              <a:round/>
            </a:ln>
            <a:effectLst/>
          </c:spPr>
          <c:marker>
            <c:symbol val="none"/>
          </c:marker>
          <c:cat>
            <c:numRef>
              <c:f>[1]GraphBDP!$C$17:$C$36</c:f>
              <c:numCache>
                <c:formatCode>General</c:formatCode>
                <c:ptCount val="20"/>
                <c:pt idx="0">
                  <c:v>43891</c:v>
                </c:pt>
                <c:pt idx="1">
                  <c:v>43983</c:v>
                </c:pt>
                <c:pt idx="2">
                  <c:v>44075</c:v>
                </c:pt>
                <c:pt idx="3">
                  <c:v>44166</c:v>
                </c:pt>
                <c:pt idx="4">
                  <c:v>44256</c:v>
                </c:pt>
                <c:pt idx="5">
                  <c:v>44348</c:v>
                </c:pt>
                <c:pt idx="6">
                  <c:v>44440</c:v>
                </c:pt>
                <c:pt idx="7">
                  <c:v>44531</c:v>
                </c:pt>
                <c:pt idx="8">
                  <c:v>44621</c:v>
                </c:pt>
                <c:pt idx="9">
                  <c:v>44713</c:v>
                </c:pt>
                <c:pt idx="10">
                  <c:v>44805</c:v>
                </c:pt>
                <c:pt idx="11">
                  <c:v>44896</c:v>
                </c:pt>
                <c:pt idx="12">
                  <c:v>44986</c:v>
                </c:pt>
                <c:pt idx="13">
                  <c:v>45078</c:v>
                </c:pt>
                <c:pt idx="14">
                  <c:v>45170</c:v>
                </c:pt>
                <c:pt idx="15">
                  <c:v>45261</c:v>
                </c:pt>
                <c:pt idx="16">
                  <c:v>45352</c:v>
                </c:pt>
                <c:pt idx="17">
                  <c:v>45444</c:v>
                </c:pt>
                <c:pt idx="18">
                  <c:v>45536</c:v>
                </c:pt>
                <c:pt idx="19">
                  <c:v>45627</c:v>
                </c:pt>
              </c:numCache>
            </c:numRef>
          </c:cat>
          <c:val>
            <c:numRef>
              <c:f>[1]GraphBDP!$G$17:$G$36</c:f>
              <c:numCache>
                <c:formatCode>General</c:formatCode>
                <c:ptCount val="20"/>
                <c:pt idx="0">
                  <c:v>-80.094649057223194</c:v>
                </c:pt>
                <c:pt idx="1">
                  <c:v>-89.223649057223199</c:v>
                </c:pt>
                <c:pt idx="2">
                  <c:v>-90.905049057223195</c:v>
                </c:pt>
                <c:pt idx="3">
                  <c:v>-60.720847321903868</c:v>
                </c:pt>
                <c:pt idx="4">
                  <c:v>-128.00493350637919</c:v>
                </c:pt>
                <c:pt idx="5">
                  <c:v>-128.08641226302117</c:v>
                </c:pt>
                <c:pt idx="6">
                  <c:v>-122.68025454176323</c:v>
                </c:pt>
                <c:pt idx="7">
                  <c:v>-133.24813371435309</c:v>
                </c:pt>
                <c:pt idx="8">
                  <c:v>-211.59393263083905</c:v>
                </c:pt>
                <c:pt idx="9">
                  <c:v>-203.14081547048053</c:v>
                </c:pt>
                <c:pt idx="10">
                  <c:v>-198.65410195809167</c:v>
                </c:pt>
                <c:pt idx="11">
                  <c:v>-34.386688904062254</c:v>
                </c:pt>
                <c:pt idx="12">
                  <c:v>-136.26730823186713</c:v>
                </c:pt>
                <c:pt idx="13">
                  <c:v>-131.86822175615288</c:v>
                </c:pt>
                <c:pt idx="14">
                  <c:v>-136.76070316378664</c:v>
                </c:pt>
                <c:pt idx="15">
                  <c:v>-139.5163804265043</c:v>
                </c:pt>
                <c:pt idx="16">
                  <c:v>-130.47719622521771</c:v>
                </c:pt>
                <c:pt idx="17">
                  <c:v>-141.0096209695339</c:v>
                </c:pt>
                <c:pt idx="18">
                  <c:v>-142.33835870500278</c:v>
                </c:pt>
                <c:pt idx="19">
                  <c:v>-147.41385726497566</c:v>
                </c:pt>
              </c:numCache>
            </c:numRef>
          </c:val>
          <c:smooth val="0"/>
          <c:extLst>
            <c:ext xmlns:c16="http://schemas.microsoft.com/office/drawing/2014/chart" uri="{C3380CC4-5D6E-409C-BE32-E72D297353CC}">
              <c16:uniqueId val="{00000001-7968-40BF-8C62-8A43DC0C7DE6}"/>
            </c:ext>
          </c:extLst>
        </c:ser>
        <c:ser>
          <c:idx val="2"/>
          <c:order val="2"/>
          <c:tx>
            <c:strRef>
              <c:f>[1]GraphBDP!$H$4</c:f>
              <c:strCache>
                <c:ptCount val="1"/>
                <c:pt idx="0">
                  <c:v>Revenu secondaire</c:v>
                </c:pt>
              </c:strCache>
            </c:strRef>
          </c:tx>
          <c:spPr>
            <a:ln w="28575" cap="rnd">
              <a:solidFill>
                <a:schemeClr val="accent3"/>
              </a:solidFill>
              <a:round/>
            </a:ln>
            <a:effectLst/>
          </c:spPr>
          <c:marker>
            <c:symbol val="none"/>
          </c:marker>
          <c:cat>
            <c:numRef>
              <c:f>[1]GraphBDP!$C$17:$C$36</c:f>
              <c:numCache>
                <c:formatCode>General</c:formatCode>
                <c:ptCount val="20"/>
                <c:pt idx="0">
                  <c:v>43891</c:v>
                </c:pt>
                <c:pt idx="1">
                  <c:v>43983</c:v>
                </c:pt>
                <c:pt idx="2">
                  <c:v>44075</c:v>
                </c:pt>
                <c:pt idx="3">
                  <c:v>44166</c:v>
                </c:pt>
                <c:pt idx="4">
                  <c:v>44256</c:v>
                </c:pt>
                <c:pt idx="5">
                  <c:v>44348</c:v>
                </c:pt>
                <c:pt idx="6">
                  <c:v>44440</c:v>
                </c:pt>
                <c:pt idx="7">
                  <c:v>44531</c:v>
                </c:pt>
                <c:pt idx="8">
                  <c:v>44621</c:v>
                </c:pt>
                <c:pt idx="9">
                  <c:v>44713</c:v>
                </c:pt>
                <c:pt idx="10">
                  <c:v>44805</c:v>
                </c:pt>
                <c:pt idx="11">
                  <c:v>44896</c:v>
                </c:pt>
                <c:pt idx="12">
                  <c:v>44986</c:v>
                </c:pt>
                <c:pt idx="13">
                  <c:v>45078</c:v>
                </c:pt>
                <c:pt idx="14">
                  <c:v>45170</c:v>
                </c:pt>
                <c:pt idx="15">
                  <c:v>45261</c:v>
                </c:pt>
                <c:pt idx="16">
                  <c:v>45352</c:v>
                </c:pt>
                <c:pt idx="17">
                  <c:v>45444</c:v>
                </c:pt>
                <c:pt idx="18">
                  <c:v>45536</c:v>
                </c:pt>
                <c:pt idx="19">
                  <c:v>45627</c:v>
                </c:pt>
              </c:numCache>
            </c:numRef>
          </c:cat>
          <c:val>
            <c:numRef>
              <c:f>[1]GraphBDP!$H$17:$H$36</c:f>
              <c:numCache>
                <c:formatCode>General</c:formatCode>
                <c:ptCount val="20"/>
                <c:pt idx="0">
                  <c:v>66.790564422519992</c:v>
                </c:pt>
                <c:pt idx="1">
                  <c:v>67.43868937452001</c:v>
                </c:pt>
                <c:pt idx="2">
                  <c:v>167.05979401252</c:v>
                </c:pt>
                <c:pt idx="3">
                  <c:v>99.021532859620024</c:v>
                </c:pt>
                <c:pt idx="4">
                  <c:v>78.096314888403612</c:v>
                </c:pt>
                <c:pt idx="5">
                  <c:v>88.415192959374608</c:v>
                </c:pt>
                <c:pt idx="6">
                  <c:v>55.741606737034701</c:v>
                </c:pt>
                <c:pt idx="7">
                  <c:v>115.71184375241884</c:v>
                </c:pt>
                <c:pt idx="8">
                  <c:v>79.939254273396415</c:v>
                </c:pt>
                <c:pt idx="9">
                  <c:v>83.544716877947849</c:v>
                </c:pt>
                <c:pt idx="10">
                  <c:v>121.75478287518862</c:v>
                </c:pt>
                <c:pt idx="11">
                  <c:v>41.473565154402777</c:v>
                </c:pt>
                <c:pt idx="12">
                  <c:v>116.45862781720477</c:v>
                </c:pt>
                <c:pt idx="13">
                  <c:v>114.07171836021273</c:v>
                </c:pt>
                <c:pt idx="14">
                  <c:v>116.44746408060377</c:v>
                </c:pt>
                <c:pt idx="15">
                  <c:v>118.89223012679783</c:v>
                </c:pt>
                <c:pt idx="16">
                  <c:v>108.55276391896984</c:v>
                </c:pt>
                <c:pt idx="17">
                  <c:v>111.24128684163573</c:v>
                </c:pt>
                <c:pt idx="18">
                  <c:v>111.78624227764955</c:v>
                </c:pt>
                <c:pt idx="19">
                  <c:v>126.18916005184911</c:v>
                </c:pt>
              </c:numCache>
            </c:numRef>
          </c:val>
          <c:smooth val="0"/>
          <c:extLst>
            <c:ext xmlns:c16="http://schemas.microsoft.com/office/drawing/2014/chart" uri="{C3380CC4-5D6E-409C-BE32-E72D297353CC}">
              <c16:uniqueId val="{00000002-7968-40BF-8C62-8A43DC0C7DE6}"/>
            </c:ext>
          </c:extLst>
        </c:ser>
        <c:dLbls>
          <c:showLegendKey val="0"/>
          <c:showVal val="0"/>
          <c:showCatName val="0"/>
          <c:showSerName val="0"/>
          <c:showPercent val="0"/>
          <c:showBubbleSize val="0"/>
        </c:dLbls>
        <c:smooth val="0"/>
        <c:axId val="191146448"/>
        <c:axId val="191146928"/>
      </c:lineChart>
      <c:catAx>
        <c:axId val="19114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3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191146928"/>
        <c:crosses val="autoZero"/>
        <c:auto val="1"/>
        <c:lblAlgn val="ctr"/>
        <c:lblOffset val="100"/>
        <c:tickLblSkip val="3"/>
        <c:noMultiLvlLbl val="1"/>
      </c:catAx>
      <c:valAx>
        <c:axId val="191146928"/>
        <c:scaling>
          <c:orientation val="minMax"/>
          <c:max val="300"/>
          <c:min val="-5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600" b="1" i="1" u="none" strike="noStrike" kern="1200" baseline="0">
                <a:solidFill>
                  <a:schemeClr val="tx1">
                    <a:lumMod val="65000"/>
                    <a:lumOff val="35000"/>
                  </a:schemeClr>
                </a:solidFill>
                <a:latin typeface="+mn-lt"/>
                <a:ea typeface="+mn-ea"/>
                <a:cs typeface="+mn-cs"/>
              </a:defRPr>
            </a:pPr>
            <a:endParaRPr lang="fr-BF"/>
          </a:p>
        </c:txPr>
        <c:crossAx val="191146448"/>
        <c:crosses val="autoZero"/>
        <c:crossBetween val="between"/>
      </c:valAx>
      <c:spPr>
        <a:solidFill>
          <a:schemeClr val="bg1"/>
        </a:solidFill>
        <a:ln w="12700">
          <a:solidFill>
            <a:schemeClr val="bg1"/>
          </a:solidFill>
        </a:ln>
        <a:effectLst/>
      </c:spPr>
    </c:plotArea>
    <c:legend>
      <c:legendPos val="b"/>
      <c:layout>
        <c:manualLayout>
          <c:xMode val="edge"/>
          <c:yMode val="edge"/>
          <c:x val="0.15054995392350765"/>
          <c:y val="0.85125812214649643"/>
          <c:w val="0.69890009215298476"/>
          <c:h val="0.14201918877787331"/>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alpha val="99000"/>
        </a:srgbClr>
      </a:solidFill>
      <a:round/>
    </a:ln>
    <a:effectLst/>
  </c:spPr>
  <c:txPr>
    <a:bodyPr/>
    <a:lstStyle/>
    <a:p>
      <a:pPr>
        <a:defRPr/>
      </a:pPr>
      <a:endParaRPr lang="fr-BF"/>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333300320131"/>
          <c:y val="6.3324782373759061E-2"/>
          <c:w val="0.84735621529667693"/>
          <c:h val="0.8083835930500024"/>
        </c:manualLayout>
      </c:layout>
      <c:lineChart>
        <c:grouping val="standard"/>
        <c:varyColors val="0"/>
        <c:ser>
          <c:idx val="0"/>
          <c:order val="0"/>
          <c:tx>
            <c:strRef>
              <c:f>[1]GraphBDP!$L$4</c:f>
              <c:strCache>
                <c:ptCount val="1"/>
                <c:pt idx="0">
                  <c:v>Compte de capital</c:v>
                </c:pt>
              </c:strCache>
            </c:strRef>
          </c:tx>
          <c:spPr>
            <a:ln w="28575" cap="rnd">
              <a:solidFill>
                <a:schemeClr val="accent1"/>
              </a:solidFill>
              <a:round/>
            </a:ln>
            <a:effectLst/>
          </c:spPr>
          <c:marker>
            <c:symbol val="none"/>
          </c:marker>
          <c:cat>
            <c:numRef>
              <c:f>[1]GraphBDP!$C$17:$C$36</c:f>
              <c:numCache>
                <c:formatCode>General</c:formatCode>
                <c:ptCount val="20"/>
                <c:pt idx="0">
                  <c:v>43891</c:v>
                </c:pt>
                <c:pt idx="1">
                  <c:v>43983</c:v>
                </c:pt>
                <c:pt idx="2">
                  <c:v>44075</c:v>
                </c:pt>
                <c:pt idx="3">
                  <c:v>44166</c:v>
                </c:pt>
                <c:pt idx="4">
                  <c:v>44256</c:v>
                </c:pt>
                <c:pt idx="5">
                  <c:v>44348</c:v>
                </c:pt>
                <c:pt idx="6">
                  <c:v>44440</c:v>
                </c:pt>
                <c:pt idx="7">
                  <c:v>44531</c:v>
                </c:pt>
                <c:pt idx="8">
                  <c:v>44621</c:v>
                </c:pt>
                <c:pt idx="9">
                  <c:v>44713</c:v>
                </c:pt>
                <c:pt idx="10">
                  <c:v>44805</c:v>
                </c:pt>
                <c:pt idx="11">
                  <c:v>44896</c:v>
                </c:pt>
                <c:pt idx="12">
                  <c:v>44986</c:v>
                </c:pt>
                <c:pt idx="13">
                  <c:v>45078</c:v>
                </c:pt>
                <c:pt idx="14">
                  <c:v>45170</c:v>
                </c:pt>
                <c:pt idx="15">
                  <c:v>45261</c:v>
                </c:pt>
                <c:pt idx="16">
                  <c:v>45352</c:v>
                </c:pt>
                <c:pt idx="17">
                  <c:v>45444</c:v>
                </c:pt>
                <c:pt idx="18">
                  <c:v>45536</c:v>
                </c:pt>
                <c:pt idx="19">
                  <c:v>45627</c:v>
                </c:pt>
              </c:numCache>
            </c:numRef>
          </c:cat>
          <c:val>
            <c:numRef>
              <c:f>[1]GraphBDP!$L$5:$L$36</c:f>
              <c:numCache>
                <c:formatCode>General</c:formatCode>
                <c:ptCount val="32"/>
                <c:pt idx="0">
                  <c:v>34.757800000000003</c:v>
                </c:pt>
                <c:pt idx="1">
                  <c:v>29.301299999999998</c:v>
                </c:pt>
                <c:pt idx="2">
                  <c:v>37.106999999999999</c:v>
                </c:pt>
                <c:pt idx="3">
                  <c:v>70.374100000000013</c:v>
                </c:pt>
                <c:pt idx="4">
                  <c:v>35.539455354062198</c:v>
                </c:pt>
                <c:pt idx="5">
                  <c:v>39.035621993553328</c:v>
                </c:pt>
                <c:pt idx="6">
                  <c:v>27.560898586575799</c:v>
                </c:pt>
                <c:pt idx="7">
                  <c:v>71.706926997757776</c:v>
                </c:pt>
                <c:pt idx="8">
                  <c:v>30.667500433147573</c:v>
                </c:pt>
                <c:pt idx="9">
                  <c:v>37.80923697497046</c:v>
                </c:pt>
                <c:pt idx="10">
                  <c:v>23.51079635095245</c:v>
                </c:pt>
                <c:pt idx="11">
                  <c:v>33.943725453429501</c:v>
                </c:pt>
                <c:pt idx="12">
                  <c:v>57.6307284613872</c:v>
                </c:pt>
                <c:pt idx="13">
                  <c:v>29.337311966547407</c:v>
                </c:pt>
                <c:pt idx="14">
                  <c:v>58.2651202036024</c:v>
                </c:pt>
                <c:pt idx="15">
                  <c:v>66.385360566013944</c:v>
                </c:pt>
                <c:pt idx="16">
                  <c:v>59.953608163650095</c:v>
                </c:pt>
                <c:pt idx="17">
                  <c:v>50.244779859546114</c:v>
                </c:pt>
                <c:pt idx="18">
                  <c:v>36.413333652630598</c:v>
                </c:pt>
                <c:pt idx="19">
                  <c:v>90.203731656173161</c:v>
                </c:pt>
                <c:pt idx="20">
                  <c:v>21.209485505134442</c:v>
                </c:pt>
                <c:pt idx="21">
                  <c:v>112.50935364183782</c:v>
                </c:pt>
                <c:pt idx="22">
                  <c:v>55.490523558557811</c:v>
                </c:pt>
                <c:pt idx="23">
                  <c:v>71.568234596642455</c:v>
                </c:pt>
                <c:pt idx="24">
                  <c:v>116.01748755111778</c:v>
                </c:pt>
                <c:pt idx="25">
                  <c:v>82.479978596996801</c:v>
                </c:pt>
                <c:pt idx="26">
                  <c:v>41.414264508011939</c:v>
                </c:pt>
                <c:pt idx="27">
                  <c:v>38.124943035723369</c:v>
                </c:pt>
                <c:pt idx="28">
                  <c:v>56.744606091391923</c:v>
                </c:pt>
                <c:pt idx="29">
                  <c:v>65.794669588187972</c:v>
                </c:pt>
                <c:pt idx="30">
                  <c:v>50.577934369637703</c:v>
                </c:pt>
                <c:pt idx="31">
                  <c:v>65.633928670314788</c:v>
                </c:pt>
              </c:numCache>
            </c:numRef>
          </c:val>
          <c:smooth val="0"/>
          <c:extLst>
            <c:ext xmlns:c16="http://schemas.microsoft.com/office/drawing/2014/chart" uri="{C3380CC4-5D6E-409C-BE32-E72D297353CC}">
              <c16:uniqueId val="{00000000-75F9-4B85-BC15-FDF66FFE9C30}"/>
            </c:ext>
          </c:extLst>
        </c:ser>
        <c:ser>
          <c:idx val="1"/>
          <c:order val="1"/>
          <c:tx>
            <c:strRef>
              <c:f>[1]GraphBDP!$R$4</c:f>
              <c:strCache>
                <c:ptCount val="1"/>
                <c:pt idx="0">
                  <c:v>Compte financier</c:v>
                </c:pt>
              </c:strCache>
            </c:strRef>
          </c:tx>
          <c:spPr>
            <a:ln w="28575" cap="rnd">
              <a:solidFill>
                <a:schemeClr val="accent2"/>
              </a:solidFill>
              <a:round/>
            </a:ln>
            <a:effectLst/>
          </c:spPr>
          <c:marker>
            <c:symbol val="none"/>
          </c:marker>
          <c:cat>
            <c:numRef>
              <c:f>[1]GraphBDP!$C$17:$C$36</c:f>
              <c:numCache>
                <c:formatCode>General</c:formatCode>
                <c:ptCount val="20"/>
                <c:pt idx="0">
                  <c:v>43891</c:v>
                </c:pt>
                <c:pt idx="1">
                  <c:v>43983</c:v>
                </c:pt>
                <c:pt idx="2">
                  <c:v>44075</c:v>
                </c:pt>
                <c:pt idx="3">
                  <c:v>44166</c:v>
                </c:pt>
                <c:pt idx="4">
                  <c:v>44256</c:v>
                </c:pt>
                <c:pt idx="5">
                  <c:v>44348</c:v>
                </c:pt>
                <c:pt idx="6">
                  <c:v>44440</c:v>
                </c:pt>
                <c:pt idx="7">
                  <c:v>44531</c:v>
                </c:pt>
                <c:pt idx="8">
                  <c:v>44621</c:v>
                </c:pt>
                <c:pt idx="9">
                  <c:v>44713</c:v>
                </c:pt>
                <c:pt idx="10">
                  <c:v>44805</c:v>
                </c:pt>
                <c:pt idx="11">
                  <c:v>44896</c:v>
                </c:pt>
                <c:pt idx="12">
                  <c:v>44986</c:v>
                </c:pt>
                <c:pt idx="13">
                  <c:v>45078</c:v>
                </c:pt>
                <c:pt idx="14">
                  <c:v>45170</c:v>
                </c:pt>
                <c:pt idx="15">
                  <c:v>45261</c:v>
                </c:pt>
                <c:pt idx="16">
                  <c:v>45352</c:v>
                </c:pt>
                <c:pt idx="17">
                  <c:v>45444</c:v>
                </c:pt>
                <c:pt idx="18">
                  <c:v>45536</c:v>
                </c:pt>
                <c:pt idx="19">
                  <c:v>45627</c:v>
                </c:pt>
              </c:numCache>
            </c:numRef>
          </c:cat>
          <c:val>
            <c:numRef>
              <c:f>[1]GraphBDP!$R$5:$R$36</c:f>
              <c:numCache>
                <c:formatCode>General</c:formatCode>
                <c:ptCount val="32"/>
                <c:pt idx="0">
                  <c:v>-65.801977282899202</c:v>
                </c:pt>
                <c:pt idx="1">
                  <c:v>-105.69691098155407</c:v>
                </c:pt>
                <c:pt idx="2">
                  <c:v>-294.34352323963054</c:v>
                </c:pt>
                <c:pt idx="3">
                  <c:v>-52.66267331412481</c:v>
                </c:pt>
                <c:pt idx="4">
                  <c:v>64.496545607270576</c:v>
                </c:pt>
                <c:pt idx="5">
                  <c:v>-187.53147791728958</c:v>
                </c:pt>
                <c:pt idx="6">
                  <c:v>44.574838015607256</c:v>
                </c:pt>
                <c:pt idx="7">
                  <c:v>-287.24484383624406</c:v>
                </c:pt>
                <c:pt idx="8">
                  <c:v>-32.778491522880181</c:v>
                </c:pt>
                <c:pt idx="9">
                  <c:v>-53.175509419004712</c:v>
                </c:pt>
                <c:pt idx="10">
                  <c:v>36.230342246825629</c:v>
                </c:pt>
                <c:pt idx="11">
                  <c:v>-193.95428901832253</c:v>
                </c:pt>
                <c:pt idx="12">
                  <c:v>18.066135014244004</c:v>
                </c:pt>
                <c:pt idx="13">
                  <c:v>-376.09854231031386</c:v>
                </c:pt>
                <c:pt idx="14">
                  <c:v>256.19400370933818</c:v>
                </c:pt>
                <c:pt idx="15">
                  <c:v>103.26652058193551</c:v>
                </c:pt>
                <c:pt idx="16">
                  <c:v>-135.34021266242615</c:v>
                </c:pt>
                <c:pt idx="17">
                  <c:v>-84.300236890898972</c:v>
                </c:pt>
                <c:pt idx="18">
                  <c:v>33.728624953392774</c:v>
                </c:pt>
                <c:pt idx="19">
                  <c:v>-235.18719047642767</c:v>
                </c:pt>
                <c:pt idx="20">
                  <c:v>191.02087678502804</c:v>
                </c:pt>
                <c:pt idx="21">
                  <c:v>32.258051498228973</c:v>
                </c:pt>
                <c:pt idx="22">
                  <c:v>-375.97704663083402</c:v>
                </c:pt>
                <c:pt idx="23">
                  <c:v>166.82042471201908</c:v>
                </c:pt>
                <c:pt idx="24">
                  <c:v>310.39966408996355</c:v>
                </c:pt>
                <c:pt idx="25">
                  <c:v>-270.96362992991385</c:v>
                </c:pt>
                <c:pt idx="26">
                  <c:v>-189.51611976246093</c:v>
                </c:pt>
                <c:pt idx="27">
                  <c:v>83.702722871827191</c:v>
                </c:pt>
                <c:pt idx="28">
                  <c:v>-232.35252611566341</c:v>
                </c:pt>
                <c:pt idx="29">
                  <c:v>-221.8149880138786</c:v>
                </c:pt>
                <c:pt idx="30">
                  <c:v>243.07331576936238</c:v>
                </c:pt>
                <c:pt idx="31">
                  <c:v>-255.64539321706442</c:v>
                </c:pt>
              </c:numCache>
            </c:numRef>
          </c:val>
          <c:smooth val="0"/>
          <c:extLst>
            <c:ext xmlns:c16="http://schemas.microsoft.com/office/drawing/2014/chart" uri="{C3380CC4-5D6E-409C-BE32-E72D297353CC}">
              <c16:uniqueId val="{00000001-75F9-4B85-BC15-FDF66FFE9C30}"/>
            </c:ext>
          </c:extLst>
        </c:ser>
        <c:ser>
          <c:idx val="2"/>
          <c:order val="2"/>
          <c:tx>
            <c:strRef>
              <c:f>[1]GraphBDP!$AC$4</c:f>
              <c:strCache>
                <c:ptCount val="1"/>
                <c:pt idx="0">
                  <c:v>Solde global</c:v>
                </c:pt>
              </c:strCache>
            </c:strRef>
          </c:tx>
          <c:spPr>
            <a:ln w="28575" cap="rnd">
              <a:solidFill>
                <a:schemeClr val="accent3"/>
              </a:solidFill>
              <a:round/>
            </a:ln>
            <a:effectLst/>
          </c:spPr>
          <c:marker>
            <c:symbol val="none"/>
          </c:marker>
          <c:cat>
            <c:numRef>
              <c:f>[1]GraphBDP!$C$17:$C$36</c:f>
              <c:numCache>
                <c:formatCode>General</c:formatCode>
                <c:ptCount val="20"/>
                <c:pt idx="0">
                  <c:v>43891</c:v>
                </c:pt>
                <c:pt idx="1">
                  <c:v>43983</c:v>
                </c:pt>
                <c:pt idx="2">
                  <c:v>44075</c:v>
                </c:pt>
                <c:pt idx="3">
                  <c:v>44166</c:v>
                </c:pt>
                <c:pt idx="4">
                  <c:v>44256</c:v>
                </c:pt>
                <c:pt idx="5">
                  <c:v>44348</c:v>
                </c:pt>
                <c:pt idx="6">
                  <c:v>44440</c:v>
                </c:pt>
                <c:pt idx="7">
                  <c:v>44531</c:v>
                </c:pt>
                <c:pt idx="8">
                  <c:v>44621</c:v>
                </c:pt>
                <c:pt idx="9">
                  <c:v>44713</c:v>
                </c:pt>
                <c:pt idx="10">
                  <c:v>44805</c:v>
                </c:pt>
                <c:pt idx="11">
                  <c:v>44896</c:v>
                </c:pt>
                <c:pt idx="12">
                  <c:v>44986</c:v>
                </c:pt>
                <c:pt idx="13">
                  <c:v>45078</c:v>
                </c:pt>
                <c:pt idx="14">
                  <c:v>45170</c:v>
                </c:pt>
                <c:pt idx="15">
                  <c:v>45261</c:v>
                </c:pt>
                <c:pt idx="16">
                  <c:v>45352</c:v>
                </c:pt>
                <c:pt idx="17">
                  <c:v>45444</c:v>
                </c:pt>
                <c:pt idx="18">
                  <c:v>45536</c:v>
                </c:pt>
                <c:pt idx="19">
                  <c:v>45627</c:v>
                </c:pt>
              </c:numCache>
            </c:numRef>
          </c:cat>
          <c:val>
            <c:numRef>
              <c:f>[1]GraphBDP!$AC$5:$AC$36</c:f>
              <c:numCache>
                <c:formatCode>General</c:formatCode>
                <c:ptCount val="32"/>
                <c:pt idx="0">
                  <c:v>72.641816208666455</c:v>
                </c:pt>
                <c:pt idx="1">
                  <c:v>57.207924404076827</c:v>
                </c:pt>
                <c:pt idx="2">
                  <c:v>77.715119287981992</c:v>
                </c:pt>
                <c:pt idx="3">
                  <c:v>69.788666229041525</c:v>
                </c:pt>
                <c:pt idx="4">
                  <c:v>44.858560032877492</c:v>
                </c:pt>
                <c:pt idx="5">
                  <c:v>107.15000546500005</c:v>
                </c:pt>
                <c:pt idx="6">
                  <c:v>-235.57161195599994</c:v>
                </c:pt>
                <c:pt idx="7">
                  <c:v>196.94772666799992</c:v>
                </c:pt>
                <c:pt idx="8">
                  <c:v>69.263317403000087</c:v>
                </c:pt>
                <c:pt idx="9">
                  <c:v>-46.06797484982178</c:v>
                </c:pt>
                <c:pt idx="10">
                  <c:v>-160.10642601717817</c:v>
                </c:pt>
                <c:pt idx="11">
                  <c:v>204.3162276743073</c:v>
                </c:pt>
                <c:pt idx="12">
                  <c:v>62.438854415445078</c:v>
                </c:pt>
                <c:pt idx="13">
                  <c:v>391.82767832901158</c:v>
                </c:pt>
                <c:pt idx="14">
                  <c:v>-103.6455249239995</c:v>
                </c:pt>
                <c:pt idx="15">
                  <c:v>124.51014069448766</c:v>
                </c:pt>
                <c:pt idx="16">
                  <c:v>376.81777509751242</c:v>
                </c:pt>
                <c:pt idx="17">
                  <c:v>185.84919302012889</c:v>
                </c:pt>
                <c:pt idx="18">
                  <c:v>-81.221603714129415</c:v>
                </c:pt>
                <c:pt idx="19">
                  <c:v>205.52992333300017</c:v>
                </c:pt>
                <c:pt idx="20">
                  <c:v>-230.14579581100003</c:v>
                </c:pt>
                <c:pt idx="21">
                  <c:v>-109.50819866899974</c:v>
                </c:pt>
                <c:pt idx="22">
                  <c:v>-37.72012280400083</c:v>
                </c:pt>
                <c:pt idx="23">
                  <c:v>-287.30767093199955</c:v>
                </c:pt>
                <c:pt idx="24">
                  <c:v>-314.32098015700001</c:v>
                </c:pt>
                <c:pt idx="25">
                  <c:v>212.55212870799988</c:v>
                </c:pt>
                <c:pt idx="26">
                  <c:v>30.480062036000483</c:v>
                </c:pt>
                <c:pt idx="27">
                  <c:v>-274.49767641500023</c:v>
                </c:pt>
                <c:pt idx="28">
                  <c:v>245.02248983899992</c:v>
                </c:pt>
                <c:pt idx="29">
                  <c:v>232.1258220939996</c:v>
                </c:pt>
                <c:pt idx="30">
                  <c:v>-294.54268541699969</c:v>
                </c:pt>
                <c:pt idx="31">
                  <c:v>266.32277519799948</c:v>
                </c:pt>
              </c:numCache>
            </c:numRef>
          </c:val>
          <c:smooth val="0"/>
          <c:extLst>
            <c:ext xmlns:c16="http://schemas.microsoft.com/office/drawing/2014/chart" uri="{C3380CC4-5D6E-409C-BE32-E72D297353CC}">
              <c16:uniqueId val="{00000002-75F9-4B85-BC15-FDF66FFE9C30}"/>
            </c:ext>
          </c:extLst>
        </c:ser>
        <c:dLbls>
          <c:showLegendKey val="0"/>
          <c:showVal val="0"/>
          <c:showCatName val="0"/>
          <c:showSerName val="0"/>
          <c:showPercent val="0"/>
          <c:showBubbleSize val="0"/>
        </c:dLbls>
        <c:smooth val="0"/>
        <c:axId val="191146448"/>
        <c:axId val="191146928"/>
      </c:lineChart>
      <c:catAx>
        <c:axId val="19114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3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191146928"/>
        <c:crosses val="autoZero"/>
        <c:auto val="1"/>
        <c:lblAlgn val="ctr"/>
        <c:lblOffset val="100"/>
        <c:tickLblSkip val="3"/>
        <c:noMultiLvlLbl val="1"/>
      </c:catAx>
      <c:valAx>
        <c:axId val="191146928"/>
        <c:scaling>
          <c:orientation val="minMax"/>
          <c:max val="420"/>
          <c:min val="-3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600" b="1" i="1" u="none" strike="noStrike" kern="1200" baseline="0">
                <a:solidFill>
                  <a:schemeClr val="tx1">
                    <a:lumMod val="65000"/>
                    <a:lumOff val="35000"/>
                  </a:schemeClr>
                </a:solidFill>
                <a:latin typeface="+mn-lt"/>
                <a:ea typeface="+mn-ea"/>
                <a:cs typeface="+mn-cs"/>
              </a:defRPr>
            </a:pPr>
            <a:endParaRPr lang="fr-BF"/>
          </a:p>
        </c:txPr>
        <c:crossAx val="191146448"/>
        <c:crosses val="autoZero"/>
        <c:crossBetween val="between"/>
      </c:valAx>
      <c:spPr>
        <a:solidFill>
          <a:schemeClr val="bg1"/>
        </a:solidFill>
        <a:ln w="12700">
          <a:solidFill>
            <a:schemeClr val="bg1"/>
          </a:solidFill>
        </a:ln>
        <a:effectLst/>
      </c:spPr>
    </c:plotArea>
    <c:legend>
      <c:legendPos val="b"/>
      <c:layout>
        <c:manualLayout>
          <c:xMode val="edge"/>
          <c:yMode val="edge"/>
          <c:x val="0.15054995392350765"/>
          <c:y val="0.88459157329672788"/>
          <c:w val="0.69890009215298476"/>
          <c:h val="0.10868598796391471"/>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338410335892"/>
          <c:y val="6.3324851072760438E-2"/>
          <c:w val="0.84735621529667693"/>
          <c:h val="0.8083835930500024"/>
        </c:manualLayout>
      </c:layout>
      <c:lineChart>
        <c:grouping val="standard"/>
        <c:varyColors val="0"/>
        <c:ser>
          <c:idx val="0"/>
          <c:order val="0"/>
          <c:tx>
            <c:strRef>
              <c:f>[1]GraphBDP!$L$4</c:f>
              <c:strCache>
                <c:ptCount val="1"/>
                <c:pt idx="0">
                  <c:v>Compte de capital</c:v>
                </c:pt>
              </c:strCache>
            </c:strRef>
          </c:tx>
          <c:spPr>
            <a:ln w="28575" cap="rnd">
              <a:solidFill>
                <a:schemeClr val="accent1"/>
              </a:solidFill>
              <a:round/>
            </a:ln>
            <a:effectLst/>
          </c:spPr>
          <c:marker>
            <c:symbol val="none"/>
          </c:marker>
          <c:cat>
            <c:numRef>
              <c:f>[1]GraphBDP!$C$17:$C$36</c:f>
              <c:numCache>
                <c:formatCode>General</c:formatCode>
                <c:ptCount val="20"/>
                <c:pt idx="0">
                  <c:v>43891</c:v>
                </c:pt>
                <c:pt idx="1">
                  <c:v>43983</c:v>
                </c:pt>
                <c:pt idx="2">
                  <c:v>44075</c:v>
                </c:pt>
                <c:pt idx="3">
                  <c:v>44166</c:v>
                </c:pt>
                <c:pt idx="4">
                  <c:v>44256</c:v>
                </c:pt>
                <c:pt idx="5">
                  <c:v>44348</c:v>
                </c:pt>
                <c:pt idx="6">
                  <c:v>44440</c:v>
                </c:pt>
                <c:pt idx="7">
                  <c:v>44531</c:v>
                </c:pt>
                <c:pt idx="8">
                  <c:v>44621</c:v>
                </c:pt>
                <c:pt idx="9">
                  <c:v>44713</c:v>
                </c:pt>
                <c:pt idx="10">
                  <c:v>44805</c:v>
                </c:pt>
                <c:pt idx="11">
                  <c:v>44896</c:v>
                </c:pt>
                <c:pt idx="12">
                  <c:v>44986</c:v>
                </c:pt>
                <c:pt idx="13">
                  <c:v>45078</c:v>
                </c:pt>
                <c:pt idx="14">
                  <c:v>45170</c:v>
                </c:pt>
                <c:pt idx="15">
                  <c:v>45261</c:v>
                </c:pt>
                <c:pt idx="16">
                  <c:v>45352</c:v>
                </c:pt>
                <c:pt idx="17">
                  <c:v>45444</c:v>
                </c:pt>
                <c:pt idx="18">
                  <c:v>45536</c:v>
                </c:pt>
                <c:pt idx="19">
                  <c:v>45627</c:v>
                </c:pt>
              </c:numCache>
            </c:numRef>
          </c:cat>
          <c:val>
            <c:numRef>
              <c:f>[1]GraphBDP!$L$5:$L$36</c:f>
              <c:numCache>
                <c:formatCode>General</c:formatCode>
                <c:ptCount val="32"/>
                <c:pt idx="0">
                  <c:v>34.757800000000003</c:v>
                </c:pt>
                <c:pt idx="1">
                  <c:v>29.301299999999998</c:v>
                </c:pt>
                <c:pt idx="2">
                  <c:v>37.106999999999999</c:v>
                </c:pt>
                <c:pt idx="3">
                  <c:v>70.374100000000013</c:v>
                </c:pt>
                <c:pt idx="4">
                  <c:v>35.539455354062198</c:v>
                </c:pt>
                <c:pt idx="5">
                  <c:v>39.035621993553328</c:v>
                </c:pt>
                <c:pt idx="6">
                  <c:v>27.560898586575799</c:v>
                </c:pt>
                <c:pt idx="7">
                  <c:v>71.706926997757776</c:v>
                </c:pt>
                <c:pt idx="8">
                  <c:v>30.667500433147573</c:v>
                </c:pt>
                <c:pt idx="9">
                  <c:v>37.80923697497046</c:v>
                </c:pt>
                <c:pt idx="10">
                  <c:v>23.51079635095245</c:v>
                </c:pt>
                <c:pt idx="11">
                  <c:v>33.943725453429501</c:v>
                </c:pt>
                <c:pt idx="12">
                  <c:v>57.6307284613872</c:v>
                </c:pt>
                <c:pt idx="13">
                  <c:v>29.337311966547407</c:v>
                </c:pt>
                <c:pt idx="14">
                  <c:v>58.2651202036024</c:v>
                </c:pt>
                <c:pt idx="15">
                  <c:v>66.385360566013944</c:v>
                </c:pt>
                <c:pt idx="16">
                  <c:v>59.953608163650095</c:v>
                </c:pt>
                <c:pt idx="17">
                  <c:v>50.244779859546114</c:v>
                </c:pt>
                <c:pt idx="18">
                  <c:v>36.413333652630598</c:v>
                </c:pt>
                <c:pt idx="19">
                  <c:v>90.203731656173161</c:v>
                </c:pt>
                <c:pt idx="20">
                  <c:v>21.209485505134442</c:v>
                </c:pt>
                <c:pt idx="21">
                  <c:v>112.50935364183782</c:v>
                </c:pt>
                <c:pt idx="22">
                  <c:v>55.490523558557811</c:v>
                </c:pt>
                <c:pt idx="23">
                  <c:v>71.568234596642455</c:v>
                </c:pt>
                <c:pt idx="24">
                  <c:v>116.01748755111778</c:v>
                </c:pt>
                <c:pt idx="25">
                  <c:v>82.479978596996801</c:v>
                </c:pt>
                <c:pt idx="26">
                  <c:v>41.414264508011939</c:v>
                </c:pt>
                <c:pt idx="27">
                  <c:v>38.124943035723369</c:v>
                </c:pt>
                <c:pt idx="28">
                  <c:v>56.744606091391923</c:v>
                </c:pt>
                <c:pt idx="29">
                  <c:v>65.794669588187972</c:v>
                </c:pt>
                <c:pt idx="30">
                  <c:v>50.577934369637703</c:v>
                </c:pt>
                <c:pt idx="31">
                  <c:v>65.633928670314788</c:v>
                </c:pt>
              </c:numCache>
            </c:numRef>
          </c:val>
          <c:smooth val="0"/>
          <c:extLst>
            <c:ext xmlns:c16="http://schemas.microsoft.com/office/drawing/2014/chart" uri="{C3380CC4-5D6E-409C-BE32-E72D297353CC}">
              <c16:uniqueId val="{00000000-B95D-4D73-A126-5AA78B6F8916}"/>
            </c:ext>
          </c:extLst>
        </c:ser>
        <c:ser>
          <c:idx val="1"/>
          <c:order val="1"/>
          <c:tx>
            <c:strRef>
              <c:f>[1]GraphBDP!$R$4</c:f>
              <c:strCache>
                <c:ptCount val="1"/>
                <c:pt idx="0">
                  <c:v>Compte financier</c:v>
                </c:pt>
              </c:strCache>
            </c:strRef>
          </c:tx>
          <c:spPr>
            <a:ln w="28575" cap="rnd">
              <a:solidFill>
                <a:schemeClr val="accent2"/>
              </a:solidFill>
              <a:round/>
            </a:ln>
            <a:effectLst/>
          </c:spPr>
          <c:marker>
            <c:symbol val="none"/>
          </c:marker>
          <c:cat>
            <c:numRef>
              <c:f>[1]GraphBDP!$C$17:$C$36</c:f>
              <c:numCache>
                <c:formatCode>General</c:formatCode>
                <c:ptCount val="20"/>
                <c:pt idx="0">
                  <c:v>43891</c:v>
                </c:pt>
                <c:pt idx="1">
                  <c:v>43983</c:v>
                </c:pt>
                <c:pt idx="2">
                  <c:v>44075</c:v>
                </c:pt>
                <c:pt idx="3">
                  <c:v>44166</c:v>
                </c:pt>
                <c:pt idx="4">
                  <c:v>44256</c:v>
                </c:pt>
                <c:pt idx="5">
                  <c:v>44348</c:v>
                </c:pt>
                <c:pt idx="6">
                  <c:v>44440</c:v>
                </c:pt>
                <c:pt idx="7">
                  <c:v>44531</c:v>
                </c:pt>
                <c:pt idx="8">
                  <c:v>44621</c:v>
                </c:pt>
                <c:pt idx="9">
                  <c:v>44713</c:v>
                </c:pt>
                <c:pt idx="10">
                  <c:v>44805</c:v>
                </c:pt>
                <c:pt idx="11">
                  <c:v>44896</c:v>
                </c:pt>
                <c:pt idx="12">
                  <c:v>44986</c:v>
                </c:pt>
                <c:pt idx="13">
                  <c:v>45078</c:v>
                </c:pt>
                <c:pt idx="14">
                  <c:v>45170</c:v>
                </c:pt>
                <c:pt idx="15">
                  <c:v>45261</c:v>
                </c:pt>
                <c:pt idx="16">
                  <c:v>45352</c:v>
                </c:pt>
                <c:pt idx="17">
                  <c:v>45444</c:v>
                </c:pt>
                <c:pt idx="18">
                  <c:v>45536</c:v>
                </c:pt>
                <c:pt idx="19">
                  <c:v>45627</c:v>
                </c:pt>
              </c:numCache>
            </c:numRef>
          </c:cat>
          <c:val>
            <c:numRef>
              <c:f>[1]GraphBDP!$R$5:$R$36</c:f>
              <c:numCache>
                <c:formatCode>General</c:formatCode>
                <c:ptCount val="32"/>
                <c:pt idx="0">
                  <c:v>-65.801977282899202</c:v>
                </c:pt>
                <c:pt idx="1">
                  <c:v>-105.69691098155407</c:v>
                </c:pt>
                <c:pt idx="2">
                  <c:v>-294.34352323963054</c:v>
                </c:pt>
                <c:pt idx="3">
                  <c:v>-52.66267331412481</c:v>
                </c:pt>
                <c:pt idx="4">
                  <c:v>64.496545607270576</c:v>
                </c:pt>
                <c:pt idx="5">
                  <c:v>-187.53147791728958</c:v>
                </c:pt>
                <c:pt idx="6">
                  <c:v>44.574838015607256</c:v>
                </c:pt>
                <c:pt idx="7">
                  <c:v>-287.24484383624406</c:v>
                </c:pt>
                <c:pt idx="8">
                  <c:v>-32.778491522880181</c:v>
                </c:pt>
                <c:pt idx="9">
                  <c:v>-53.175509419004712</c:v>
                </c:pt>
                <c:pt idx="10">
                  <c:v>36.230342246825629</c:v>
                </c:pt>
                <c:pt idx="11">
                  <c:v>-193.95428901832253</c:v>
                </c:pt>
                <c:pt idx="12">
                  <c:v>18.066135014244004</c:v>
                </c:pt>
                <c:pt idx="13">
                  <c:v>-376.09854231031386</c:v>
                </c:pt>
                <c:pt idx="14">
                  <c:v>256.19400370933818</c:v>
                </c:pt>
                <c:pt idx="15">
                  <c:v>103.26652058193551</c:v>
                </c:pt>
                <c:pt idx="16">
                  <c:v>-135.34021266242615</c:v>
                </c:pt>
                <c:pt idx="17">
                  <c:v>-84.300236890898972</c:v>
                </c:pt>
                <c:pt idx="18">
                  <c:v>33.728624953392774</c:v>
                </c:pt>
                <c:pt idx="19">
                  <c:v>-235.18719047642767</c:v>
                </c:pt>
                <c:pt idx="20">
                  <c:v>191.02087678502804</c:v>
                </c:pt>
                <c:pt idx="21">
                  <c:v>32.258051498228973</c:v>
                </c:pt>
                <c:pt idx="22">
                  <c:v>-375.97704663083402</c:v>
                </c:pt>
                <c:pt idx="23">
                  <c:v>166.82042471201908</c:v>
                </c:pt>
                <c:pt idx="24">
                  <c:v>310.39966408996355</c:v>
                </c:pt>
                <c:pt idx="25">
                  <c:v>-270.96362992991385</c:v>
                </c:pt>
                <c:pt idx="26">
                  <c:v>-189.51611976246093</c:v>
                </c:pt>
                <c:pt idx="27">
                  <c:v>83.702722871827191</c:v>
                </c:pt>
                <c:pt idx="28">
                  <c:v>-232.35252611566341</c:v>
                </c:pt>
                <c:pt idx="29">
                  <c:v>-221.8149880138786</c:v>
                </c:pt>
                <c:pt idx="30">
                  <c:v>243.07331576936238</c:v>
                </c:pt>
                <c:pt idx="31">
                  <c:v>-255.64539321706442</c:v>
                </c:pt>
              </c:numCache>
            </c:numRef>
          </c:val>
          <c:smooth val="0"/>
          <c:extLst>
            <c:ext xmlns:c16="http://schemas.microsoft.com/office/drawing/2014/chart" uri="{C3380CC4-5D6E-409C-BE32-E72D297353CC}">
              <c16:uniqueId val="{00000001-B95D-4D73-A126-5AA78B6F8916}"/>
            </c:ext>
          </c:extLst>
        </c:ser>
        <c:ser>
          <c:idx val="2"/>
          <c:order val="2"/>
          <c:tx>
            <c:strRef>
              <c:f>[1]GraphBDP!$AC$4</c:f>
              <c:strCache>
                <c:ptCount val="1"/>
                <c:pt idx="0">
                  <c:v>Solde global</c:v>
                </c:pt>
              </c:strCache>
            </c:strRef>
          </c:tx>
          <c:spPr>
            <a:ln w="28575" cap="rnd">
              <a:solidFill>
                <a:schemeClr val="accent3"/>
              </a:solidFill>
              <a:round/>
            </a:ln>
            <a:effectLst/>
          </c:spPr>
          <c:marker>
            <c:symbol val="none"/>
          </c:marker>
          <c:cat>
            <c:numRef>
              <c:f>[1]GraphBDP!$C$17:$C$36</c:f>
              <c:numCache>
                <c:formatCode>General</c:formatCode>
                <c:ptCount val="20"/>
                <c:pt idx="0">
                  <c:v>43891</c:v>
                </c:pt>
                <c:pt idx="1">
                  <c:v>43983</c:v>
                </c:pt>
                <c:pt idx="2">
                  <c:v>44075</c:v>
                </c:pt>
                <c:pt idx="3">
                  <c:v>44166</c:v>
                </c:pt>
                <c:pt idx="4">
                  <c:v>44256</c:v>
                </c:pt>
                <c:pt idx="5">
                  <c:v>44348</c:v>
                </c:pt>
                <c:pt idx="6">
                  <c:v>44440</c:v>
                </c:pt>
                <c:pt idx="7">
                  <c:v>44531</c:v>
                </c:pt>
                <c:pt idx="8">
                  <c:v>44621</c:v>
                </c:pt>
                <c:pt idx="9">
                  <c:v>44713</c:v>
                </c:pt>
                <c:pt idx="10">
                  <c:v>44805</c:v>
                </c:pt>
                <c:pt idx="11">
                  <c:v>44896</c:v>
                </c:pt>
                <c:pt idx="12">
                  <c:v>44986</c:v>
                </c:pt>
                <c:pt idx="13">
                  <c:v>45078</c:v>
                </c:pt>
                <c:pt idx="14">
                  <c:v>45170</c:v>
                </c:pt>
                <c:pt idx="15">
                  <c:v>45261</c:v>
                </c:pt>
                <c:pt idx="16">
                  <c:v>45352</c:v>
                </c:pt>
                <c:pt idx="17">
                  <c:v>45444</c:v>
                </c:pt>
                <c:pt idx="18">
                  <c:v>45536</c:v>
                </c:pt>
                <c:pt idx="19">
                  <c:v>45627</c:v>
                </c:pt>
              </c:numCache>
            </c:numRef>
          </c:cat>
          <c:val>
            <c:numRef>
              <c:f>[1]GraphBDP!$AC$5:$AC$36</c:f>
              <c:numCache>
                <c:formatCode>General</c:formatCode>
                <c:ptCount val="32"/>
                <c:pt idx="0">
                  <c:v>72.641816208666455</c:v>
                </c:pt>
                <c:pt idx="1">
                  <c:v>57.207924404076827</c:v>
                </c:pt>
                <c:pt idx="2">
                  <c:v>77.715119287981992</c:v>
                </c:pt>
                <c:pt idx="3">
                  <c:v>69.788666229041525</c:v>
                </c:pt>
                <c:pt idx="4">
                  <c:v>44.858560032877492</c:v>
                </c:pt>
                <c:pt idx="5">
                  <c:v>107.15000546500005</c:v>
                </c:pt>
                <c:pt idx="6">
                  <c:v>-235.57161195599994</c:v>
                </c:pt>
                <c:pt idx="7">
                  <c:v>196.94772666799992</c:v>
                </c:pt>
                <c:pt idx="8">
                  <c:v>69.263317403000087</c:v>
                </c:pt>
                <c:pt idx="9">
                  <c:v>-46.06797484982178</c:v>
                </c:pt>
                <c:pt idx="10">
                  <c:v>-160.10642601717817</c:v>
                </c:pt>
                <c:pt idx="11">
                  <c:v>204.3162276743073</c:v>
                </c:pt>
                <c:pt idx="12">
                  <c:v>62.438854415445078</c:v>
                </c:pt>
                <c:pt idx="13">
                  <c:v>391.82767832901158</c:v>
                </c:pt>
                <c:pt idx="14">
                  <c:v>-103.6455249239995</c:v>
                </c:pt>
                <c:pt idx="15">
                  <c:v>124.51014069448766</c:v>
                </c:pt>
                <c:pt idx="16">
                  <c:v>376.81777509751242</c:v>
                </c:pt>
                <c:pt idx="17">
                  <c:v>185.84919302012889</c:v>
                </c:pt>
                <c:pt idx="18">
                  <c:v>-81.221603714129415</c:v>
                </c:pt>
                <c:pt idx="19">
                  <c:v>205.52992333300017</c:v>
                </c:pt>
                <c:pt idx="20">
                  <c:v>-230.14579581100003</c:v>
                </c:pt>
                <c:pt idx="21">
                  <c:v>-109.50819866899974</c:v>
                </c:pt>
                <c:pt idx="22">
                  <c:v>-37.72012280400083</c:v>
                </c:pt>
                <c:pt idx="23">
                  <c:v>-287.30767093199955</c:v>
                </c:pt>
                <c:pt idx="24">
                  <c:v>-314.32098015700001</c:v>
                </c:pt>
                <c:pt idx="25">
                  <c:v>212.55212870799988</c:v>
                </c:pt>
                <c:pt idx="26">
                  <c:v>30.480062036000483</c:v>
                </c:pt>
                <c:pt idx="27">
                  <c:v>-274.49767641500023</c:v>
                </c:pt>
                <c:pt idx="28">
                  <c:v>245.02248983899992</c:v>
                </c:pt>
                <c:pt idx="29">
                  <c:v>232.1258220939996</c:v>
                </c:pt>
                <c:pt idx="30">
                  <c:v>-294.54268541699969</c:v>
                </c:pt>
                <c:pt idx="31">
                  <c:v>266.32277519799948</c:v>
                </c:pt>
              </c:numCache>
            </c:numRef>
          </c:val>
          <c:smooth val="0"/>
          <c:extLst>
            <c:ext xmlns:c16="http://schemas.microsoft.com/office/drawing/2014/chart" uri="{C3380CC4-5D6E-409C-BE32-E72D297353CC}">
              <c16:uniqueId val="{00000002-B95D-4D73-A126-5AA78B6F8916}"/>
            </c:ext>
          </c:extLst>
        </c:ser>
        <c:dLbls>
          <c:showLegendKey val="0"/>
          <c:showVal val="0"/>
          <c:showCatName val="0"/>
          <c:showSerName val="0"/>
          <c:showPercent val="0"/>
          <c:showBubbleSize val="0"/>
        </c:dLbls>
        <c:smooth val="0"/>
        <c:axId val="191146448"/>
        <c:axId val="191146928"/>
      </c:lineChart>
      <c:catAx>
        <c:axId val="19114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3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191146928"/>
        <c:crosses val="autoZero"/>
        <c:auto val="1"/>
        <c:lblAlgn val="ctr"/>
        <c:lblOffset val="100"/>
        <c:tickLblSkip val="3"/>
        <c:noMultiLvlLbl val="1"/>
      </c:catAx>
      <c:valAx>
        <c:axId val="191146928"/>
        <c:scaling>
          <c:orientation val="minMax"/>
          <c:max val="420"/>
          <c:min val="-3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600" b="1" i="1" u="none" strike="noStrike" kern="1200" baseline="0">
                <a:solidFill>
                  <a:schemeClr val="tx1">
                    <a:lumMod val="65000"/>
                    <a:lumOff val="35000"/>
                  </a:schemeClr>
                </a:solidFill>
                <a:latin typeface="+mn-lt"/>
                <a:ea typeface="+mn-ea"/>
                <a:cs typeface="+mn-cs"/>
              </a:defRPr>
            </a:pPr>
            <a:endParaRPr lang="fr-BF"/>
          </a:p>
        </c:txPr>
        <c:crossAx val="191146448"/>
        <c:crosses val="autoZero"/>
        <c:crossBetween val="between"/>
      </c:valAx>
      <c:spPr>
        <a:solidFill>
          <a:schemeClr val="bg1"/>
        </a:solidFill>
        <a:ln w="12700">
          <a:solidFill>
            <a:schemeClr val="bg1"/>
          </a:solidFill>
        </a:ln>
        <a:effectLst/>
      </c:spPr>
    </c:plotArea>
    <c:legend>
      <c:legendPos val="b"/>
      <c:layout>
        <c:manualLayout>
          <c:xMode val="edge"/>
          <c:yMode val="edge"/>
          <c:x val="0.15054995392350765"/>
          <c:y val="0.88459157329672788"/>
          <c:w val="0.69890009215298476"/>
          <c:h val="0.10868598796391471"/>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93039709658115E-2"/>
          <c:y val="2.6938777241766174E-2"/>
          <c:w val="0.88261467764457568"/>
          <c:h val="0.70855214188155446"/>
        </c:manualLayout>
      </c:layout>
      <c:barChart>
        <c:barDir val="col"/>
        <c:grouping val="percentStacked"/>
        <c:varyColors val="0"/>
        <c:ser>
          <c:idx val="2"/>
          <c:order val="2"/>
          <c:tx>
            <c:strRef>
              <c:f>[1]graph_CE!$A$8</c:f>
              <c:strCache>
                <c:ptCount val="1"/>
                <c:pt idx="0">
                  <c:v>Animaux vivants et produits du règne animal</c:v>
                </c:pt>
              </c:strCache>
            </c:strRef>
          </c:tx>
          <c:spPr>
            <a:solidFill>
              <a:schemeClr val="accent3"/>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[1]graph_CE!$B$8:$F$8</c:f>
              <c:numCache>
                <c:formatCode>General</c:formatCode>
                <c:ptCount val="5"/>
                <c:pt idx="0">
                  <c:v>13208.148278000001</c:v>
                </c:pt>
                <c:pt idx="1">
                  <c:v>13278.958849000002</c:v>
                </c:pt>
                <c:pt idx="2">
                  <c:v>16256.686954000001</c:v>
                </c:pt>
                <c:pt idx="3">
                  <c:v>14043.250060999999</c:v>
                </c:pt>
                <c:pt idx="4">
                  <c:v>16074.299897999997</c:v>
                </c:pt>
              </c:numCache>
            </c:numRef>
          </c:val>
          <c:extLst>
            <c:ext xmlns:c16="http://schemas.microsoft.com/office/drawing/2014/chart" uri="{C3380CC4-5D6E-409C-BE32-E72D297353CC}">
              <c16:uniqueId val="{00000000-7CD1-43EF-883B-27AE5220111C}"/>
            </c:ext>
          </c:extLst>
        </c:ser>
        <c:ser>
          <c:idx val="3"/>
          <c:order val="3"/>
          <c:tx>
            <c:strRef>
              <c:f>[1]graph_CE!$A$9</c:f>
              <c:strCache>
                <c:ptCount val="1"/>
                <c:pt idx="0">
                  <c:v>Produits du règne végéta</c:v>
                </c:pt>
              </c:strCache>
            </c:strRef>
          </c:tx>
          <c:spPr>
            <a:solidFill>
              <a:schemeClr val="accent4"/>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[1]graph_CE!$B$9:$F$9</c:f>
              <c:numCache>
                <c:formatCode>General</c:formatCode>
                <c:ptCount val="5"/>
                <c:pt idx="0">
                  <c:v>43016.092258999997</c:v>
                </c:pt>
                <c:pt idx="1">
                  <c:v>39175.639014</c:v>
                </c:pt>
                <c:pt idx="2">
                  <c:v>41155.743761999998</c:v>
                </c:pt>
                <c:pt idx="3">
                  <c:v>48219.051456000001</c:v>
                </c:pt>
                <c:pt idx="4">
                  <c:v>55569.086138500003</c:v>
                </c:pt>
              </c:numCache>
            </c:numRef>
          </c:val>
          <c:extLst>
            <c:ext xmlns:c16="http://schemas.microsoft.com/office/drawing/2014/chart" uri="{C3380CC4-5D6E-409C-BE32-E72D297353CC}">
              <c16:uniqueId val="{00000001-7CD1-43EF-883B-27AE5220111C}"/>
            </c:ext>
          </c:extLst>
        </c:ser>
        <c:ser>
          <c:idx val="4"/>
          <c:order val="4"/>
          <c:tx>
            <c:strRef>
              <c:f>[1]graph_CE!$A$10</c:f>
              <c:strCache>
                <c:ptCount val="1"/>
                <c:pt idx="0">
                  <c:v>Produits des industries alimentaires ; boissons, alcools</c:v>
                </c:pt>
              </c:strCache>
            </c:strRef>
          </c:tx>
          <c:spPr>
            <a:solidFill>
              <a:schemeClr val="accent5"/>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[1]graph_CE!$B$10:$F$10</c:f>
              <c:numCache>
                <c:formatCode>General</c:formatCode>
                <c:ptCount val="5"/>
                <c:pt idx="0">
                  <c:v>43713.997054703003</c:v>
                </c:pt>
                <c:pt idx="1">
                  <c:v>42997.416545</c:v>
                </c:pt>
                <c:pt idx="2">
                  <c:v>41824.718609749994</c:v>
                </c:pt>
                <c:pt idx="3">
                  <c:v>39457.849428938003</c:v>
                </c:pt>
                <c:pt idx="4">
                  <c:v>47045.604364999999</c:v>
                </c:pt>
              </c:numCache>
            </c:numRef>
          </c:val>
          <c:extLst>
            <c:ext xmlns:c16="http://schemas.microsoft.com/office/drawing/2014/chart" uri="{C3380CC4-5D6E-409C-BE32-E72D297353CC}">
              <c16:uniqueId val="{00000002-7CD1-43EF-883B-27AE5220111C}"/>
            </c:ext>
          </c:extLst>
        </c:ser>
        <c:ser>
          <c:idx val="5"/>
          <c:order val="5"/>
          <c:tx>
            <c:strRef>
              <c:f>[1]graph_CE!$A$11</c:f>
              <c:strCache>
                <c:ptCount val="1"/>
                <c:pt idx="0">
                  <c:v>Produits minéraux</c:v>
                </c:pt>
              </c:strCache>
            </c:strRef>
          </c:tx>
          <c:spPr>
            <a:solidFill>
              <a:schemeClr val="accent6"/>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[1]graph_CE!$B$11:$F$11</c:f>
              <c:numCache>
                <c:formatCode>General</c:formatCode>
                <c:ptCount val="5"/>
                <c:pt idx="0">
                  <c:v>505188.60751100001</c:v>
                </c:pt>
                <c:pt idx="1">
                  <c:v>433139.48768999998</c:v>
                </c:pt>
                <c:pt idx="2">
                  <c:v>375908.11113799998</c:v>
                </c:pt>
                <c:pt idx="3">
                  <c:v>448136.43534400006</c:v>
                </c:pt>
                <c:pt idx="4">
                  <c:v>470987.79704131302</c:v>
                </c:pt>
              </c:numCache>
            </c:numRef>
          </c:val>
          <c:extLst>
            <c:ext xmlns:c16="http://schemas.microsoft.com/office/drawing/2014/chart" uri="{C3380CC4-5D6E-409C-BE32-E72D297353CC}">
              <c16:uniqueId val="{00000003-7CD1-43EF-883B-27AE5220111C}"/>
            </c:ext>
          </c:extLst>
        </c:ser>
        <c:ser>
          <c:idx val="6"/>
          <c:order val="6"/>
          <c:tx>
            <c:strRef>
              <c:f>[1]graph_CE!$A$12</c:f>
              <c:strCache>
                <c:ptCount val="1"/>
                <c:pt idx="0">
                  <c:v>Matières textiles et ouvrages en ces matières</c:v>
                </c:pt>
              </c:strCache>
            </c:strRef>
          </c:tx>
          <c:spPr>
            <a:solidFill>
              <a:schemeClr val="accent1">
                <a:lumMod val="6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[1]graph_CE!$B$12:$F$12</c:f>
              <c:numCache>
                <c:formatCode>General</c:formatCode>
                <c:ptCount val="5"/>
                <c:pt idx="0">
                  <c:v>10083.574982</c:v>
                </c:pt>
                <c:pt idx="1">
                  <c:v>9199.8410590040003</c:v>
                </c:pt>
                <c:pt idx="2">
                  <c:v>9118.0942126650007</c:v>
                </c:pt>
                <c:pt idx="3">
                  <c:v>16657.06859975</c:v>
                </c:pt>
                <c:pt idx="4">
                  <c:v>13958.655957065999</c:v>
                </c:pt>
              </c:numCache>
            </c:numRef>
          </c:val>
          <c:extLst>
            <c:ext xmlns:c16="http://schemas.microsoft.com/office/drawing/2014/chart" uri="{C3380CC4-5D6E-409C-BE32-E72D297353CC}">
              <c16:uniqueId val="{00000004-7CD1-43EF-883B-27AE5220111C}"/>
            </c:ext>
          </c:extLst>
        </c:ser>
        <c:ser>
          <c:idx val="7"/>
          <c:order val="7"/>
          <c:tx>
            <c:strRef>
              <c:f>[1]graph_CE!$A$13</c:f>
              <c:strCache>
                <c:ptCount val="1"/>
                <c:pt idx="0">
                  <c:v>Matériel de transport</c:v>
                </c:pt>
              </c:strCache>
            </c:strRef>
          </c:tx>
          <c:spPr>
            <a:solidFill>
              <a:schemeClr val="accent2">
                <a:lumMod val="6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[1]graph_CE!$B$13:$F$13</c:f>
              <c:numCache>
                <c:formatCode>General</c:formatCode>
                <c:ptCount val="5"/>
                <c:pt idx="0">
                  <c:v>44127.870205125</c:v>
                </c:pt>
                <c:pt idx="1">
                  <c:v>49936.171670119002</c:v>
                </c:pt>
                <c:pt idx="2">
                  <c:v>50745.444455977995</c:v>
                </c:pt>
                <c:pt idx="3">
                  <c:v>60589.431110500002</c:v>
                </c:pt>
                <c:pt idx="4">
                  <c:v>63127.320643530998</c:v>
                </c:pt>
              </c:numCache>
            </c:numRef>
          </c:val>
          <c:extLst>
            <c:ext xmlns:c16="http://schemas.microsoft.com/office/drawing/2014/chart" uri="{C3380CC4-5D6E-409C-BE32-E72D297353CC}">
              <c16:uniqueId val="{00000005-7CD1-43EF-883B-27AE5220111C}"/>
            </c:ext>
          </c:extLst>
        </c:ser>
        <c:ser>
          <c:idx val="8"/>
          <c:order val="8"/>
          <c:tx>
            <c:strRef>
              <c:f>[1]graph_CE!$A$14</c:f>
              <c:strCache>
                <c:ptCount val="1"/>
                <c:pt idx="0">
                  <c:v>Autres produits d'importation</c:v>
                </c:pt>
              </c:strCache>
            </c:strRef>
          </c:tx>
          <c:spPr>
            <a:solidFill>
              <a:schemeClr val="accent3">
                <a:lumMod val="6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[1]graph_CE!$B$14:$F$14</c:f>
              <c:numCache>
                <c:formatCode>General</c:formatCode>
                <c:ptCount val="5"/>
                <c:pt idx="0">
                  <c:v>311567.95111906307</c:v>
                </c:pt>
                <c:pt idx="1">
                  <c:v>330866.9523898341</c:v>
                </c:pt>
                <c:pt idx="2">
                  <c:v>373661.45295173593</c:v>
                </c:pt>
                <c:pt idx="3">
                  <c:v>383285.6166871218</c:v>
                </c:pt>
                <c:pt idx="4">
                  <c:v>393645.83521971409</c:v>
                </c:pt>
              </c:numCache>
            </c:numRef>
          </c:val>
          <c:extLst>
            <c:ext xmlns:c16="http://schemas.microsoft.com/office/drawing/2014/chart" uri="{C3380CC4-5D6E-409C-BE32-E72D297353CC}">
              <c16:uniqueId val="{00000006-7CD1-43EF-883B-27AE5220111C}"/>
            </c:ext>
          </c:extLst>
        </c:ser>
        <c:dLbls>
          <c:showLegendKey val="0"/>
          <c:showVal val="0"/>
          <c:showCatName val="0"/>
          <c:showSerName val="0"/>
          <c:showPercent val="0"/>
          <c:showBubbleSize val="0"/>
        </c:dLbls>
        <c:gapWidth val="75"/>
        <c:overlap val="100"/>
        <c:axId val="1767269295"/>
        <c:axId val="1767245167"/>
        <c:extLst>
          <c:ext xmlns:c15="http://schemas.microsoft.com/office/drawing/2012/chart" uri="{02D57815-91ED-43cb-92C2-25804820EDAC}">
            <c15:filteredBarSeries>
              <c15:ser>
                <c:idx val="0"/>
                <c:order val="0"/>
                <c:tx>
                  <c:strRef>
                    <c:extLst>
                      <c:ext uri="{02D57815-91ED-43cb-92C2-25804820EDAC}">
                        <c15:formulaRef>
                          <c15:sqref>[1]graph_CE!$A$6</c15:sqref>
                        </c15:formulaRef>
                      </c:ext>
                    </c:extLst>
                    <c:strCache>
                      <c:ptCount val="1"/>
                      <c:pt idx="0">
                        <c:v>Importation</c:v>
                      </c:pt>
                    </c:strCache>
                  </c:strRef>
                </c:tx>
                <c:spPr>
                  <a:solidFill>
                    <a:schemeClr val="accent1"/>
                  </a:solidFill>
                  <a:ln>
                    <a:noFill/>
                  </a:ln>
                  <a:effectLst/>
                </c:spPr>
                <c:invertIfNegative val="0"/>
                <c:cat>
                  <c:strRef>
                    <c:extLst>
                      <c:ex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c:ext uri="{02D57815-91ED-43cb-92C2-25804820EDAC}">
                        <c15:formulaRef>
                          <c15:sqref>[1]graph_CE!$B$6:$F$6</c15:sqref>
                        </c15:formulaRef>
                      </c:ext>
                    </c:extLst>
                    <c:numCache>
                      <c:formatCode>General</c:formatCode>
                      <c:ptCount val="5"/>
                      <c:pt idx="0">
                        <c:v>970906.24140889104</c:v>
                      </c:pt>
                      <c:pt idx="1">
                        <c:v>918594.46721695713</c:v>
                      </c:pt>
                      <c:pt idx="2">
                        <c:v>908670.25208412891</c:v>
                      </c:pt>
                      <c:pt idx="3">
                        <c:v>1010388.7026873099</c:v>
                      </c:pt>
                      <c:pt idx="4">
                        <c:v>1060408.5992631242</c:v>
                      </c:pt>
                    </c:numCache>
                  </c:numRef>
                </c:val>
                <c:extLst>
                  <c:ext xmlns:c16="http://schemas.microsoft.com/office/drawing/2014/chart" uri="{C3380CC4-5D6E-409C-BE32-E72D297353CC}">
                    <c16:uniqueId val="{00000007-7CD1-43EF-883B-27AE5220111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[1]graph_CE!$A$7</c15:sqref>
                        </c15:formulaRef>
                      </c:ext>
                    </c:extLst>
                    <c:strCache>
                      <c:ptCount val="1"/>
                      <c:pt idx="0">
                        <c:v>Dont</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[1]graph_CE!$B$7:$F$7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8-7CD1-43EF-883B-27AE5220111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[1]graph_CE!$A$15</c15:sqref>
                        </c15:formulaRef>
                      </c:ext>
                    </c:extLst>
                    <c:strCache>
                      <c:ptCount val="1"/>
                      <c:pt idx="0">
                        <c:v>Exportation</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[1]graph_CE!$B$15:$F$15</c15:sqref>
                        </c15:formulaRef>
                      </c:ext>
                    </c:extLst>
                    <c:numCache>
                      <c:formatCode>General</c:formatCode>
                      <c:ptCount val="5"/>
                      <c:pt idx="0">
                        <c:v>705188.87113599991</c:v>
                      </c:pt>
                      <c:pt idx="1">
                        <c:v>838191.21228824998</c:v>
                      </c:pt>
                      <c:pt idx="2">
                        <c:v>817093.05339099991</c:v>
                      </c:pt>
                      <c:pt idx="3">
                        <c:v>814386.72450457292</c:v>
                      </c:pt>
                      <c:pt idx="4">
                        <c:v>951534.00162399991</c:v>
                      </c:pt>
                    </c:numCache>
                  </c:numRef>
                </c:val>
                <c:extLst xmlns:c15="http://schemas.microsoft.com/office/drawing/2012/chart">
                  <c:ext xmlns:c16="http://schemas.microsoft.com/office/drawing/2014/chart" uri="{C3380CC4-5D6E-409C-BE32-E72D297353CC}">
                    <c16:uniqueId val="{00000009-7CD1-43EF-883B-27AE5220111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[1]graph_CE!$A$16</c15:sqref>
                        </c15:formulaRef>
                      </c:ext>
                    </c:extLst>
                    <c:strCache>
                      <c:ptCount val="1"/>
                      <c:pt idx="0">
                        <c:v>Dont</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A-7CD1-43EF-883B-27AE5220111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[1]graph_CE!$A$17</c15:sqref>
                        </c15:formulaRef>
                      </c:ext>
                    </c:extLst>
                    <c:strCache>
                      <c:ptCount val="1"/>
                      <c:pt idx="0">
                        <c:v>Animaux vivants et produits du règne animal</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[1]graph_CE!$B$17:$F$17</c15:sqref>
                        </c15:formulaRef>
                      </c:ext>
                    </c:extLst>
                    <c:numCache>
                      <c:formatCode>General</c:formatCode>
                      <c:ptCount val="5"/>
                      <c:pt idx="0">
                        <c:v>2864.567153</c:v>
                      </c:pt>
                      <c:pt idx="1">
                        <c:v>3611.6104399999999</c:v>
                      </c:pt>
                      <c:pt idx="2">
                        <c:v>2505.8695939999998</c:v>
                      </c:pt>
                      <c:pt idx="3">
                        <c:v>2368.005717</c:v>
                      </c:pt>
                      <c:pt idx="4">
                        <c:v>3454.5297399999999</c:v>
                      </c:pt>
                    </c:numCache>
                  </c:numRef>
                </c:val>
                <c:extLst xmlns:c15="http://schemas.microsoft.com/office/drawing/2012/chart">
                  <c:ext xmlns:c16="http://schemas.microsoft.com/office/drawing/2014/chart" uri="{C3380CC4-5D6E-409C-BE32-E72D297353CC}">
                    <c16:uniqueId val="{0000000B-7CD1-43EF-883B-27AE5220111C}"/>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[1]graph_CE!$A$18</c15:sqref>
                        </c15:formulaRef>
                      </c:ext>
                    </c:extLst>
                    <c:strCache>
                      <c:ptCount val="1"/>
                      <c:pt idx="0">
                        <c:v>Produits du règne végétal</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[1]graph_CE!$B$18:$F$18</c15:sqref>
                        </c15:formulaRef>
                      </c:ext>
                    </c:extLst>
                    <c:numCache>
                      <c:formatCode>General</c:formatCode>
                      <c:ptCount val="5"/>
                      <c:pt idx="0">
                        <c:v>49816.129130000001</c:v>
                      </c:pt>
                      <c:pt idx="1">
                        <c:v>49018.220007249998</c:v>
                      </c:pt>
                      <c:pt idx="2">
                        <c:v>62542.968745000006</c:v>
                      </c:pt>
                      <c:pt idx="3">
                        <c:v>39242.159217624998</c:v>
                      </c:pt>
                      <c:pt idx="4">
                        <c:v>21495.295312999999</c:v>
                      </c:pt>
                    </c:numCache>
                  </c:numRef>
                </c:val>
                <c:extLst xmlns:c15="http://schemas.microsoft.com/office/drawing/2012/chart">
                  <c:ext xmlns:c16="http://schemas.microsoft.com/office/drawing/2014/chart" uri="{C3380CC4-5D6E-409C-BE32-E72D297353CC}">
                    <c16:uniqueId val="{0000000C-7CD1-43EF-883B-27AE5220111C}"/>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[1]graph_CE!$A$19</c15:sqref>
                        </c15:formulaRef>
                      </c:ext>
                    </c:extLst>
                    <c:strCache>
                      <c:ptCount val="1"/>
                      <c:pt idx="0">
                        <c:v>Produits des industries alimentaires ; boissons, alcools</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[1]graph_CE!$B$19:$F$19</c15:sqref>
                        </c15:formulaRef>
                      </c:ext>
                    </c:extLst>
                    <c:numCache>
                      <c:formatCode>General</c:formatCode>
                      <c:ptCount val="5"/>
                      <c:pt idx="0">
                        <c:v>5976.4511120000006</c:v>
                      </c:pt>
                      <c:pt idx="1">
                        <c:v>10483.456104000001</c:v>
                      </c:pt>
                      <c:pt idx="2">
                        <c:v>8959.0866920000008</c:v>
                      </c:pt>
                      <c:pt idx="3">
                        <c:v>6047.3742689999999</c:v>
                      </c:pt>
                      <c:pt idx="4">
                        <c:v>6577.9420609999997</c:v>
                      </c:pt>
                    </c:numCache>
                  </c:numRef>
                </c:val>
                <c:extLst xmlns:c15="http://schemas.microsoft.com/office/drawing/2012/chart">
                  <c:ext xmlns:c16="http://schemas.microsoft.com/office/drawing/2014/chart" uri="{C3380CC4-5D6E-409C-BE32-E72D297353CC}">
                    <c16:uniqueId val="{0000000D-7CD1-43EF-883B-27AE5220111C}"/>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[1]graph_CE!$A$20</c15:sqref>
                        </c15:formulaRef>
                      </c:ext>
                    </c:extLst>
                    <c:strCache>
                      <c:ptCount val="1"/>
                      <c:pt idx="0">
                        <c:v>Produits minéraux</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[1]graph_CE!$B$20:$F$20</c15:sqref>
                        </c15:formulaRef>
                      </c:ext>
                    </c:extLst>
                    <c:numCache>
                      <c:formatCode>General</c:formatCode>
                      <c:ptCount val="5"/>
                      <c:pt idx="0">
                        <c:v>19850.616132000003</c:v>
                      </c:pt>
                      <c:pt idx="1">
                        <c:v>26065.078256000001</c:v>
                      </c:pt>
                      <c:pt idx="2">
                        <c:v>15837.226178999999</c:v>
                      </c:pt>
                      <c:pt idx="3">
                        <c:v>19520.16606</c:v>
                      </c:pt>
                      <c:pt idx="4">
                        <c:v>15071.562717999999</c:v>
                      </c:pt>
                    </c:numCache>
                  </c:numRef>
                </c:val>
                <c:extLst xmlns:c15="http://schemas.microsoft.com/office/drawing/2012/chart">
                  <c:ext xmlns:c16="http://schemas.microsoft.com/office/drawing/2014/chart" uri="{C3380CC4-5D6E-409C-BE32-E72D297353CC}">
                    <c16:uniqueId val="{0000000E-7CD1-43EF-883B-27AE5220111C}"/>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[1]graph_CE!$A$21</c15:sqref>
                        </c15:formulaRef>
                      </c:ext>
                    </c:extLst>
                    <c:strCache>
                      <c:ptCount val="1"/>
                      <c:pt idx="0">
                        <c:v>Matières textiles et ouvrages en ces matières</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[1]graph_CE!$B$21:$F$21</c15:sqref>
                        </c15:formulaRef>
                      </c:ext>
                    </c:extLst>
                    <c:numCache>
                      <c:formatCode>General</c:formatCode>
                      <c:ptCount val="5"/>
                      <c:pt idx="0">
                        <c:v>39835.118044000003</c:v>
                      </c:pt>
                      <c:pt idx="1">
                        <c:v>122417.029207</c:v>
                      </c:pt>
                      <c:pt idx="2">
                        <c:v>29182.424989000003</c:v>
                      </c:pt>
                      <c:pt idx="3">
                        <c:v>2980.9966725470003</c:v>
                      </c:pt>
                      <c:pt idx="4">
                        <c:v>49866.988867</c:v>
                      </c:pt>
                    </c:numCache>
                  </c:numRef>
                </c:val>
                <c:extLst xmlns:c15="http://schemas.microsoft.com/office/drawing/2012/chart">
                  <c:ext xmlns:c16="http://schemas.microsoft.com/office/drawing/2014/chart" uri="{C3380CC4-5D6E-409C-BE32-E72D297353CC}">
                    <c16:uniqueId val="{0000000F-7CD1-43EF-883B-27AE5220111C}"/>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[1]graph_CE!$A$22</c15:sqref>
                        </c15:formulaRef>
                      </c:ext>
                    </c:extLst>
                    <c:strCache>
                      <c:ptCount val="1"/>
                      <c:pt idx="0">
                        <c:v>Perles fines/de culture, pierres gemmes, mét. précieux</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[1]graph_CE!$B$22:$F$22</c15:sqref>
                        </c15:formulaRef>
                      </c:ext>
                    </c:extLst>
                    <c:numCache>
                      <c:formatCode>General</c:formatCode>
                      <c:ptCount val="5"/>
                      <c:pt idx="0">
                        <c:v>566684.45945900003</c:v>
                      </c:pt>
                      <c:pt idx="1">
                        <c:v>600410.840967</c:v>
                      </c:pt>
                      <c:pt idx="2">
                        <c:v>668761.55005900003</c:v>
                      </c:pt>
                      <c:pt idx="3">
                        <c:v>721615.78743799997</c:v>
                      </c:pt>
                      <c:pt idx="4">
                        <c:v>827719.37563000002</c:v>
                      </c:pt>
                    </c:numCache>
                  </c:numRef>
                </c:val>
                <c:extLst xmlns:c15="http://schemas.microsoft.com/office/drawing/2012/chart">
                  <c:ext xmlns:c16="http://schemas.microsoft.com/office/drawing/2014/chart" uri="{C3380CC4-5D6E-409C-BE32-E72D297353CC}">
                    <c16:uniqueId val="{00000010-7CD1-43EF-883B-27AE5220111C}"/>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[1]graph_CE!$A$23</c15:sqref>
                        </c15:formulaRef>
                      </c:ext>
                    </c:extLst>
                    <c:strCache>
                      <c:ptCount val="1"/>
                      <c:pt idx="0">
                        <c:v>Autres produits d'exportation</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[1]graph_CE!$B$23:$F$23</c15:sqref>
                        </c15:formulaRef>
                      </c:ext>
                    </c:extLst>
                    <c:numCache>
                      <c:formatCode>General</c:formatCode>
                      <c:ptCount val="5"/>
                      <c:pt idx="0">
                        <c:v>20161.530105999904</c:v>
                      </c:pt>
                      <c:pt idx="1">
                        <c:v>26184.977306999965</c:v>
                      </c:pt>
                      <c:pt idx="2">
                        <c:v>29303.927132999874</c:v>
                      </c:pt>
                      <c:pt idx="3">
                        <c:v>22612.235130400979</c:v>
                      </c:pt>
                      <c:pt idx="4">
                        <c:v>27348.307294999831</c:v>
                      </c:pt>
                    </c:numCache>
                  </c:numRef>
                </c:val>
                <c:extLst xmlns:c15="http://schemas.microsoft.com/office/drawing/2012/chart">
                  <c:ext xmlns:c16="http://schemas.microsoft.com/office/drawing/2014/chart" uri="{C3380CC4-5D6E-409C-BE32-E72D297353CC}">
                    <c16:uniqueId val="{00000011-7CD1-43EF-883B-27AE5220111C}"/>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[1]graph_CE!$A$24</c15:sqref>
                        </c15:formulaRef>
                      </c:ext>
                    </c:extLst>
                    <c:strCache>
                      <c:ptCount val="1"/>
                      <c:pt idx="0">
                        <c:v>Indice prix à l'exportation</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[1]graph_CE!$B$24:$F$24</c15:sqref>
                        </c15:formulaRef>
                      </c:ext>
                    </c:extLst>
                    <c:numCache>
                      <c:formatCode>General</c:formatCode>
                      <c:ptCount val="5"/>
                      <c:pt idx="0">
                        <c:v>1.0372390355599221</c:v>
                      </c:pt>
                      <c:pt idx="1">
                        <c:v>1.0735276942659242</c:v>
                      </c:pt>
                      <c:pt idx="2">
                        <c:v>1.165</c:v>
                      </c:pt>
                      <c:pt idx="3">
                        <c:v>1.2107422167884045</c:v>
                      </c:pt>
                      <c:pt idx="4">
                        <c:v>1.2791598506372819</c:v>
                      </c:pt>
                    </c:numCache>
                  </c:numRef>
                </c:val>
                <c:extLst xmlns:c15="http://schemas.microsoft.com/office/drawing/2012/chart">
                  <c:ext xmlns:c16="http://schemas.microsoft.com/office/drawing/2014/chart" uri="{C3380CC4-5D6E-409C-BE32-E72D297353CC}">
                    <c16:uniqueId val="{00000012-7CD1-43EF-883B-27AE5220111C}"/>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[1]graph_CE!$A$25</c15:sqref>
                        </c15:formulaRef>
                      </c:ext>
                    </c:extLst>
                    <c:strCache>
                      <c:ptCount val="1"/>
                      <c:pt idx="0">
                        <c:v>Indice prix à l'importation</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[1]graph_CE!$B$25:$F$25</c15:sqref>
                        </c15:formulaRef>
                      </c:ext>
                    </c:extLst>
                    <c:numCache>
                      <c:formatCode>General</c:formatCode>
                      <c:ptCount val="5"/>
                      <c:pt idx="0">
                        <c:v>0.97756106832482847</c:v>
                      </c:pt>
                      <c:pt idx="1">
                        <c:v>0.99249558068547772</c:v>
                      </c:pt>
                      <c:pt idx="2">
                        <c:v>0.95</c:v>
                      </c:pt>
                      <c:pt idx="3">
                        <c:v>0.96713329730812003</c:v>
                      </c:pt>
                      <c:pt idx="4">
                        <c:v>0.9143718061281898</c:v>
                      </c:pt>
                    </c:numCache>
                  </c:numRef>
                </c:val>
                <c:extLst xmlns:c15="http://schemas.microsoft.com/office/drawing/2012/chart">
                  <c:ext xmlns:c16="http://schemas.microsoft.com/office/drawing/2014/chart" uri="{C3380CC4-5D6E-409C-BE32-E72D297353CC}">
                    <c16:uniqueId val="{00000013-7CD1-43EF-883B-27AE5220111C}"/>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[1]graph_CE!$A$26</c15:sqref>
                        </c15:formulaRef>
                      </c:ext>
                    </c:extLst>
                    <c:strCache>
                      <c:ptCount val="1"/>
                      <c:pt idx="0">
                        <c:v>Indice des termes de l'échange</c:v>
                      </c:pt>
                    </c:strCache>
                  </c:strRef>
                </c:tx>
                <c:spPr>
                  <a:solidFill>
                    <a:schemeClr val="accent3">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[1]graph_CE!$B$26:$F$26</c15:sqref>
                        </c15:formulaRef>
                      </c:ext>
                    </c:extLst>
                    <c:numCache>
                      <c:formatCode>General</c:formatCode>
                      <c:ptCount val="5"/>
                      <c:pt idx="0">
                        <c:v>1.0610478149844482</c:v>
                      </c:pt>
                      <c:pt idx="1">
                        <c:v>1.0816448104730914</c:v>
                      </c:pt>
                      <c:pt idx="2">
                        <c:v>1.2270000000000001</c:v>
                      </c:pt>
                      <c:pt idx="3">
                        <c:v>1.2518876355082962</c:v>
                      </c:pt>
                      <c:pt idx="4">
                        <c:v>1.3989493574323426</c:v>
                      </c:pt>
                    </c:numCache>
                  </c:numRef>
                </c:val>
                <c:extLst xmlns:c15="http://schemas.microsoft.com/office/drawing/2012/chart">
                  <c:ext xmlns:c16="http://schemas.microsoft.com/office/drawing/2014/chart" uri="{C3380CC4-5D6E-409C-BE32-E72D297353CC}">
                    <c16:uniqueId val="{00000014-7CD1-43EF-883B-27AE5220111C}"/>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[1]graph_CE!$A$27</c15:sqref>
                        </c15:formulaRef>
                      </c:ext>
                    </c:extLst>
                    <c:strCache>
                      <c:ptCount val="1"/>
                      <c:pt idx="0">
                        <c:v>Indice de gain à l'exportation</c:v>
                      </c:pt>
                    </c:strCache>
                  </c:strRef>
                </c:tx>
                <c:spPr>
                  <a:solidFill>
                    <a:schemeClr val="accent4">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[1]graph_CE!$B$27:$F$27</c15:sqref>
                        </c15:formulaRef>
                      </c:ext>
                    </c:extLst>
                    <c:numCache>
                      <c:formatCode>General</c:formatCode>
                      <c:ptCount val="5"/>
                      <c:pt idx="0">
                        <c:v>1.1564995491569035</c:v>
                      </c:pt>
                      <c:pt idx="1">
                        <c:v>0.97379707191157394</c:v>
                      </c:pt>
                      <c:pt idx="2">
                        <c:v>1.244</c:v>
                      </c:pt>
                      <c:pt idx="3">
                        <c:v>1.3117687105478182</c:v>
                      </c:pt>
                      <c:pt idx="4">
                        <c:v>1.4290204006394236</c:v>
                      </c:pt>
                    </c:numCache>
                  </c:numRef>
                </c:val>
                <c:extLst xmlns:c15="http://schemas.microsoft.com/office/drawing/2012/chart">
                  <c:ext xmlns:c16="http://schemas.microsoft.com/office/drawing/2014/chart" uri="{C3380CC4-5D6E-409C-BE32-E72D297353CC}">
                    <c16:uniqueId val="{00000015-7CD1-43EF-883B-27AE5220111C}"/>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[1]graph_CE!$A$28</c15:sqref>
                        </c15:formulaRef>
                      </c:ext>
                    </c:extLst>
                    <c:strCache>
                      <c:ptCount val="1"/>
                      <c:pt idx="0">
                        <c:v>Couverture des Importations par les Exportations (%)</c:v>
                      </c:pt>
                    </c:strCache>
                  </c:strRef>
                </c:tx>
                <c:spPr>
                  <a:solidFill>
                    <a:schemeClr val="accent5">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[1]graph_CE!$B$28:$F$28</c15:sqref>
                        </c15:formulaRef>
                      </c:ext>
                    </c:extLst>
                    <c:numCache>
                      <c:formatCode>General</c:formatCode>
                      <c:ptCount val="5"/>
                      <c:pt idx="0">
                        <c:v>0.72609704189861224</c:v>
                      </c:pt>
                      <c:pt idx="1">
                        <c:v>0.91660418237045505</c:v>
                      </c:pt>
                      <c:pt idx="2">
                        <c:v>0.90400000000000003</c:v>
                      </c:pt>
                      <c:pt idx="3">
                        <c:v>0.80601329205142713</c:v>
                      </c:pt>
                      <c:pt idx="4">
                        <c:v>0.89732769263208223</c:v>
                      </c:pt>
                    </c:numCache>
                  </c:numRef>
                </c:val>
                <c:extLst xmlns:c15="http://schemas.microsoft.com/office/drawing/2012/chart">
                  <c:ext xmlns:c16="http://schemas.microsoft.com/office/drawing/2014/chart" uri="{C3380CC4-5D6E-409C-BE32-E72D297353CC}">
                    <c16:uniqueId val="{00000016-7CD1-43EF-883B-27AE5220111C}"/>
                  </c:ext>
                </c:extLst>
              </c15:ser>
            </c15:filteredBarSeries>
          </c:ext>
        </c:extLst>
      </c:barChart>
      <c:catAx>
        <c:axId val="1767269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ysClr val="windowText" lastClr="000000"/>
                </a:solidFill>
                <a:latin typeface="Arial" panose="020B0604020202020204" pitchFamily="34" charset="0"/>
                <a:ea typeface="+mn-ea"/>
                <a:cs typeface="+mn-cs"/>
              </a:defRPr>
            </a:pPr>
            <a:endParaRPr lang="fr-BF"/>
          </a:p>
        </c:txPr>
        <c:crossAx val="1767245167"/>
        <c:crosses val="autoZero"/>
        <c:auto val="1"/>
        <c:lblAlgn val="ctr"/>
        <c:lblOffset val="100"/>
        <c:noMultiLvlLbl val="0"/>
      </c:catAx>
      <c:valAx>
        <c:axId val="1767245167"/>
        <c:scaling>
          <c:orientation val="minMax"/>
        </c:scaling>
        <c:delete val="0"/>
        <c:axPos val="l"/>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crossAx val="1767269295"/>
        <c:crosses val="autoZero"/>
        <c:crossBetween val="between"/>
      </c:valAx>
      <c:spPr>
        <a:solidFill>
          <a:schemeClr val="bg1"/>
        </a:solidFill>
        <a:ln>
          <a:noFill/>
        </a:ln>
        <a:effectLst/>
      </c:spPr>
    </c:plotArea>
    <c:legend>
      <c:legendPos val="b"/>
      <c:layout>
        <c:manualLayout>
          <c:xMode val="edge"/>
          <c:yMode val="edge"/>
          <c:x val="8.0335482583991299E-3"/>
          <c:y val="0.79162145017340668"/>
          <c:w val="0.97592187731253577"/>
          <c:h val="0.1892538768602845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legend>
    <c:plotVisOnly val="1"/>
    <c:dispBlanksAs val="gap"/>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[1]GraphSerie_IHPC!$P$10</c:f>
              <c:strCache>
                <c:ptCount val="1"/>
                <c:pt idx="0">
                  <c:v>ENSEMBLE IHPC</c:v>
                </c:pt>
              </c:strCache>
            </c:strRef>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cat>
            <c:numRef>
              <c:f>[1]GraphSerie_IHPC!$C$11:$C$82</c:f>
              <c:numCache>
                <c:formatCode>General</c:formatCode>
                <c:ptCount val="72"/>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pt idx="26">
                  <c:v>44835</c:v>
                </c:pt>
                <c:pt idx="27">
                  <c:v>44805</c:v>
                </c:pt>
                <c:pt idx="28">
                  <c:v>44774</c:v>
                </c:pt>
                <c:pt idx="29">
                  <c:v>44743</c:v>
                </c:pt>
                <c:pt idx="30">
                  <c:v>44713</c:v>
                </c:pt>
                <c:pt idx="31">
                  <c:v>44682</c:v>
                </c:pt>
                <c:pt idx="32">
                  <c:v>44652</c:v>
                </c:pt>
                <c:pt idx="33">
                  <c:v>44621</c:v>
                </c:pt>
                <c:pt idx="34">
                  <c:v>44593</c:v>
                </c:pt>
                <c:pt idx="35">
                  <c:v>44562</c:v>
                </c:pt>
                <c:pt idx="36">
                  <c:v>44531</c:v>
                </c:pt>
                <c:pt idx="37">
                  <c:v>44501</c:v>
                </c:pt>
                <c:pt idx="38">
                  <c:v>44470</c:v>
                </c:pt>
                <c:pt idx="39">
                  <c:v>44440</c:v>
                </c:pt>
                <c:pt idx="40">
                  <c:v>44409</c:v>
                </c:pt>
                <c:pt idx="41">
                  <c:v>44378</c:v>
                </c:pt>
                <c:pt idx="42">
                  <c:v>44348</c:v>
                </c:pt>
                <c:pt idx="43">
                  <c:v>44317</c:v>
                </c:pt>
                <c:pt idx="44">
                  <c:v>44287</c:v>
                </c:pt>
                <c:pt idx="45">
                  <c:v>44256</c:v>
                </c:pt>
                <c:pt idx="46">
                  <c:v>44228</c:v>
                </c:pt>
                <c:pt idx="47">
                  <c:v>44197</c:v>
                </c:pt>
                <c:pt idx="48">
                  <c:v>44166</c:v>
                </c:pt>
                <c:pt idx="49">
                  <c:v>44136</c:v>
                </c:pt>
                <c:pt idx="50">
                  <c:v>44105</c:v>
                </c:pt>
                <c:pt idx="51">
                  <c:v>44075</c:v>
                </c:pt>
                <c:pt idx="52">
                  <c:v>44044</c:v>
                </c:pt>
                <c:pt idx="53">
                  <c:v>44013</c:v>
                </c:pt>
                <c:pt idx="54">
                  <c:v>43983</c:v>
                </c:pt>
                <c:pt idx="55">
                  <c:v>43952</c:v>
                </c:pt>
                <c:pt idx="56">
                  <c:v>43922</c:v>
                </c:pt>
                <c:pt idx="57">
                  <c:v>43891</c:v>
                </c:pt>
                <c:pt idx="58">
                  <c:v>43862</c:v>
                </c:pt>
                <c:pt idx="59">
                  <c:v>43831</c:v>
                </c:pt>
                <c:pt idx="60">
                  <c:v>43800</c:v>
                </c:pt>
                <c:pt idx="61">
                  <c:v>43770</c:v>
                </c:pt>
                <c:pt idx="62">
                  <c:v>43739</c:v>
                </c:pt>
                <c:pt idx="63">
                  <c:v>43709</c:v>
                </c:pt>
                <c:pt idx="64">
                  <c:v>43678</c:v>
                </c:pt>
                <c:pt idx="65">
                  <c:v>43647</c:v>
                </c:pt>
                <c:pt idx="66">
                  <c:v>43617</c:v>
                </c:pt>
                <c:pt idx="67">
                  <c:v>43586</c:v>
                </c:pt>
                <c:pt idx="68">
                  <c:v>43556</c:v>
                </c:pt>
                <c:pt idx="69">
                  <c:v>43525</c:v>
                </c:pt>
                <c:pt idx="70">
                  <c:v>43497</c:v>
                </c:pt>
                <c:pt idx="71">
                  <c:v>43466</c:v>
                </c:pt>
              </c:numCache>
            </c:numRef>
          </c:cat>
          <c:val>
            <c:numRef>
              <c:f>[1]GraphSerie_IHPC!$P$11:$P$82</c:f>
              <c:numCache>
                <c:formatCode>General</c:formatCode>
                <c:ptCount val="72"/>
                <c:pt idx="0">
                  <c:v>130.58473220000005</c:v>
                </c:pt>
                <c:pt idx="1">
                  <c:v>130.87939122000003</c:v>
                </c:pt>
                <c:pt idx="2">
                  <c:v>133.46193487000005</c:v>
                </c:pt>
                <c:pt idx="3">
                  <c:v>133.34263116000002</c:v>
                </c:pt>
                <c:pt idx="4">
                  <c:v>133.23119429000005</c:v>
                </c:pt>
                <c:pt idx="5">
                  <c:v>132.12287429000006</c:v>
                </c:pt>
                <c:pt idx="6">
                  <c:v>129.06581515000005</c:v>
                </c:pt>
                <c:pt idx="7">
                  <c:v>128.34296045000002</c:v>
                </c:pt>
                <c:pt idx="8">
                  <c:v>127.07171537000001</c:v>
                </c:pt>
                <c:pt idx="9">
                  <c:v>125.23372354000003</c:v>
                </c:pt>
                <c:pt idx="10">
                  <c:v>124.66062831000004</c:v>
                </c:pt>
                <c:pt idx="11">
                  <c:v>126.14836255000003</c:v>
                </c:pt>
                <c:pt idx="12">
                  <c:v>124.51924911000002</c:v>
                </c:pt>
                <c:pt idx="13">
                  <c:v>126.32015673000002</c:v>
                </c:pt>
                <c:pt idx="14">
                  <c:v>125.530801</c:v>
                </c:pt>
                <c:pt idx="15">
                  <c:v>125.6034859</c:v>
                </c:pt>
                <c:pt idx="16">
                  <c:v>126.00373633000001</c:v>
                </c:pt>
                <c:pt idx="17">
                  <c:v>126.65723078000001</c:v>
                </c:pt>
                <c:pt idx="18">
                  <c:v>126.03509483000003</c:v>
                </c:pt>
                <c:pt idx="19">
                  <c:v>124.08</c:v>
                </c:pt>
                <c:pt idx="20">
                  <c:v>122.5</c:v>
                </c:pt>
                <c:pt idx="21">
                  <c:v>122.05</c:v>
                </c:pt>
                <c:pt idx="22">
                  <c:v>121.33</c:v>
                </c:pt>
                <c:pt idx="23">
                  <c:v>121</c:v>
                </c:pt>
                <c:pt idx="24">
                  <c:v>123.24</c:v>
                </c:pt>
                <c:pt idx="25">
                  <c:v>125.75</c:v>
                </c:pt>
                <c:pt idx="26">
                  <c:v>127.54</c:v>
                </c:pt>
                <c:pt idx="27">
                  <c:v>128.91</c:v>
                </c:pt>
                <c:pt idx="28">
                  <c:v>128.53</c:v>
                </c:pt>
                <c:pt idx="29">
                  <c:v>128.13</c:v>
                </c:pt>
                <c:pt idx="30">
                  <c:v>126.95</c:v>
                </c:pt>
                <c:pt idx="31">
                  <c:v>124.51</c:v>
                </c:pt>
                <c:pt idx="32">
                  <c:v>122.22</c:v>
                </c:pt>
                <c:pt idx="33">
                  <c:v>118.64</c:v>
                </c:pt>
                <c:pt idx="34">
                  <c:v>114.39</c:v>
                </c:pt>
                <c:pt idx="35">
                  <c:v>111.81</c:v>
                </c:pt>
                <c:pt idx="36">
                  <c:v>112.47</c:v>
                </c:pt>
                <c:pt idx="37">
                  <c:v>112.12</c:v>
                </c:pt>
                <c:pt idx="38">
                  <c:v>110.86</c:v>
                </c:pt>
                <c:pt idx="39">
                  <c:v>110.69</c:v>
                </c:pt>
                <c:pt idx="40">
                  <c:v>108.82</c:v>
                </c:pt>
                <c:pt idx="41">
                  <c:v>108.37</c:v>
                </c:pt>
                <c:pt idx="42">
                  <c:v>107.81</c:v>
                </c:pt>
                <c:pt idx="43">
                  <c:v>107.95</c:v>
                </c:pt>
                <c:pt idx="44">
                  <c:v>106.17</c:v>
                </c:pt>
                <c:pt idx="45">
                  <c:v>104.54</c:v>
                </c:pt>
                <c:pt idx="46">
                  <c:v>103.89</c:v>
                </c:pt>
                <c:pt idx="47">
                  <c:v>104.33</c:v>
                </c:pt>
                <c:pt idx="48">
                  <c:v>104.15</c:v>
                </c:pt>
                <c:pt idx="49">
                  <c:v>105.82</c:v>
                </c:pt>
                <c:pt idx="50">
                  <c:v>106.69</c:v>
                </c:pt>
                <c:pt idx="51">
                  <c:v>106.02</c:v>
                </c:pt>
                <c:pt idx="52">
                  <c:v>105.85</c:v>
                </c:pt>
                <c:pt idx="53">
                  <c:v>104.66</c:v>
                </c:pt>
                <c:pt idx="54">
                  <c:v>104.15</c:v>
                </c:pt>
                <c:pt idx="55">
                  <c:v>105.51</c:v>
                </c:pt>
                <c:pt idx="56">
                  <c:v>101.53</c:v>
                </c:pt>
                <c:pt idx="57">
                  <c:v>101.97</c:v>
                </c:pt>
                <c:pt idx="58">
                  <c:v>102.23</c:v>
                </c:pt>
                <c:pt idx="59">
                  <c:v>101.26</c:v>
                </c:pt>
                <c:pt idx="60">
                  <c:v>101.79</c:v>
                </c:pt>
                <c:pt idx="61">
                  <c:v>101.26</c:v>
                </c:pt>
                <c:pt idx="62">
                  <c:v>102.02</c:v>
                </c:pt>
                <c:pt idx="63">
                  <c:v>101.47</c:v>
                </c:pt>
                <c:pt idx="64">
                  <c:v>101.68</c:v>
                </c:pt>
                <c:pt idx="65">
                  <c:v>103.22</c:v>
                </c:pt>
                <c:pt idx="66">
                  <c:v>102.99</c:v>
                </c:pt>
                <c:pt idx="67">
                  <c:v>103.29</c:v>
                </c:pt>
                <c:pt idx="68">
                  <c:v>102.76</c:v>
                </c:pt>
                <c:pt idx="69">
                  <c:v>102.28</c:v>
                </c:pt>
                <c:pt idx="70">
                  <c:v>101.77</c:v>
                </c:pt>
                <c:pt idx="71">
                  <c:v>102.19</c:v>
                </c:pt>
              </c:numCache>
            </c:numRef>
          </c:val>
          <c:smooth val="0"/>
          <c:extLst>
            <c:ext xmlns:c16="http://schemas.microsoft.com/office/drawing/2014/chart" uri="{C3380CC4-5D6E-409C-BE32-E72D297353CC}">
              <c16:uniqueId val="{00000000-0CF3-4880-8A9B-56814B2AC975}"/>
            </c:ext>
          </c:extLst>
        </c:ser>
        <c:ser>
          <c:idx val="1"/>
          <c:order val="1"/>
          <c:tx>
            <c:strRef>
              <c:f>[1]GraphSerie_IHPC!$D$10</c:f>
              <c:strCache>
                <c:ptCount val="1"/>
                <c:pt idx="0">
                  <c:v>PRODUITS ALIM. ET BOISSONS NON ALC.</c:v>
                </c:pt>
              </c:strCache>
            </c:strRef>
          </c:tx>
          <c:spPr>
            <a:ln w="22225" cap="rnd" cmpd="sng" algn="ctr">
              <a:solidFill>
                <a:schemeClr val="accent2"/>
              </a:solidFill>
              <a:round/>
            </a:ln>
            <a:effectLst/>
          </c:spPr>
          <c:marker>
            <c:symbol val="circle"/>
            <c:size val="4"/>
            <c:spPr>
              <a:solidFill>
                <a:schemeClr val="accent2"/>
              </a:solidFill>
              <a:ln w="9525" cap="flat" cmpd="sng" algn="ctr">
                <a:solidFill>
                  <a:schemeClr val="accent2"/>
                </a:solidFill>
                <a:round/>
              </a:ln>
              <a:effectLst/>
            </c:spPr>
          </c:marker>
          <c:cat>
            <c:numRef>
              <c:f>[1]GraphSerie_IHPC!$C$11:$C$82</c:f>
              <c:numCache>
                <c:formatCode>General</c:formatCode>
                <c:ptCount val="72"/>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pt idx="26">
                  <c:v>44835</c:v>
                </c:pt>
                <c:pt idx="27">
                  <c:v>44805</c:v>
                </c:pt>
                <c:pt idx="28">
                  <c:v>44774</c:v>
                </c:pt>
                <c:pt idx="29">
                  <c:v>44743</c:v>
                </c:pt>
                <c:pt idx="30">
                  <c:v>44713</c:v>
                </c:pt>
                <c:pt idx="31">
                  <c:v>44682</c:v>
                </c:pt>
                <c:pt idx="32">
                  <c:v>44652</c:v>
                </c:pt>
                <c:pt idx="33">
                  <c:v>44621</c:v>
                </c:pt>
                <c:pt idx="34">
                  <c:v>44593</c:v>
                </c:pt>
                <c:pt idx="35">
                  <c:v>44562</c:v>
                </c:pt>
                <c:pt idx="36">
                  <c:v>44531</c:v>
                </c:pt>
                <c:pt idx="37">
                  <c:v>44501</c:v>
                </c:pt>
                <c:pt idx="38">
                  <c:v>44470</c:v>
                </c:pt>
                <c:pt idx="39">
                  <c:v>44440</c:v>
                </c:pt>
                <c:pt idx="40">
                  <c:v>44409</c:v>
                </c:pt>
                <c:pt idx="41">
                  <c:v>44378</c:v>
                </c:pt>
                <c:pt idx="42">
                  <c:v>44348</c:v>
                </c:pt>
                <c:pt idx="43">
                  <c:v>44317</c:v>
                </c:pt>
                <c:pt idx="44">
                  <c:v>44287</c:v>
                </c:pt>
                <c:pt idx="45">
                  <c:v>44256</c:v>
                </c:pt>
                <c:pt idx="46">
                  <c:v>44228</c:v>
                </c:pt>
                <c:pt idx="47">
                  <c:v>44197</c:v>
                </c:pt>
                <c:pt idx="48">
                  <c:v>44166</c:v>
                </c:pt>
                <c:pt idx="49">
                  <c:v>44136</c:v>
                </c:pt>
                <c:pt idx="50">
                  <c:v>44105</c:v>
                </c:pt>
                <c:pt idx="51">
                  <c:v>44075</c:v>
                </c:pt>
                <c:pt idx="52">
                  <c:v>44044</c:v>
                </c:pt>
                <c:pt idx="53">
                  <c:v>44013</c:v>
                </c:pt>
                <c:pt idx="54">
                  <c:v>43983</c:v>
                </c:pt>
                <c:pt idx="55">
                  <c:v>43952</c:v>
                </c:pt>
                <c:pt idx="56">
                  <c:v>43922</c:v>
                </c:pt>
                <c:pt idx="57">
                  <c:v>43891</c:v>
                </c:pt>
                <c:pt idx="58">
                  <c:v>43862</c:v>
                </c:pt>
                <c:pt idx="59">
                  <c:v>43831</c:v>
                </c:pt>
                <c:pt idx="60">
                  <c:v>43800</c:v>
                </c:pt>
                <c:pt idx="61">
                  <c:v>43770</c:v>
                </c:pt>
                <c:pt idx="62">
                  <c:v>43739</c:v>
                </c:pt>
                <c:pt idx="63">
                  <c:v>43709</c:v>
                </c:pt>
                <c:pt idx="64">
                  <c:v>43678</c:v>
                </c:pt>
                <c:pt idx="65">
                  <c:v>43647</c:v>
                </c:pt>
                <c:pt idx="66">
                  <c:v>43617</c:v>
                </c:pt>
                <c:pt idx="67">
                  <c:v>43586</c:v>
                </c:pt>
                <c:pt idx="68">
                  <c:v>43556</c:v>
                </c:pt>
                <c:pt idx="69">
                  <c:v>43525</c:v>
                </c:pt>
                <c:pt idx="70">
                  <c:v>43497</c:v>
                </c:pt>
                <c:pt idx="71">
                  <c:v>43466</c:v>
                </c:pt>
              </c:numCache>
            </c:numRef>
          </c:cat>
          <c:val>
            <c:numRef>
              <c:f>[1]GraphSerie_IHPC!$D$11:$D$82</c:f>
              <c:numCache>
                <c:formatCode>General</c:formatCode>
                <c:ptCount val="72"/>
                <c:pt idx="0">
                  <c:v>149.69</c:v>
                </c:pt>
                <c:pt idx="1">
                  <c:v>150.12</c:v>
                </c:pt>
                <c:pt idx="2">
                  <c:v>154.97999999999999</c:v>
                </c:pt>
                <c:pt idx="3">
                  <c:v>154.81</c:v>
                </c:pt>
                <c:pt idx="4">
                  <c:v>154.91999999999999</c:v>
                </c:pt>
                <c:pt idx="5">
                  <c:v>152.81</c:v>
                </c:pt>
                <c:pt idx="6">
                  <c:v>146.55000000000001</c:v>
                </c:pt>
                <c:pt idx="7">
                  <c:v>144.63</c:v>
                </c:pt>
                <c:pt idx="8">
                  <c:v>141.6</c:v>
                </c:pt>
                <c:pt idx="9">
                  <c:v>138.29</c:v>
                </c:pt>
                <c:pt idx="10">
                  <c:v>137.15</c:v>
                </c:pt>
                <c:pt idx="11">
                  <c:v>137.41</c:v>
                </c:pt>
                <c:pt idx="12">
                  <c:v>137.51</c:v>
                </c:pt>
                <c:pt idx="13">
                  <c:v>140.69999999999999</c:v>
                </c:pt>
                <c:pt idx="14">
                  <c:v>139.91999999999999</c:v>
                </c:pt>
                <c:pt idx="15">
                  <c:v>139.99</c:v>
                </c:pt>
                <c:pt idx="16">
                  <c:v>140.1</c:v>
                </c:pt>
                <c:pt idx="17">
                  <c:v>141.55000000000001</c:v>
                </c:pt>
                <c:pt idx="18">
                  <c:v>141.18</c:v>
                </c:pt>
                <c:pt idx="19">
                  <c:v>138.38</c:v>
                </c:pt>
                <c:pt idx="20">
                  <c:v>136.29</c:v>
                </c:pt>
                <c:pt idx="21">
                  <c:v>134.94999999999999</c:v>
                </c:pt>
                <c:pt idx="22">
                  <c:v>134.5</c:v>
                </c:pt>
                <c:pt idx="23">
                  <c:v>133.97999999999999</c:v>
                </c:pt>
                <c:pt idx="24">
                  <c:v>138.97999999999999</c:v>
                </c:pt>
                <c:pt idx="25">
                  <c:v>143.59</c:v>
                </c:pt>
                <c:pt idx="26">
                  <c:v>146.62</c:v>
                </c:pt>
                <c:pt idx="27">
                  <c:v>149.37</c:v>
                </c:pt>
                <c:pt idx="28">
                  <c:v>148.96</c:v>
                </c:pt>
                <c:pt idx="29">
                  <c:v>148.96</c:v>
                </c:pt>
                <c:pt idx="30">
                  <c:v>146.41999999999999</c:v>
                </c:pt>
                <c:pt idx="31">
                  <c:v>142.22</c:v>
                </c:pt>
                <c:pt idx="32">
                  <c:v>138.16</c:v>
                </c:pt>
                <c:pt idx="33">
                  <c:v>133.18</c:v>
                </c:pt>
                <c:pt idx="34">
                  <c:v>124.88</c:v>
                </c:pt>
                <c:pt idx="35">
                  <c:v>120.89</c:v>
                </c:pt>
                <c:pt idx="36">
                  <c:v>121.19</c:v>
                </c:pt>
                <c:pt idx="37">
                  <c:v>120.07</c:v>
                </c:pt>
                <c:pt idx="38">
                  <c:v>118.53</c:v>
                </c:pt>
                <c:pt idx="39">
                  <c:v>118.19</c:v>
                </c:pt>
                <c:pt idx="40">
                  <c:v>114.78</c:v>
                </c:pt>
                <c:pt idx="41">
                  <c:v>113.93</c:v>
                </c:pt>
                <c:pt idx="42">
                  <c:v>113.59</c:v>
                </c:pt>
                <c:pt idx="43">
                  <c:v>113.58</c:v>
                </c:pt>
                <c:pt idx="44">
                  <c:v>109.95</c:v>
                </c:pt>
                <c:pt idx="45">
                  <c:v>107.19</c:v>
                </c:pt>
                <c:pt idx="46">
                  <c:v>105.98</c:v>
                </c:pt>
                <c:pt idx="47">
                  <c:v>105.93</c:v>
                </c:pt>
                <c:pt idx="48">
                  <c:v>106.05</c:v>
                </c:pt>
                <c:pt idx="49">
                  <c:v>108.91</c:v>
                </c:pt>
                <c:pt idx="50">
                  <c:v>109.39</c:v>
                </c:pt>
                <c:pt idx="51">
                  <c:v>108.87</c:v>
                </c:pt>
                <c:pt idx="52">
                  <c:v>108.19</c:v>
                </c:pt>
                <c:pt idx="53">
                  <c:v>107.85</c:v>
                </c:pt>
                <c:pt idx="54">
                  <c:v>107.25</c:v>
                </c:pt>
                <c:pt idx="55">
                  <c:v>108.99</c:v>
                </c:pt>
                <c:pt idx="56">
                  <c:v>102.4</c:v>
                </c:pt>
                <c:pt idx="57">
                  <c:v>101.53</c:v>
                </c:pt>
                <c:pt idx="58">
                  <c:v>100.92</c:v>
                </c:pt>
                <c:pt idx="59">
                  <c:v>100.15</c:v>
                </c:pt>
                <c:pt idx="60">
                  <c:v>100.62</c:v>
                </c:pt>
                <c:pt idx="61">
                  <c:v>100.2</c:v>
                </c:pt>
                <c:pt idx="62">
                  <c:v>100.78</c:v>
                </c:pt>
                <c:pt idx="63">
                  <c:v>100.71</c:v>
                </c:pt>
                <c:pt idx="64">
                  <c:v>101.47</c:v>
                </c:pt>
                <c:pt idx="65">
                  <c:v>104.7</c:v>
                </c:pt>
                <c:pt idx="66">
                  <c:v>103.58</c:v>
                </c:pt>
                <c:pt idx="67">
                  <c:v>104.3</c:v>
                </c:pt>
                <c:pt idx="68">
                  <c:v>102.93</c:v>
                </c:pt>
                <c:pt idx="69">
                  <c:v>102.17</c:v>
                </c:pt>
                <c:pt idx="70">
                  <c:v>101.3</c:v>
                </c:pt>
                <c:pt idx="71">
                  <c:v>101.92666666666668</c:v>
                </c:pt>
              </c:numCache>
            </c:numRef>
          </c:val>
          <c:smooth val="0"/>
          <c:extLst>
            <c:ext xmlns:c16="http://schemas.microsoft.com/office/drawing/2014/chart" uri="{C3380CC4-5D6E-409C-BE32-E72D297353CC}">
              <c16:uniqueId val="{00000001-0CF3-4880-8A9B-56814B2AC975}"/>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494063808"/>
        <c:axId val="494064224"/>
      </c:lineChart>
      <c:dateAx>
        <c:axId val="494063808"/>
        <c:scaling>
          <c:orientation val="minMax"/>
        </c:scaling>
        <c:delete val="0"/>
        <c:axPos val="b"/>
        <c:numFmt formatCode="General" sourceLinked="1"/>
        <c:majorTickMark val="out"/>
        <c:minorTickMark val="in"/>
        <c:tickLblPos val="nextTo"/>
        <c:spPr>
          <a:noFill/>
          <a:ln w="12700" cap="flat" cmpd="sng" algn="ctr">
            <a:solidFill>
              <a:schemeClr val="tx1">
                <a:alpha val="97000"/>
              </a:schemeClr>
            </a:solidFill>
            <a:round/>
          </a:ln>
          <a:effectLst/>
        </c:spPr>
        <c:txPr>
          <a:bodyPr rot="-3600000" spcFirstLastPara="1" vertOverflow="ellipsis" wrap="square" anchor="ctr" anchorCtr="1"/>
          <a:lstStyle/>
          <a:p>
            <a:pPr>
              <a:defRPr sz="900" b="1" i="0" u="none" strike="noStrike" kern="1200" spc="20" baseline="0">
                <a:solidFill>
                  <a:sysClr val="windowText" lastClr="000000"/>
                </a:solidFill>
                <a:latin typeface="+mn-lt"/>
                <a:ea typeface="+mn-ea"/>
                <a:cs typeface="+mn-cs"/>
              </a:defRPr>
            </a:pPr>
            <a:endParaRPr lang="fr-BF"/>
          </a:p>
        </c:txPr>
        <c:crossAx val="494064224"/>
        <c:crosses val="autoZero"/>
        <c:auto val="1"/>
        <c:lblOffset val="100"/>
        <c:baseTimeUnit val="months"/>
        <c:majorUnit val="1"/>
        <c:majorTimeUnit val="months"/>
        <c:minorUnit val="1"/>
        <c:minorTimeUnit val="months"/>
      </c:dateAx>
      <c:valAx>
        <c:axId val="494064224"/>
        <c:scaling>
          <c:orientation val="minMax"/>
          <c:min val="98"/>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mn-lt"/>
                <a:ea typeface="+mn-ea"/>
                <a:cs typeface="+mn-cs"/>
              </a:defRPr>
            </a:pPr>
            <a:endParaRPr lang="fr-BF"/>
          </a:p>
        </c:txPr>
        <c:crossAx val="494063808"/>
        <c:crossesAt val="42370"/>
        <c:crossBetween val="between"/>
      </c:valAx>
      <c:spPr>
        <a:gradFill>
          <a:gsLst>
            <a:gs pos="100000">
              <a:schemeClr val="lt1">
                <a:lumMod val="95000"/>
              </a:schemeClr>
            </a:gs>
            <a:gs pos="0">
              <a:schemeClr val="lt1"/>
            </a:gs>
          </a:gsLst>
          <a:lin ang="5400000" scaled="0"/>
        </a:gradFill>
        <a:ln w="22225">
          <a:solidFill>
            <a:srgbClr val="00B050">
              <a:alpha val="98000"/>
            </a:srgb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19050" cap="flat" cmpd="sng" algn="ctr">
      <a:solidFill>
        <a:srgbClr val="00B050">
          <a:alpha val="96000"/>
        </a:srgbClr>
      </a:solidFill>
      <a:round/>
    </a:ln>
    <a:effectLst/>
  </c:spPr>
  <c:txPr>
    <a:bodyPr/>
    <a:lstStyle/>
    <a:p>
      <a:pPr>
        <a:defRPr/>
      </a:pPr>
      <a:endParaRPr lang="fr-BF"/>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800" b="0" i="0" u="none" strike="noStrike" kern="1200" spc="0" baseline="0">
                <a:solidFill>
                  <a:sysClr val="windowText" lastClr="000000"/>
                </a:solidFill>
                <a:latin typeface="+mn-lt"/>
                <a:ea typeface="+mn-ea"/>
                <a:cs typeface="+mn-cs"/>
              </a:defRPr>
            </a:pPr>
            <a:r>
              <a:rPr lang="fr-FR"/>
              <a:t>EXPORTATIONS</a:t>
            </a:r>
          </a:p>
        </c:rich>
      </c:tx>
      <c:layout>
        <c:manualLayout>
          <c:xMode val="edge"/>
          <c:yMode val="edge"/>
          <c:x val="0.44243033556766453"/>
          <c:y val="5.0103354704512333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mn-lt"/>
              <a:ea typeface="+mn-ea"/>
              <a:cs typeface="+mn-cs"/>
            </a:defRPr>
          </a:pPr>
          <a:endParaRPr lang="fr-BF"/>
        </a:p>
      </c:txPr>
    </c:title>
    <c:autoTitleDeleted val="0"/>
    <c:plotArea>
      <c:layout>
        <c:manualLayout>
          <c:layoutTarget val="inner"/>
          <c:xMode val="edge"/>
          <c:yMode val="edge"/>
          <c:x val="0.12396639741622463"/>
          <c:y val="2.0523934848850751E-2"/>
          <c:w val="0.85816886656790492"/>
          <c:h val="0.7222315123407077"/>
        </c:manualLayout>
      </c:layout>
      <c:barChart>
        <c:barDir val="col"/>
        <c:grouping val="stacked"/>
        <c:varyColors val="0"/>
        <c:ser>
          <c:idx val="11"/>
          <c:order val="11"/>
          <c:tx>
            <c:strRef>
              <c:f>[1]graph_CE!$A$17</c:f>
              <c:strCache>
                <c:ptCount val="1"/>
                <c:pt idx="0">
                  <c:v>Animaux vivants et produits du règne animal</c:v>
                </c:pt>
              </c:strCache>
            </c:strRef>
          </c:tx>
          <c:spPr>
            <a:solidFill>
              <a:schemeClr val="accent6">
                <a:lumMod val="6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[1]graph_CE!$B$17:$F$17</c:f>
              <c:numCache>
                <c:formatCode>General</c:formatCode>
                <c:ptCount val="5"/>
                <c:pt idx="0">
                  <c:v>2864.567153</c:v>
                </c:pt>
                <c:pt idx="1">
                  <c:v>3611.6104399999999</c:v>
                </c:pt>
                <c:pt idx="2">
                  <c:v>2505.8695939999998</c:v>
                </c:pt>
                <c:pt idx="3">
                  <c:v>2368.005717</c:v>
                </c:pt>
                <c:pt idx="4">
                  <c:v>3454.5297399999999</c:v>
                </c:pt>
              </c:numCache>
            </c:numRef>
          </c:val>
          <c:extLst>
            <c:ext xmlns:c16="http://schemas.microsoft.com/office/drawing/2014/chart" uri="{C3380CC4-5D6E-409C-BE32-E72D297353CC}">
              <c16:uniqueId val="{00000000-838E-4871-975B-1560F0B80870}"/>
            </c:ext>
          </c:extLst>
        </c:ser>
        <c:ser>
          <c:idx val="12"/>
          <c:order val="12"/>
          <c:tx>
            <c:strRef>
              <c:f>[1]graph_CE!$A$18</c:f>
              <c:strCache>
                <c:ptCount val="1"/>
                <c:pt idx="0">
                  <c:v>Produits du règne végétal</c:v>
                </c:pt>
              </c:strCache>
            </c:strRef>
          </c:tx>
          <c:spPr>
            <a:solidFill>
              <a:schemeClr val="accent1">
                <a:lumMod val="80000"/>
                <a:lumOff val="2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[1]graph_CE!$B$18:$F$18</c:f>
              <c:numCache>
                <c:formatCode>General</c:formatCode>
                <c:ptCount val="5"/>
                <c:pt idx="0">
                  <c:v>49816.129130000001</c:v>
                </c:pt>
                <c:pt idx="1">
                  <c:v>49018.220007249998</c:v>
                </c:pt>
                <c:pt idx="2">
                  <c:v>62542.968745000006</c:v>
                </c:pt>
                <c:pt idx="3">
                  <c:v>39242.159217624998</c:v>
                </c:pt>
                <c:pt idx="4">
                  <c:v>21495.295312999999</c:v>
                </c:pt>
              </c:numCache>
            </c:numRef>
          </c:val>
          <c:extLst>
            <c:ext xmlns:c16="http://schemas.microsoft.com/office/drawing/2014/chart" uri="{C3380CC4-5D6E-409C-BE32-E72D297353CC}">
              <c16:uniqueId val="{00000001-838E-4871-975B-1560F0B80870}"/>
            </c:ext>
          </c:extLst>
        </c:ser>
        <c:ser>
          <c:idx val="13"/>
          <c:order val="13"/>
          <c:tx>
            <c:strRef>
              <c:f>[1]graph_CE!$A$19</c:f>
              <c:strCache>
                <c:ptCount val="1"/>
                <c:pt idx="0">
                  <c:v>Produits des industries alimentaires ; boissons, alcools</c:v>
                </c:pt>
              </c:strCache>
            </c:strRef>
          </c:tx>
          <c:spPr>
            <a:solidFill>
              <a:schemeClr val="accent2">
                <a:lumMod val="80000"/>
                <a:lumOff val="2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[1]graph_CE!$B$19:$F$19</c:f>
              <c:numCache>
                <c:formatCode>General</c:formatCode>
                <c:ptCount val="5"/>
                <c:pt idx="0">
                  <c:v>5976.4511120000006</c:v>
                </c:pt>
                <c:pt idx="1">
                  <c:v>10483.456104000001</c:v>
                </c:pt>
                <c:pt idx="2">
                  <c:v>8959.0866920000008</c:v>
                </c:pt>
                <c:pt idx="3">
                  <c:v>6047.3742689999999</c:v>
                </c:pt>
                <c:pt idx="4">
                  <c:v>6577.9420609999997</c:v>
                </c:pt>
              </c:numCache>
            </c:numRef>
          </c:val>
          <c:extLst>
            <c:ext xmlns:c16="http://schemas.microsoft.com/office/drawing/2014/chart" uri="{C3380CC4-5D6E-409C-BE32-E72D297353CC}">
              <c16:uniqueId val="{00000002-838E-4871-975B-1560F0B80870}"/>
            </c:ext>
          </c:extLst>
        </c:ser>
        <c:ser>
          <c:idx val="14"/>
          <c:order val="14"/>
          <c:tx>
            <c:strRef>
              <c:f>[1]graph_CE!$A$20</c:f>
              <c:strCache>
                <c:ptCount val="1"/>
                <c:pt idx="0">
                  <c:v>Produits minéraux</c:v>
                </c:pt>
              </c:strCache>
            </c:strRef>
          </c:tx>
          <c:spPr>
            <a:solidFill>
              <a:schemeClr val="accent3">
                <a:lumMod val="80000"/>
                <a:lumOff val="2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[1]graph_CE!$B$20:$F$20</c:f>
              <c:numCache>
                <c:formatCode>General</c:formatCode>
                <c:ptCount val="5"/>
                <c:pt idx="0">
                  <c:v>19850.616132000003</c:v>
                </c:pt>
                <c:pt idx="1">
                  <c:v>26065.078256000001</c:v>
                </c:pt>
                <c:pt idx="2">
                  <c:v>15837.226178999999</c:v>
                </c:pt>
                <c:pt idx="3">
                  <c:v>19520.16606</c:v>
                </c:pt>
                <c:pt idx="4">
                  <c:v>15071.562717999999</c:v>
                </c:pt>
              </c:numCache>
            </c:numRef>
          </c:val>
          <c:extLst>
            <c:ext xmlns:c16="http://schemas.microsoft.com/office/drawing/2014/chart" uri="{C3380CC4-5D6E-409C-BE32-E72D297353CC}">
              <c16:uniqueId val="{00000003-838E-4871-975B-1560F0B80870}"/>
            </c:ext>
          </c:extLst>
        </c:ser>
        <c:ser>
          <c:idx val="15"/>
          <c:order val="15"/>
          <c:tx>
            <c:strRef>
              <c:f>[1]graph_CE!$A$21</c:f>
              <c:strCache>
                <c:ptCount val="1"/>
                <c:pt idx="0">
                  <c:v>Matières textiles et ouvrages en ces matières</c:v>
                </c:pt>
              </c:strCache>
            </c:strRef>
          </c:tx>
          <c:spPr>
            <a:solidFill>
              <a:schemeClr val="accent4">
                <a:lumMod val="80000"/>
                <a:lumOff val="2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[1]graph_CE!$B$21:$F$21</c:f>
              <c:numCache>
                <c:formatCode>General</c:formatCode>
                <c:ptCount val="5"/>
                <c:pt idx="0">
                  <c:v>39835.118044000003</c:v>
                </c:pt>
                <c:pt idx="1">
                  <c:v>122417.029207</c:v>
                </c:pt>
                <c:pt idx="2">
                  <c:v>29182.424989000003</c:v>
                </c:pt>
                <c:pt idx="3">
                  <c:v>2980.9966725470003</c:v>
                </c:pt>
                <c:pt idx="4">
                  <c:v>49866.988867</c:v>
                </c:pt>
              </c:numCache>
            </c:numRef>
          </c:val>
          <c:extLst>
            <c:ext xmlns:c16="http://schemas.microsoft.com/office/drawing/2014/chart" uri="{C3380CC4-5D6E-409C-BE32-E72D297353CC}">
              <c16:uniqueId val="{00000004-838E-4871-975B-1560F0B80870}"/>
            </c:ext>
          </c:extLst>
        </c:ser>
        <c:ser>
          <c:idx val="16"/>
          <c:order val="16"/>
          <c:tx>
            <c:strRef>
              <c:f>[1]graph_CE!$A$22</c:f>
              <c:strCache>
                <c:ptCount val="1"/>
                <c:pt idx="0">
                  <c:v>Perles fines/de culture, pierres gemmes, mét. précieux</c:v>
                </c:pt>
              </c:strCache>
            </c:strRef>
          </c:tx>
          <c:spPr>
            <a:solidFill>
              <a:schemeClr val="accent5">
                <a:lumMod val="80000"/>
                <a:lumOff val="2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[1]graph_CE!$B$22:$F$22</c:f>
              <c:numCache>
                <c:formatCode>General</c:formatCode>
                <c:ptCount val="5"/>
                <c:pt idx="0">
                  <c:v>566684.45945900003</c:v>
                </c:pt>
                <c:pt idx="1">
                  <c:v>600410.840967</c:v>
                </c:pt>
                <c:pt idx="2">
                  <c:v>668761.55005900003</c:v>
                </c:pt>
                <c:pt idx="3">
                  <c:v>721615.78743799997</c:v>
                </c:pt>
                <c:pt idx="4">
                  <c:v>827719.37563000002</c:v>
                </c:pt>
              </c:numCache>
            </c:numRef>
          </c:val>
          <c:extLst>
            <c:ext xmlns:c16="http://schemas.microsoft.com/office/drawing/2014/chart" uri="{C3380CC4-5D6E-409C-BE32-E72D297353CC}">
              <c16:uniqueId val="{00000005-838E-4871-975B-1560F0B80870}"/>
            </c:ext>
          </c:extLst>
        </c:ser>
        <c:ser>
          <c:idx val="17"/>
          <c:order val="17"/>
          <c:tx>
            <c:strRef>
              <c:f>[1]graph_CE!$A$23</c:f>
              <c:strCache>
                <c:ptCount val="1"/>
                <c:pt idx="0">
                  <c:v>Autres produits d'exportation</c:v>
                </c:pt>
              </c:strCache>
            </c:strRef>
          </c:tx>
          <c:spPr>
            <a:solidFill>
              <a:schemeClr val="accent6">
                <a:lumMod val="80000"/>
                <a:lumOff val="20000"/>
              </a:schemeClr>
            </a:solidFill>
            <a:ln>
              <a:noFill/>
            </a:ln>
            <a:effectLst/>
          </c:spPr>
          <c:invertIfNegative val="0"/>
          <c:cat>
            <c:strRef>
              <c:f>[1]graph_CE!$B$5:$F$5</c:f>
              <c:strCache>
                <c:ptCount val="5"/>
                <c:pt idx="0">
                  <c:v>4. TRIM.2023</c:v>
                </c:pt>
                <c:pt idx="1">
                  <c:v>1. TRIM.2024</c:v>
                </c:pt>
                <c:pt idx="2">
                  <c:v>2. TRIM.2024</c:v>
                </c:pt>
                <c:pt idx="3">
                  <c:v>3. TRIM.2024</c:v>
                </c:pt>
                <c:pt idx="4">
                  <c:v>4.Trim2024</c:v>
                </c:pt>
              </c:strCache>
            </c:strRef>
          </c:cat>
          <c:val>
            <c:numRef>
              <c:f>[1]graph_CE!$B$23:$F$23</c:f>
              <c:numCache>
                <c:formatCode>General</c:formatCode>
                <c:ptCount val="5"/>
                <c:pt idx="0">
                  <c:v>20161.530105999904</c:v>
                </c:pt>
                <c:pt idx="1">
                  <c:v>26184.977306999965</c:v>
                </c:pt>
                <c:pt idx="2">
                  <c:v>29303.927132999874</c:v>
                </c:pt>
                <c:pt idx="3">
                  <c:v>22612.235130400979</c:v>
                </c:pt>
                <c:pt idx="4">
                  <c:v>27348.307294999831</c:v>
                </c:pt>
              </c:numCache>
            </c:numRef>
          </c:val>
          <c:extLst>
            <c:ext xmlns:c16="http://schemas.microsoft.com/office/drawing/2014/chart" uri="{C3380CC4-5D6E-409C-BE32-E72D297353CC}">
              <c16:uniqueId val="{00000006-838E-4871-975B-1560F0B80870}"/>
            </c:ext>
          </c:extLst>
        </c:ser>
        <c:dLbls>
          <c:showLegendKey val="0"/>
          <c:showVal val="0"/>
          <c:showCatName val="0"/>
          <c:showSerName val="0"/>
          <c:showPercent val="0"/>
          <c:showBubbleSize val="0"/>
        </c:dLbls>
        <c:gapWidth val="150"/>
        <c:overlap val="100"/>
        <c:axId val="800704879"/>
        <c:axId val="1949686111"/>
        <c:extLst>
          <c:ext xmlns:c15="http://schemas.microsoft.com/office/drawing/2012/chart" uri="{02D57815-91ED-43cb-92C2-25804820EDAC}">
            <c15:filteredBarSeries>
              <c15:ser>
                <c:idx val="0"/>
                <c:order val="0"/>
                <c:tx>
                  <c:strRef>
                    <c:extLst>
                      <c:ext uri="{02D57815-91ED-43cb-92C2-25804820EDAC}">
                        <c15:formulaRef>
                          <c15:sqref>[1]graph_CE!$A$6</c15:sqref>
                        </c15:formulaRef>
                      </c:ext>
                    </c:extLst>
                    <c:strCache>
                      <c:ptCount val="1"/>
                      <c:pt idx="0">
                        <c:v>Importation</c:v>
                      </c:pt>
                    </c:strCache>
                  </c:strRef>
                </c:tx>
                <c:spPr>
                  <a:solidFill>
                    <a:srgbClr val="00B050"/>
                  </a:solidFill>
                  <a:ln>
                    <a:noFill/>
                  </a:ln>
                  <a:effectLst/>
                  <a:scene3d>
                    <a:camera prst="orthographicFront"/>
                    <a:lightRig rig="threePt" dir="t"/>
                  </a:scene3d>
                  <a:sp3d>
                    <a:bevelT w="6350" prst="angle"/>
                  </a:sp3d>
                </c:spPr>
                <c:invertIfNegative val="0"/>
                <c:cat>
                  <c:strRef>
                    <c:extLst>
                      <c:ex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c:ext uri="{02D57815-91ED-43cb-92C2-25804820EDAC}">
                        <c15:formulaRef>
                          <c15:sqref>[1]graph_CE!$B$6:$F$6</c15:sqref>
                        </c15:formulaRef>
                      </c:ext>
                    </c:extLst>
                    <c:numCache>
                      <c:formatCode>General</c:formatCode>
                      <c:ptCount val="5"/>
                      <c:pt idx="0">
                        <c:v>970906.24140889104</c:v>
                      </c:pt>
                      <c:pt idx="1">
                        <c:v>918594.46721695713</c:v>
                      </c:pt>
                      <c:pt idx="2">
                        <c:v>908670.25208412891</c:v>
                      </c:pt>
                      <c:pt idx="3">
                        <c:v>1010388.7026873099</c:v>
                      </c:pt>
                      <c:pt idx="4">
                        <c:v>1060408.5992631242</c:v>
                      </c:pt>
                    </c:numCache>
                  </c:numRef>
                </c:val>
                <c:extLst>
                  <c:ext xmlns:c16="http://schemas.microsoft.com/office/drawing/2014/chart" uri="{C3380CC4-5D6E-409C-BE32-E72D297353CC}">
                    <c16:uniqueId val="{00000007-838E-4871-975B-1560F0B8087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[1]graph_CE!$A$7</c15:sqref>
                        </c15:formulaRef>
                      </c:ext>
                    </c:extLst>
                    <c:strCache>
                      <c:ptCount val="1"/>
                      <c:pt idx="0">
                        <c:v>Dont</c:v>
                      </c:pt>
                    </c:strCache>
                  </c:strRef>
                </c:tx>
                <c:spPr>
                  <a:solidFill>
                    <a:srgbClr val="FF0000"/>
                  </a:solidFill>
                  <a:ln>
                    <a:noFill/>
                  </a:ln>
                  <a:effectLst/>
                  <a:scene3d>
                    <a:camera prst="orthographicFront"/>
                    <a:lightRig rig="threePt" dir="t"/>
                  </a:scene3d>
                  <a:sp3d>
                    <a:bevelT w="6350" prst="angle"/>
                  </a:sp3d>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[1]graph_CE!$B$7:$F$7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8-838E-4871-975B-1560F0B8087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[1]graph_CE!$A$9</c15:sqref>
                        </c15:formulaRef>
                      </c:ext>
                    </c:extLst>
                    <c:strCache>
                      <c:ptCount val="1"/>
                      <c:pt idx="0">
                        <c:v>Produits du règne végéta</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[1]graph_CE!$B$9:$F$9</c15:sqref>
                        </c15:formulaRef>
                      </c:ext>
                    </c:extLst>
                    <c:numCache>
                      <c:formatCode>General</c:formatCode>
                      <c:ptCount val="5"/>
                      <c:pt idx="0">
                        <c:v>43016.092258999997</c:v>
                      </c:pt>
                      <c:pt idx="1">
                        <c:v>39175.639014</c:v>
                      </c:pt>
                      <c:pt idx="2">
                        <c:v>41155.743761999998</c:v>
                      </c:pt>
                      <c:pt idx="3">
                        <c:v>48219.051456000001</c:v>
                      </c:pt>
                      <c:pt idx="4">
                        <c:v>55569.086138500003</c:v>
                      </c:pt>
                    </c:numCache>
                  </c:numRef>
                </c:val>
                <c:extLst xmlns:c15="http://schemas.microsoft.com/office/drawing/2012/chart">
                  <c:ext xmlns:c16="http://schemas.microsoft.com/office/drawing/2014/chart" uri="{C3380CC4-5D6E-409C-BE32-E72D297353CC}">
                    <c16:uniqueId val="{0000000E-838E-4871-975B-1560F0B8087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[1]graph_CE!$A$10</c15:sqref>
                        </c15:formulaRef>
                      </c:ext>
                    </c:extLst>
                    <c:strCache>
                      <c:ptCount val="1"/>
                      <c:pt idx="0">
                        <c:v>Produits des industries alimentaires ; boissons, alcools</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[1]graph_CE!$B$10:$F$10</c15:sqref>
                        </c15:formulaRef>
                      </c:ext>
                    </c:extLst>
                    <c:numCache>
                      <c:formatCode>General</c:formatCode>
                      <c:ptCount val="5"/>
                      <c:pt idx="0">
                        <c:v>43713.997054703003</c:v>
                      </c:pt>
                      <c:pt idx="1">
                        <c:v>42997.416545</c:v>
                      </c:pt>
                      <c:pt idx="2">
                        <c:v>41824.718609749994</c:v>
                      </c:pt>
                      <c:pt idx="3">
                        <c:v>39457.849428938003</c:v>
                      </c:pt>
                      <c:pt idx="4">
                        <c:v>47045.604364999999</c:v>
                      </c:pt>
                    </c:numCache>
                  </c:numRef>
                </c:val>
                <c:extLst xmlns:c15="http://schemas.microsoft.com/office/drawing/2012/chart">
                  <c:ext xmlns:c16="http://schemas.microsoft.com/office/drawing/2014/chart" uri="{C3380CC4-5D6E-409C-BE32-E72D297353CC}">
                    <c16:uniqueId val="{0000000F-838E-4871-975B-1560F0B8087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[1]graph_CE!$A$11</c15:sqref>
                        </c15:formulaRef>
                      </c:ext>
                    </c:extLst>
                    <c:strCache>
                      <c:ptCount val="1"/>
                      <c:pt idx="0">
                        <c:v>Produits minéraux</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[1]graph_CE!$B$11:$F$11</c15:sqref>
                        </c15:formulaRef>
                      </c:ext>
                    </c:extLst>
                    <c:numCache>
                      <c:formatCode>General</c:formatCode>
                      <c:ptCount val="5"/>
                      <c:pt idx="0">
                        <c:v>505188.60751100001</c:v>
                      </c:pt>
                      <c:pt idx="1">
                        <c:v>433139.48768999998</c:v>
                      </c:pt>
                      <c:pt idx="2">
                        <c:v>375908.11113799998</c:v>
                      </c:pt>
                      <c:pt idx="3">
                        <c:v>448136.43534400006</c:v>
                      </c:pt>
                      <c:pt idx="4">
                        <c:v>470987.79704131302</c:v>
                      </c:pt>
                    </c:numCache>
                  </c:numRef>
                </c:val>
                <c:extLst xmlns:c15="http://schemas.microsoft.com/office/drawing/2012/chart">
                  <c:ext xmlns:c16="http://schemas.microsoft.com/office/drawing/2014/chart" uri="{C3380CC4-5D6E-409C-BE32-E72D297353CC}">
                    <c16:uniqueId val="{00000010-838E-4871-975B-1560F0B8087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[1]graph_CE!$A$12</c15:sqref>
                        </c15:formulaRef>
                      </c:ext>
                    </c:extLst>
                    <c:strCache>
                      <c:ptCount val="1"/>
                      <c:pt idx="0">
                        <c:v>Matières textiles et ouvrages en ces matières</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[1]graph_CE!$B$12:$F$12</c15:sqref>
                        </c15:formulaRef>
                      </c:ext>
                    </c:extLst>
                    <c:numCache>
                      <c:formatCode>General</c:formatCode>
                      <c:ptCount val="5"/>
                      <c:pt idx="0">
                        <c:v>10083.574982</c:v>
                      </c:pt>
                      <c:pt idx="1">
                        <c:v>9199.8410590040003</c:v>
                      </c:pt>
                      <c:pt idx="2">
                        <c:v>9118.0942126650007</c:v>
                      </c:pt>
                      <c:pt idx="3">
                        <c:v>16657.06859975</c:v>
                      </c:pt>
                      <c:pt idx="4">
                        <c:v>13958.655957065999</c:v>
                      </c:pt>
                    </c:numCache>
                  </c:numRef>
                </c:val>
                <c:extLst xmlns:c15="http://schemas.microsoft.com/office/drawing/2012/chart">
                  <c:ext xmlns:c16="http://schemas.microsoft.com/office/drawing/2014/chart" uri="{C3380CC4-5D6E-409C-BE32-E72D297353CC}">
                    <c16:uniqueId val="{00000011-838E-4871-975B-1560F0B80870}"/>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[1]graph_CE!$A$13</c15:sqref>
                        </c15:formulaRef>
                      </c:ext>
                    </c:extLst>
                    <c:strCache>
                      <c:ptCount val="1"/>
                      <c:pt idx="0">
                        <c:v>Matériel de transport</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[1]graph_CE!$B$13:$F$13</c15:sqref>
                        </c15:formulaRef>
                      </c:ext>
                    </c:extLst>
                    <c:numCache>
                      <c:formatCode>General</c:formatCode>
                      <c:ptCount val="5"/>
                      <c:pt idx="0">
                        <c:v>44127.870205125</c:v>
                      </c:pt>
                      <c:pt idx="1">
                        <c:v>49936.171670119002</c:v>
                      </c:pt>
                      <c:pt idx="2">
                        <c:v>50745.444455977995</c:v>
                      </c:pt>
                      <c:pt idx="3">
                        <c:v>60589.431110500002</c:v>
                      </c:pt>
                      <c:pt idx="4">
                        <c:v>63127.320643530998</c:v>
                      </c:pt>
                    </c:numCache>
                  </c:numRef>
                </c:val>
                <c:extLst xmlns:c15="http://schemas.microsoft.com/office/drawing/2012/chart">
                  <c:ext xmlns:c16="http://schemas.microsoft.com/office/drawing/2014/chart" uri="{C3380CC4-5D6E-409C-BE32-E72D297353CC}">
                    <c16:uniqueId val="{00000012-838E-4871-975B-1560F0B80870}"/>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[1]graph_CE!$A$14</c15:sqref>
                        </c15:formulaRef>
                      </c:ext>
                    </c:extLst>
                    <c:strCache>
                      <c:ptCount val="1"/>
                      <c:pt idx="0">
                        <c:v>Autres produits d'importation</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[1]graph_CE!$B$14:$F$14</c15:sqref>
                        </c15:formulaRef>
                      </c:ext>
                    </c:extLst>
                    <c:numCache>
                      <c:formatCode>General</c:formatCode>
                      <c:ptCount val="5"/>
                      <c:pt idx="0">
                        <c:v>311567.95111906307</c:v>
                      </c:pt>
                      <c:pt idx="1">
                        <c:v>330866.9523898341</c:v>
                      </c:pt>
                      <c:pt idx="2">
                        <c:v>373661.45295173593</c:v>
                      </c:pt>
                      <c:pt idx="3">
                        <c:v>383285.6166871218</c:v>
                      </c:pt>
                      <c:pt idx="4">
                        <c:v>393645.83521971409</c:v>
                      </c:pt>
                    </c:numCache>
                  </c:numRef>
                </c:val>
                <c:extLst xmlns:c15="http://schemas.microsoft.com/office/drawing/2012/chart">
                  <c:ext xmlns:c16="http://schemas.microsoft.com/office/drawing/2014/chart" uri="{C3380CC4-5D6E-409C-BE32-E72D297353CC}">
                    <c16:uniqueId val="{00000013-838E-4871-975B-1560F0B8087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[1]graph_CE!$A$15</c15:sqref>
                        </c15:formulaRef>
                      </c:ext>
                    </c:extLst>
                    <c:strCache>
                      <c:ptCount val="1"/>
                      <c:pt idx="0">
                        <c:v>Exportation</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[1]graph_CE!$B$15:$F$15</c15:sqref>
                        </c15:formulaRef>
                      </c:ext>
                    </c:extLst>
                    <c:numCache>
                      <c:formatCode>General</c:formatCode>
                      <c:ptCount val="5"/>
                      <c:pt idx="0">
                        <c:v>705188.87113599991</c:v>
                      </c:pt>
                      <c:pt idx="1">
                        <c:v>838191.21228824998</c:v>
                      </c:pt>
                      <c:pt idx="2">
                        <c:v>817093.05339099991</c:v>
                      </c:pt>
                      <c:pt idx="3">
                        <c:v>814386.72450457292</c:v>
                      </c:pt>
                      <c:pt idx="4">
                        <c:v>951534.00162399991</c:v>
                      </c:pt>
                    </c:numCache>
                  </c:numRef>
                </c:val>
                <c:extLst xmlns:c15="http://schemas.microsoft.com/office/drawing/2012/chart">
                  <c:ext xmlns:c16="http://schemas.microsoft.com/office/drawing/2014/chart" uri="{C3380CC4-5D6E-409C-BE32-E72D297353CC}">
                    <c16:uniqueId val="{00000014-838E-4871-975B-1560F0B8087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[1]graph_CE!$A$16</c15:sqref>
                        </c15:formulaRef>
                      </c:ext>
                    </c:extLst>
                    <c:strCache>
                      <c:ptCount val="1"/>
                      <c:pt idx="0">
                        <c:v>Dont</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15-838E-4871-975B-1560F0B80870}"/>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[1]graph_CE!$A$24</c15:sqref>
                        </c15:formulaRef>
                      </c:ext>
                    </c:extLst>
                    <c:strCache>
                      <c:ptCount val="1"/>
                      <c:pt idx="0">
                        <c:v>Indice prix à l'exportation</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[1]graph_CE!$B$24:$F$24</c15:sqref>
                        </c15:formulaRef>
                      </c:ext>
                    </c:extLst>
                    <c:numCache>
                      <c:formatCode>General</c:formatCode>
                      <c:ptCount val="5"/>
                      <c:pt idx="0">
                        <c:v>1.0372390355599221</c:v>
                      </c:pt>
                      <c:pt idx="1">
                        <c:v>1.0735276942659242</c:v>
                      </c:pt>
                      <c:pt idx="2">
                        <c:v>1.165</c:v>
                      </c:pt>
                      <c:pt idx="3">
                        <c:v>1.2107422167884045</c:v>
                      </c:pt>
                      <c:pt idx="4">
                        <c:v>1.2791598506372819</c:v>
                      </c:pt>
                    </c:numCache>
                  </c:numRef>
                </c:val>
                <c:extLst xmlns:c15="http://schemas.microsoft.com/office/drawing/2012/chart">
                  <c:ext xmlns:c16="http://schemas.microsoft.com/office/drawing/2014/chart" uri="{C3380CC4-5D6E-409C-BE32-E72D297353CC}">
                    <c16:uniqueId val="{00000016-838E-4871-975B-1560F0B80870}"/>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[1]graph_CE!$A$25</c15:sqref>
                        </c15:formulaRef>
                      </c:ext>
                    </c:extLst>
                    <c:strCache>
                      <c:ptCount val="1"/>
                      <c:pt idx="0">
                        <c:v>Indice prix à l'importation</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[1]graph_CE!$B$25:$F$25</c15:sqref>
                        </c15:formulaRef>
                      </c:ext>
                    </c:extLst>
                    <c:numCache>
                      <c:formatCode>General</c:formatCode>
                      <c:ptCount val="5"/>
                      <c:pt idx="0">
                        <c:v>0.97756106832482847</c:v>
                      </c:pt>
                      <c:pt idx="1">
                        <c:v>0.99249558068547772</c:v>
                      </c:pt>
                      <c:pt idx="2">
                        <c:v>0.95</c:v>
                      </c:pt>
                      <c:pt idx="3">
                        <c:v>0.96713329730812003</c:v>
                      </c:pt>
                      <c:pt idx="4">
                        <c:v>0.9143718061281898</c:v>
                      </c:pt>
                    </c:numCache>
                  </c:numRef>
                </c:val>
                <c:extLst xmlns:c15="http://schemas.microsoft.com/office/drawing/2012/chart">
                  <c:ext xmlns:c16="http://schemas.microsoft.com/office/drawing/2014/chart" uri="{C3380CC4-5D6E-409C-BE32-E72D297353CC}">
                    <c16:uniqueId val="{00000017-838E-4871-975B-1560F0B80870}"/>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[1]graph_CE!$A$26</c15:sqref>
                        </c15:formulaRef>
                      </c:ext>
                    </c:extLst>
                    <c:strCache>
                      <c:ptCount val="1"/>
                      <c:pt idx="0">
                        <c:v>Indice des termes de l'échange</c:v>
                      </c:pt>
                    </c:strCache>
                  </c:strRef>
                </c:tx>
                <c:spPr>
                  <a:solidFill>
                    <a:schemeClr val="accent3">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[1]graph_CE!$B$26:$F$26</c15:sqref>
                        </c15:formulaRef>
                      </c:ext>
                    </c:extLst>
                    <c:numCache>
                      <c:formatCode>General</c:formatCode>
                      <c:ptCount val="5"/>
                      <c:pt idx="0">
                        <c:v>1.0610478149844482</c:v>
                      </c:pt>
                      <c:pt idx="1">
                        <c:v>1.0816448104730914</c:v>
                      </c:pt>
                      <c:pt idx="2">
                        <c:v>1.2270000000000001</c:v>
                      </c:pt>
                      <c:pt idx="3">
                        <c:v>1.2518876355082962</c:v>
                      </c:pt>
                      <c:pt idx="4">
                        <c:v>1.3989493574323426</c:v>
                      </c:pt>
                    </c:numCache>
                  </c:numRef>
                </c:val>
                <c:extLst xmlns:c15="http://schemas.microsoft.com/office/drawing/2012/chart">
                  <c:ext xmlns:c16="http://schemas.microsoft.com/office/drawing/2014/chart" uri="{C3380CC4-5D6E-409C-BE32-E72D297353CC}">
                    <c16:uniqueId val="{00000018-838E-4871-975B-1560F0B80870}"/>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[1]graph_CE!$A$27</c15:sqref>
                        </c15:formulaRef>
                      </c:ext>
                    </c:extLst>
                    <c:strCache>
                      <c:ptCount val="1"/>
                      <c:pt idx="0">
                        <c:v>Indice de gain à l'exportation</c:v>
                      </c:pt>
                    </c:strCache>
                  </c:strRef>
                </c:tx>
                <c:spPr>
                  <a:solidFill>
                    <a:schemeClr val="accent4">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[1]graph_CE!$B$27:$F$27</c15:sqref>
                        </c15:formulaRef>
                      </c:ext>
                    </c:extLst>
                    <c:numCache>
                      <c:formatCode>General</c:formatCode>
                      <c:ptCount val="5"/>
                      <c:pt idx="0">
                        <c:v>1.1564995491569035</c:v>
                      </c:pt>
                      <c:pt idx="1">
                        <c:v>0.97379707191157394</c:v>
                      </c:pt>
                      <c:pt idx="2">
                        <c:v>1.244</c:v>
                      </c:pt>
                      <c:pt idx="3">
                        <c:v>1.3117687105478182</c:v>
                      </c:pt>
                      <c:pt idx="4">
                        <c:v>1.4290204006394236</c:v>
                      </c:pt>
                    </c:numCache>
                  </c:numRef>
                </c:val>
                <c:extLst xmlns:c15="http://schemas.microsoft.com/office/drawing/2012/chart">
                  <c:ext xmlns:c16="http://schemas.microsoft.com/office/drawing/2014/chart" uri="{C3380CC4-5D6E-409C-BE32-E72D297353CC}">
                    <c16:uniqueId val="{00000019-838E-4871-975B-1560F0B80870}"/>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[1]graph_CE!$A$28</c15:sqref>
                        </c15:formulaRef>
                      </c:ext>
                    </c:extLst>
                    <c:strCache>
                      <c:ptCount val="1"/>
                      <c:pt idx="0">
                        <c:v>Couverture des Importations par les Exportations (%)</c:v>
                      </c:pt>
                    </c:strCache>
                  </c:strRef>
                </c:tx>
                <c:spPr>
                  <a:solidFill>
                    <a:schemeClr val="accent5">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[1]graph_CE!$B$28:$F$28</c15:sqref>
                        </c15:formulaRef>
                      </c:ext>
                    </c:extLst>
                    <c:numCache>
                      <c:formatCode>General</c:formatCode>
                      <c:ptCount val="5"/>
                      <c:pt idx="0">
                        <c:v>0.72609704189861224</c:v>
                      </c:pt>
                      <c:pt idx="1">
                        <c:v>0.91660418237045505</c:v>
                      </c:pt>
                      <c:pt idx="2">
                        <c:v>0.90400000000000003</c:v>
                      </c:pt>
                      <c:pt idx="3">
                        <c:v>0.80601329205142713</c:v>
                      </c:pt>
                      <c:pt idx="4">
                        <c:v>0.89732769263208223</c:v>
                      </c:pt>
                    </c:numCache>
                  </c:numRef>
                </c:val>
                <c:extLst xmlns:c15="http://schemas.microsoft.com/office/drawing/2012/chart">
                  <c:ext xmlns:c16="http://schemas.microsoft.com/office/drawing/2014/chart" uri="{C3380CC4-5D6E-409C-BE32-E72D297353CC}">
                    <c16:uniqueId val="{0000001A-838E-4871-975B-1560F0B80870}"/>
                  </c:ext>
                </c:extLst>
              </c15:ser>
            </c15:filteredBarSeries>
          </c:ext>
        </c:extLst>
      </c:barChart>
      <c:scatterChart>
        <c:scatterStyle val="lineMarker"/>
        <c:varyColors val="0"/>
        <c:dLbls>
          <c:showLegendKey val="0"/>
          <c:showVal val="0"/>
          <c:showCatName val="0"/>
          <c:showSerName val="0"/>
          <c:showPercent val="0"/>
          <c:showBubbleSize val="0"/>
        </c:dLbls>
        <c:axId val="1991677503"/>
        <c:axId val="1949678623"/>
        <c:extLst>
          <c:ext xmlns:c15="http://schemas.microsoft.com/office/drawing/2012/chart" uri="{02D57815-91ED-43cb-92C2-25804820EDAC}">
            <c15:filteredScatterSeries>
              <c15:ser>
                <c:idx val="2"/>
                <c:order val="2"/>
                <c:tx>
                  <c:strRef>
                    <c:extLst>
                      <c:ext uri="{02D57815-91ED-43cb-92C2-25804820EDAC}">
                        <c15:formulaRef>
                          <c15:sqref>[1]graph_CE!$A$8</c15:sqref>
                        </c15:formulaRef>
                      </c:ext>
                    </c:extLst>
                    <c:strCache>
                      <c:ptCount val="1"/>
                      <c:pt idx="0">
                        <c:v>Animaux vivants et produits du règne animal</c:v>
                      </c:pt>
                    </c:strCache>
                  </c:strRef>
                </c:tx>
                <c:spPr>
                  <a:ln w="25400" cap="rnd">
                    <a:noFill/>
                    <a:round/>
                  </a:ln>
                  <a:effectLst/>
                </c:spPr>
                <c:marker>
                  <c:symbol val="circle"/>
                  <c:size val="5"/>
                  <c:spPr>
                    <a:solidFill>
                      <a:srgbClr val="FFFF00"/>
                    </a:solidFill>
                    <a:ln w="0">
                      <a:solidFill>
                        <a:srgbClr val="FFFF00"/>
                      </a:solidFill>
                    </a:ln>
                    <a:effectLst/>
                  </c:spPr>
                </c:marker>
                <c:dLbls>
                  <c:dLbl>
                    <c:idx val="0"/>
                    <c:layout>
                      <c:manualLayout>
                        <c:x val="3.931202105886155E-2"/>
                        <c:y val="-3.224033519794169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9-838E-4871-975B-1560F0B80870}"/>
                      </c:ext>
                    </c:extLst>
                  </c:dLbl>
                  <c:dLbl>
                    <c:idx val="1"/>
                    <c:layout>
                      <c:manualLayout>
                        <c:x val="3.5380818952975394E-2"/>
                        <c:y val="-1.20901256992282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A-838E-4871-975B-1560F0B80870}"/>
                      </c:ext>
                    </c:extLst>
                  </c:dLbl>
                  <c:dLbl>
                    <c:idx val="2"/>
                    <c:layout>
                      <c:manualLayout>
                        <c:x val="4.2573735058024836E-2"/>
                        <c:y val="3.128409929346180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B-838E-4871-975B-1560F0B80870}"/>
                      </c:ext>
                    </c:extLst>
                  </c:dLbl>
                  <c:dLbl>
                    <c:idx val="3"/>
                    <c:layout>
                      <c:manualLayout>
                        <c:x val="-3.9138931186670821E-3"/>
                        <c:y val="0.1692617597891939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C-838E-4871-975B-1560F0B808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extLst>
                      <c:ex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xVal>
                <c:yVal>
                  <c:numRef>
                    <c:extLst>
                      <c:ext uri="{02D57815-91ED-43cb-92C2-25804820EDAC}">
                        <c15:formulaRef>
                          <c15:sqref>[1]graph_CE!$B$8:$F$8</c15:sqref>
                        </c15:formulaRef>
                      </c:ext>
                    </c:extLst>
                    <c:numCache>
                      <c:formatCode>General</c:formatCode>
                      <c:ptCount val="5"/>
                      <c:pt idx="0">
                        <c:v>13208.148278000001</c:v>
                      </c:pt>
                      <c:pt idx="1">
                        <c:v>13278.958849000002</c:v>
                      </c:pt>
                      <c:pt idx="2">
                        <c:v>16256.686954000001</c:v>
                      </c:pt>
                      <c:pt idx="3">
                        <c:v>14043.250060999999</c:v>
                      </c:pt>
                      <c:pt idx="4">
                        <c:v>16074.299897999997</c:v>
                      </c:pt>
                    </c:numCache>
                  </c:numRef>
                </c:yVal>
                <c:smooth val="0"/>
                <c:extLst>
                  <c:ext xmlns:c16="http://schemas.microsoft.com/office/drawing/2014/chart" uri="{C3380CC4-5D6E-409C-BE32-E72D297353CC}">
                    <c16:uniqueId val="{0000000D-838E-4871-975B-1560F0B80870}"/>
                  </c:ext>
                </c:extLst>
              </c15:ser>
            </c15:filteredScatterSeries>
          </c:ext>
        </c:extLst>
      </c:scatterChart>
      <c:catAx>
        <c:axId val="8007048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mn-cs"/>
              </a:defRPr>
            </a:pPr>
            <a:endParaRPr lang="fr-BF"/>
          </a:p>
        </c:txPr>
        <c:crossAx val="1949686111"/>
        <c:crosses val="autoZero"/>
        <c:auto val="1"/>
        <c:lblAlgn val="ctr"/>
        <c:lblOffset val="100"/>
        <c:noMultiLvlLbl val="0"/>
      </c:catAx>
      <c:valAx>
        <c:axId val="19496861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crossAx val="800704879"/>
        <c:crosses val="autoZero"/>
        <c:crossBetween val="between"/>
      </c:valAx>
      <c:valAx>
        <c:axId val="1949678623"/>
        <c:scaling>
          <c:orientation val="minMax"/>
          <c:max val="1"/>
          <c:min val="-1"/>
        </c:scaling>
        <c:delete val="1"/>
        <c:axPos val="r"/>
        <c:numFmt formatCode="General" sourceLinked="1"/>
        <c:majorTickMark val="out"/>
        <c:minorTickMark val="none"/>
        <c:tickLblPos val="nextTo"/>
        <c:crossAx val="1991677503"/>
        <c:crosses val="max"/>
        <c:crossBetween val="midCat"/>
      </c:valAx>
      <c:valAx>
        <c:axId val="1991677503"/>
        <c:scaling>
          <c:orientation val="minMax"/>
        </c:scaling>
        <c:delete val="1"/>
        <c:axPos val="b"/>
        <c:numFmt formatCode="General" sourceLinked="1"/>
        <c:majorTickMark val="out"/>
        <c:minorTickMark val="none"/>
        <c:tickLblPos val="nextTo"/>
        <c:crossAx val="1949678623"/>
        <c:crosses val="autoZero"/>
        <c:crossBetween val="midCat"/>
      </c:valAx>
      <c:spPr>
        <a:solidFill>
          <a:sysClr val="window" lastClr="FFFFFF"/>
        </a:solidFill>
        <a:ln>
          <a:noFill/>
        </a:ln>
        <a:effectLst/>
      </c:spPr>
    </c:plotArea>
    <c:legend>
      <c:legendPos val="b"/>
      <c:legendEntry>
        <c:idx val="6"/>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legendEntry>
      <c:layout>
        <c:manualLayout>
          <c:xMode val="edge"/>
          <c:yMode val="edge"/>
          <c:x val="1.7572349166566862E-2"/>
          <c:y val="0.8059924407069049"/>
          <c:w val="0.97352643056545807"/>
          <c:h val="0.1876936296185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solidFill>
                  <a:sysClr val="windowText" lastClr="000000"/>
                </a:solidFill>
              </a:rPr>
              <a:t>Structure des exportations</a:t>
            </a:r>
          </a:p>
        </c:rich>
      </c:tx>
      <c:layout>
        <c:manualLayout>
          <c:xMode val="edge"/>
          <c:yMode val="edge"/>
          <c:x val="0.33909062916383459"/>
          <c:y val="8.07412684198965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9.0121369855849356E-2"/>
          <c:y val="8.9602463689475442E-2"/>
          <c:w val="0.86544351496411087"/>
          <c:h val="0.68006622055526467"/>
        </c:manualLayout>
      </c:layout>
      <c:areaChart>
        <c:grouping val="percentStacked"/>
        <c:varyColors val="0"/>
        <c:ser>
          <c:idx val="1"/>
          <c:order val="1"/>
          <c:tx>
            <c:strRef>
              <c:f>[1]graph_CE!$K$4</c:f>
              <c:strCache>
                <c:ptCount val="1"/>
                <c:pt idx="0">
                  <c:v>or </c:v>
                </c:pt>
              </c:strCache>
            </c:strRef>
          </c:tx>
          <c:spPr>
            <a:solidFill>
              <a:schemeClr val="accent2"/>
            </a:solidFill>
            <a:ln>
              <a:noFill/>
            </a:ln>
            <a:effectLst/>
          </c:spPr>
          <c:cat>
            <c:numRef>
              <c:f>[1]graph_CE!$L$3:$P$3</c:f>
              <c:numCache>
                <c:formatCode>General</c:formatCode>
                <c:ptCount val="5"/>
                <c:pt idx="0">
                  <c:v>2020</c:v>
                </c:pt>
                <c:pt idx="1">
                  <c:v>2021</c:v>
                </c:pt>
                <c:pt idx="2">
                  <c:v>2022</c:v>
                </c:pt>
                <c:pt idx="3">
                  <c:v>2023</c:v>
                </c:pt>
                <c:pt idx="4">
                  <c:v>2024</c:v>
                </c:pt>
              </c:numCache>
            </c:numRef>
          </c:cat>
          <c:val>
            <c:numRef>
              <c:f>[1]graph_CE!$L$4:$P$4</c:f>
              <c:numCache>
                <c:formatCode>General</c:formatCode>
                <c:ptCount val="5"/>
                <c:pt idx="0">
                  <c:v>0.81444816466651293</c:v>
                </c:pt>
                <c:pt idx="1">
                  <c:v>0.77401825075185671</c:v>
                </c:pt>
                <c:pt idx="2">
                  <c:v>0.73862581356699852</c:v>
                </c:pt>
                <c:pt idx="3">
                  <c:v>0.78602655509183872</c:v>
                </c:pt>
                <c:pt idx="4">
                  <c:v>0.82280858375706634</c:v>
                </c:pt>
              </c:numCache>
            </c:numRef>
          </c:val>
          <c:extLst>
            <c:ext xmlns:c16="http://schemas.microsoft.com/office/drawing/2014/chart" uri="{C3380CC4-5D6E-409C-BE32-E72D297353CC}">
              <c16:uniqueId val="{00000000-9B10-4759-80FD-60868DBDB30E}"/>
            </c:ext>
          </c:extLst>
        </c:ser>
        <c:ser>
          <c:idx val="2"/>
          <c:order val="2"/>
          <c:tx>
            <c:strRef>
              <c:f>[1]graph_CE!$K$5</c:f>
              <c:strCache>
                <c:ptCount val="1"/>
                <c:pt idx="0">
                  <c:v>coton</c:v>
                </c:pt>
              </c:strCache>
            </c:strRef>
          </c:tx>
          <c:spPr>
            <a:solidFill>
              <a:schemeClr val="accent3"/>
            </a:solidFill>
            <a:ln>
              <a:noFill/>
            </a:ln>
            <a:effectLst/>
          </c:spPr>
          <c:cat>
            <c:numRef>
              <c:f>[1]graph_CE!$L$3:$P$3</c:f>
              <c:numCache>
                <c:formatCode>General</c:formatCode>
                <c:ptCount val="5"/>
                <c:pt idx="0">
                  <c:v>2020</c:v>
                </c:pt>
                <c:pt idx="1">
                  <c:v>2021</c:v>
                </c:pt>
                <c:pt idx="2">
                  <c:v>2022</c:v>
                </c:pt>
                <c:pt idx="3">
                  <c:v>2023</c:v>
                </c:pt>
                <c:pt idx="4">
                  <c:v>2024</c:v>
                </c:pt>
              </c:numCache>
            </c:numRef>
          </c:cat>
          <c:val>
            <c:numRef>
              <c:f>[1]graph_CE!$L$5:$P$5</c:f>
              <c:numCache>
                <c:formatCode>General</c:formatCode>
                <c:ptCount val="5"/>
                <c:pt idx="0">
                  <c:v>6.058576397509155E-2</c:v>
                </c:pt>
                <c:pt idx="1">
                  <c:v>9.0718105214616124E-2</c:v>
                </c:pt>
                <c:pt idx="2">
                  <c:v>0.1050707955330093</c:v>
                </c:pt>
                <c:pt idx="3">
                  <c:v>5.813250609212376E-2</c:v>
                </c:pt>
                <c:pt idx="4">
                  <c:v>5.9449019899718632E-2</c:v>
                </c:pt>
              </c:numCache>
            </c:numRef>
          </c:val>
          <c:extLst>
            <c:ext xmlns:c16="http://schemas.microsoft.com/office/drawing/2014/chart" uri="{C3380CC4-5D6E-409C-BE32-E72D297353CC}">
              <c16:uniqueId val="{00000001-9B10-4759-80FD-60868DBDB30E}"/>
            </c:ext>
          </c:extLst>
        </c:ser>
        <c:ser>
          <c:idx val="3"/>
          <c:order val="3"/>
          <c:tx>
            <c:strRef>
              <c:f>[1]graph_CE!$K$6</c:f>
              <c:strCache>
                <c:ptCount val="1"/>
                <c:pt idx="0">
                  <c:v>produits de l'élevage </c:v>
                </c:pt>
              </c:strCache>
            </c:strRef>
          </c:tx>
          <c:spPr>
            <a:solidFill>
              <a:schemeClr val="accent4"/>
            </a:solidFill>
            <a:ln>
              <a:noFill/>
            </a:ln>
            <a:effectLst/>
          </c:spPr>
          <c:cat>
            <c:numRef>
              <c:f>[1]graph_CE!$L$3:$P$3</c:f>
              <c:numCache>
                <c:formatCode>General</c:formatCode>
                <c:ptCount val="5"/>
                <c:pt idx="0">
                  <c:v>2020</c:v>
                </c:pt>
                <c:pt idx="1">
                  <c:v>2021</c:v>
                </c:pt>
                <c:pt idx="2">
                  <c:v>2022</c:v>
                </c:pt>
                <c:pt idx="3">
                  <c:v>2023</c:v>
                </c:pt>
                <c:pt idx="4">
                  <c:v>2024</c:v>
                </c:pt>
              </c:numCache>
            </c:numRef>
          </c:cat>
          <c:val>
            <c:numRef>
              <c:f>[1]graph_CE!$L$6:$O$6</c:f>
              <c:numCache>
                <c:formatCode>General</c:formatCode>
                <c:ptCount val="4"/>
                <c:pt idx="0">
                  <c:v>2.2676260316468089E-4</c:v>
                </c:pt>
                <c:pt idx="1">
                  <c:v>3.4005401131824621E-4</c:v>
                </c:pt>
                <c:pt idx="2">
                  <c:v>3.5405540276684932E-4</c:v>
                </c:pt>
                <c:pt idx="3">
                  <c:v>1.4276548614048322E-3</c:v>
                </c:pt>
              </c:numCache>
            </c:numRef>
          </c:val>
          <c:extLst>
            <c:ext xmlns:c16="http://schemas.microsoft.com/office/drawing/2014/chart" uri="{C3380CC4-5D6E-409C-BE32-E72D297353CC}">
              <c16:uniqueId val="{00000002-9B10-4759-80FD-60868DBDB30E}"/>
            </c:ext>
          </c:extLst>
        </c:ser>
        <c:ser>
          <c:idx val="4"/>
          <c:order val="4"/>
          <c:tx>
            <c:strRef>
              <c:f>[1]graph_CE!$K$7</c:f>
              <c:strCache>
                <c:ptCount val="1"/>
                <c:pt idx="0">
                  <c:v>karité </c:v>
                </c:pt>
              </c:strCache>
            </c:strRef>
          </c:tx>
          <c:spPr>
            <a:solidFill>
              <a:schemeClr val="accent5"/>
            </a:solidFill>
            <a:ln>
              <a:noFill/>
            </a:ln>
            <a:effectLst/>
          </c:spPr>
          <c:cat>
            <c:numRef>
              <c:f>[1]graph_CE!$L$3:$P$3</c:f>
              <c:numCache>
                <c:formatCode>General</c:formatCode>
                <c:ptCount val="5"/>
                <c:pt idx="0">
                  <c:v>2020</c:v>
                </c:pt>
                <c:pt idx="1">
                  <c:v>2021</c:v>
                </c:pt>
                <c:pt idx="2">
                  <c:v>2022</c:v>
                </c:pt>
                <c:pt idx="3">
                  <c:v>2023</c:v>
                </c:pt>
                <c:pt idx="4">
                  <c:v>2024</c:v>
                </c:pt>
              </c:numCache>
            </c:numRef>
          </c:cat>
          <c:val>
            <c:numRef>
              <c:f>[1]graph_CE!$L$7:$P$7</c:f>
              <c:numCache>
                <c:formatCode>General</c:formatCode>
                <c:ptCount val="5"/>
                <c:pt idx="0">
                  <c:v>1.7708268309811023E-2</c:v>
                </c:pt>
                <c:pt idx="1">
                  <c:v>1.3238547192342996E-2</c:v>
                </c:pt>
                <c:pt idx="2">
                  <c:v>1.5799867403714699E-2</c:v>
                </c:pt>
                <c:pt idx="3">
                  <c:v>2.2476501310949387E-2</c:v>
                </c:pt>
                <c:pt idx="4">
                  <c:v>0</c:v>
                </c:pt>
              </c:numCache>
            </c:numRef>
          </c:val>
          <c:extLst>
            <c:ext xmlns:c16="http://schemas.microsoft.com/office/drawing/2014/chart" uri="{C3380CC4-5D6E-409C-BE32-E72D297353CC}">
              <c16:uniqueId val="{00000003-9B10-4759-80FD-60868DBDB30E}"/>
            </c:ext>
          </c:extLst>
        </c:ser>
        <c:ser>
          <c:idx val="5"/>
          <c:order val="5"/>
          <c:tx>
            <c:strRef>
              <c:f>[1]graph_CE!$K$8</c:f>
              <c:strCache>
                <c:ptCount val="1"/>
                <c:pt idx="0">
                  <c:v>Sésame</c:v>
                </c:pt>
              </c:strCache>
            </c:strRef>
          </c:tx>
          <c:spPr>
            <a:solidFill>
              <a:schemeClr val="accent6"/>
            </a:solidFill>
            <a:ln>
              <a:noFill/>
            </a:ln>
            <a:effectLst/>
          </c:spPr>
          <c:cat>
            <c:numRef>
              <c:f>[1]graph_CE!$L$3:$P$3</c:f>
              <c:numCache>
                <c:formatCode>General</c:formatCode>
                <c:ptCount val="5"/>
                <c:pt idx="0">
                  <c:v>2020</c:v>
                </c:pt>
                <c:pt idx="1">
                  <c:v>2021</c:v>
                </c:pt>
                <c:pt idx="2">
                  <c:v>2022</c:v>
                </c:pt>
                <c:pt idx="3">
                  <c:v>2023</c:v>
                </c:pt>
                <c:pt idx="4">
                  <c:v>2024</c:v>
                </c:pt>
              </c:numCache>
            </c:numRef>
          </c:cat>
          <c:val>
            <c:numRef>
              <c:f>[1]graph_CE!$L$8:$P$8</c:f>
              <c:numCache>
                <c:formatCode>General</c:formatCode>
                <c:ptCount val="5"/>
                <c:pt idx="0">
                  <c:v>1.4936154314101726E-2</c:v>
                </c:pt>
                <c:pt idx="1">
                  <c:v>1.2751593953435661E-2</c:v>
                </c:pt>
                <c:pt idx="2">
                  <c:v>1.4928380791516054E-2</c:v>
                </c:pt>
                <c:pt idx="3">
                  <c:v>1.3114178347336804E-2</c:v>
                </c:pt>
                <c:pt idx="4">
                  <c:v>0</c:v>
                </c:pt>
              </c:numCache>
            </c:numRef>
          </c:val>
          <c:extLst>
            <c:ext xmlns:c16="http://schemas.microsoft.com/office/drawing/2014/chart" uri="{C3380CC4-5D6E-409C-BE32-E72D297353CC}">
              <c16:uniqueId val="{00000004-9B10-4759-80FD-60868DBDB30E}"/>
            </c:ext>
          </c:extLst>
        </c:ser>
        <c:ser>
          <c:idx val="6"/>
          <c:order val="6"/>
          <c:tx>
            <c:strRef>
              <c:f>[1]graph_CE!$K$9</c:f>
              <c:strCache>
                <c:ptCount val="1"/>
                <c:pt idx="0">
                  <c:v> autres produits </c:v>
                </c:pt>
              </c:strCache>
            </c:strRef>
          </c:tx>
          <c:spPr>
            <a:solidFill>
              <a:schemeClr val="accent1">
                <a:lumMod val="60000"/>
              </a:schemeClr>
            </a:solidFill>
            <a:ln>
              <a:noFill/>
            </a:ln>
            <a:effectLst/>
          </c:spPr>
          <c:cat>
            <c:numRef>
              <c:f>[1]graph_CE!$L$3:$P$3</c:f>
              <c:numCache>
                <c:formatCode>General</c:formatCode>
                <c:ptCount val="5"/>
                <c:pt idx="0">
                  <c:v>2020</c:v>
                </c:pt>
                <c:pt idx="1">
                  <c:v>2021</c:v>
                </c:pt>
                <c:pt idx="2">
                  <c:v>2022</c:v>
                </c:pt>
                <c:pt idx="3">
                  <c:v>2023</c:v>
                </c:pt>
                <c:pt idx="4">
                  <c:v>2024</c:v>
                </c:pt>
              </c:numCache>
            </c:numRef>
          </c:cat>
          <c:val>
            <c:numRef>
              <c:f>[1]graph_CE!$L$9:$P$9</c:f>
              <c:numCache>
                <c:formatCode>General</c:formatCode>
                <c:ptCount val="5"/>
                <c:pt idx="0">
                  <c:v>9.2094886131318054E-2</c:v>
                </c:pt>
                <c:pt idx="1">
                  <c:v>0.10893344887643035</c:v>
                </c:pt>
                <c:pt idx="2">
                  <c:v>0.12522108730199472</c:v>
                </c:pt>
                <c:pt idx="3">
                  <c:v>0.11882260429634656</c:v>
                </c:pt>
                <c:pt idx="4">
                  <c:v>0.11425239339992739</c:v>
                </c:pt>
              </c:numCache>
            </c:numRef>
          </c:val>
          <c:extLst>
            <c:ext xmlns:c16="http://schemas.microsoft.com/office/drawing/2014/chart" uri="{C3380CC4-5D6E-409C-BE32-E72D297353CC}">
              <c16:uniqueId val="{00000005-9B10-4759-80FD-60868DBDB30E}"/>
            </c:ext>
          </c:extLst>
        </c:ser>
        <c:dLbls>
          <c:showLegendKey val="0"/>
          <c:showVal val="0"/>
          <c:showCatName val="0"/>
          <c:showSerName val="0"/>
          <c:showPercent val="0"/>
          <c:showBubbleSize val="0"/>
        </c:dLbls>
        <c:axId val="1934693935"/>
        <c:axId val="1934708495"/>
        <c:extLst>
          <c:ext xmlns:c15="http://schemas.microsoft.com/office/drawing/2012/chart" uri="{02D57815-91ED-43cb-92C2-25804820EDAC}">
            <c15:filteredAreaSeries>
              <c15:ser>
                <c:idx val="0"/>
                <c:order val="0"/>
                <c:tx>
                  <c:strRef>
                    <c:extLst>
                      <c:ext uri="{02D57815-91ED-43cb-92C2-25804820EDAC}">
                        <c15:formulaRef>
                          <c15:sqref>[1]graph_CE!$K$3</c15:sqref>
                        </c15:formulaRef>
                      </c:ext>
                    </c:extLst>
                    <c:strCache>
                      <c:ptCount val="1"/>
                      <c:pt idx="0">
                        <c:v>Variable</c:v>
                      </c:pt>
                    </c:strCache>
                  </c:strRef>
                </c:tx>
                <c:spPr>
                  <a:solidFill>
                    <a:schemeClr val="accent1"/>
                  </a:solidFill>
                  <a:ln>
                    <a:noFill/>
                  </a:ln>
                  <a:effectLst/>
                </c:spPr>
                <c:cat>
                  <c:numRef>
                    <c:extLst>
                      <c:ext uri="{02D57815-91ED-43cb-92C2-25804820EDAC}">
                        <c15:formulaRef>
                          <c15:sqref>[1]graph_CE!$L$3:$P$3</c15:sqref>
                        </c15:formulaRef>
                      </c:ext>
                    </c:extLst>
                    <c:numCache>
                      <c:formatCode>General</c:formatCode>
                      <c:ptCount val="5"/>
                      <c:pt idx="0">
                        <c:v>2020</c:v>
                      </c:pt>
                      <c:pt idx="1">
                        <c:v>2021</c:v>
                      </c:pt>
                      <c:pt idx="2">
                        <c:v>2022</c:v>
                      </c:pt>
                      <c:pt idx="3">
                        <c:v>2023</c:v>
                      </c:pt>
                      <c:pt idx="4">
                        <c:v>2024</c:v>
                      </c:pt>
                    </c:numCache>
                  </c:numRef>
                </c:cat>
                <c:val>
                  <c:numRef>
                    <c:extLst>
                      <c:ext uri="{02D57815-91ED-43cb-92C2-25804820EDAC}">
                        <c15:formulaRef>
                          <c15:sqref>[1]graph_CE!$L$3:$O$3</c15:sqref>
                        </c15:formulaRef>
                      </c:ext>
                    </c:extLst>
                    <c:numCache>
                      <c:formatCode>General</c:formatCode>
                      <c:ptCount val="4"/>
                      <c:pt idx="0">
                        <c:v>2020</c:v>
                      </c:pt>
                      <c:pt idx="1">
                        <c:v>2021</c:v>
                      </c:pt>
                      <c:pt idx="2">
                        <c:v>2022</c:v>
                      </c:pt>
                      <c:pt idx="3">
                        <c:v>2023</c:v>
                      </c:pt>
                    </c:numCache>
                  </c:numRef>
                </c:val>
                <c:extLst>
                  <c:ext xmlns:c16="http://schemas.microsoft.com/office/drawing/2014/chart" uri="{C3380CC4-5D6E-409C-BE32-E72D297353CC}">
                    <c16:uniqueId val="{00000006-9B10-4759-80FD-60868DBDB30E}"/>
                  </c:ext>
                </c:extLst>
              </c15:ser>
            </c15:filteredAreaSeries>
          </c:ext>
        </c:extLst>
      </c:areaChart>
      <c:catAx>
        <c:axId val="1934693935"/>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mn-cs"/>
              </a:defRPr>
            </a:pPr>
            <a:endParaRPr lang="fr-BF"/>
          </a:p>
        </c:txPr>
        <c:crossAx val="1934708495"/>
        <c:crosses val="autoZero"/>
        <c:auto val="1"/>
        <c:lblAlgn val="ctr"/>
        <c:lblOffset val="100"/>
        <c:noMultiLvlLbl val="0"/>
      </c:catAx>
      <c:valAx>
        <c:axId val="19347084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crossAx val="1934693935"/>
        <c:crosses val="autoZero"/>
        <c:crossBetween val="midCat"/>
      </c:valAx>
      <c:spPr>
        <a:noFill/>
        <a:ln>
          <a:noFill/>
        </a:ln>
        <a:effectLst/>
      </c:spPr>
    </c:plotArea>
    <c:legend>
      <c:legendPos val="l"/>
      <c:layout>
        <c:manualLayout>
          <c:xMode val="edge"/>
          <c:yMode val="edge"/>
          <c:x val="1.5446667138310308E-2"/>
          <c:y val="0.84930977341266323"/>
          <c:w val="0.96295029720644387"/>
          <c:h val="0.118526274766350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EVOLUTION DE L'INDICE DES</a:t>
            </a:r>
            <a:r>
              <a:rPr lang="en-US" baseline="0"/>
              <a:t> PRIX A L'IMPORTATION ET A L'EXPORTATION</a:t>
            </a:r>
            <a:endParaRPr lang="en-US"/>
          </a:p>
        </c:rich>
      </c:tx>
      <c:layout>
        <c:manualLayout>
          <c:xMode val="edge"/>
          <c:yMode val="edge"/>
          <c:x val="0.22655959570103576"/>
          <c:y val="2.14051300681454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barChart>
        <c:barDir val="col"/>
        <c:grouping val="clustered"/>
        <c:varyColors val="0"/>
        <c:ser>
          <c:idx val="0"/>
          <c:order val="0"/>
          <c:tx>
            <c:strRef>
              <c:f>[1]graph_CE!$B$5</c:f>
              <c:strCache>
                <c:ptCount val="1"/>
                <c:pt idx="0">
                  <c:v>4. TRIM.2023</c:v>
                </c:pt>
              </c:strCache>
            </c:strRef>
          </c:tx>
          <c:spPr>
            <a:solidFill>
              <a:schemeClr val="accent1"/>
            </a:solidFill>
            <a:ln>
              <a:noFill/>
            </a:ln>
            <a:effectLst/>
          </c:spPr>
          <c:invertIfNegative val="0"/>
          <c:cat>
            <c:strRef>
              <c:extLst>
                <c:ext xmlns:c15="http://schemas.microsoft.com/office/drawing/2012/chart" uri="{02D57815-91ED-43cb-92C2-25804820EDAC}">
                  <c15:fullRef>
                    <c15:sqref>[1]graph_CE!$A$6:$A$28</c15:sqref>
                  </c15:fullRef>
                </c:ext>
              </c:extLst>
              <c:f>([1]graph_CE!$A$24:$A$25,[1]graph_CE!$A$28)</c:f>
              <c:strCache>
                <c:ptCount val="3"/>
                <c:pt idx="0">
                  <c:v>Indice prix à l'exportation</c:v>
                </c:pt>
                <c:pt idx="1">
                  <c:v>Indice prix à l'importation</c:v>
                </c:pt>
                <c:pt idx="2">
                  <c:v>Couverture des Importations par les Exportations (%)</c:v>
                </c:pt>
              </c:strCache>
            </c:strRef>
          </c:cat>
          <c:val>
            <c:numRef>
              <c:extLst>
                <c:ext xmlns:c15="http://schemas.microsoft.com/office/drawing/2012/chart" uri="{02D57815-91ED-43cb-92C2-25804820EDAC}">
                  <c15:fullRef>
                    <c15:sqref>[1]graph_CE!$B$6:$B$28</c15:sqref>
                  </c15:fullRef>
                </c:ext>
              </c:extLst>
              <c:f>([1]graph_CE!$B$24:$B$25,[1]graph_CE!$B$28)</c:f>
              <c:numCache>
                <c:formatCode>General</c:formatCode>
                <c:ptCount val="3"/>
                <c:pt idx="0">
                  <c:v>1.0372390355599221</c:v>
                </c:pt>
                <c:pt idx="1">
                  <c:v>0.97756106832482847</c:v>
                </c:pt>
                <c:pt idx="2">
                  <c:v>0.72609704189861224</c:v>
                </c:pt>
              </c:numCache>
            </c:numRef>
          </c:val>
          <c:extLst xmlns:c15="http://schemas.microsoft.com/office/drawing/2012/chart">
            <c:ext xmlns:c16="http://schemas.microsoft.com/office/drawing/2014/chart" uri="{C3380CC4-5D6E-409C-BE32-E72D297353CC}">
              <c16:uniqueId val="{00000000-528B-4DBA-A55E-E94E3E5A5915}"/>
            </c:ext>
          </c:extLst>
        </c:ser>
        <c:ser>
          <c:idx val="1"/>
          <c:order val="1"/>
          <c:tx>
            <c:strRef>
              <c:f>[1]graph_CE!$C$5</c:f>
              <c:strCache>
                <c:ptCount val="1"/>
                <c:pt idx="0">
                  <c:v>1. TRIM.2024</c:v>
                </c:pt>
              </c:strCache>
            </c:strRef>
          </c:tx>
          <c:spPr>
            <a:solidFill>
              <a:schemeClr val="accent2"/>
            </a:solidFill>
            <a:ln>
              <a:noFill/>
            </a:ln>
            <a:effectLst/>
          </c:spPr>
          <c:invertIfNegative val="0"/>
          <c:cat>
            <c:strRef>
              <c:extLst>
                <c:ext xmlns:c15="http://schemas.microsoft.com/office/drawing/2012/chart" uri="{02D57815-91ED-43cb-92C2-25804820EDAC}">
                  <c15:fullRef>
                    <c15:sqref>[1]graph_CE!$A$6:$A$28</c15:sqref>
                  </c15:fullRef>
                </c:ext>
              </c:extLst>
              <c:f>([1]graph_CE!$A$24:$A$25,[1]graph_CE!$A$28)</c:f>
              <c:strCache>
                <c:ptCount val="3"/>
                <c:pt idx="0">
                  <c:v>Indice prix à l'exportation</c:v>
                </c:pt>
                <c:pt idx="1">
                  <c:v>Indice prix à l'importation</c:v>
                </c:pt>
                <c:pt idx="2">
                  <c:v>Couverture des Importations par les Exportations (%)</c:v>
                </c:pt>
              </c:strCache>
            </c:strRef>
          </c:cat>
          <c:val>
            <c:numRef>
              <c:extLst>
                <c:ext xmlns:c15="http://schemas.microsoft.com/office/drawing/2012/chart" uri="{02D57815-91ED-43cb-92C2-25804820EDAC}">
                  <c15:fullRef>
                    <c15:sqref>[1]graph_CE!$C$6:$C$28</c15:sqref>
                  </c15:fullRef>
                </c:ext>
              </c:extLst>
              <c:f>([1]graph_CE!$C$24:$C$25,[1]graph_CE!$C$28)</c:f>
              <c:numCache>
                <c:formatCode>General</c:formatCode>
                <c:ptCount val="3"/>
                <c:pt idx="0">
                  <c:v>1.0735276942659242</c:v>
                </c:pt>
                <c:pt idx="1">
                  <c:v>0.99249558068547772</c:v>
                </c:pt>
                <c:pt idx="2">
                  <c:v>0.91660418237045505</c:v>
                </c:pt>
              </c:numCache>
            </c:numRef>
          </c:val>
          <c:extLst xmlns:c15="http://schemas.microsoft.com/office/drawing/2012/chart">
            <c:ext xmlns:c16="http://schemas.microsoft.com/office/drawing/2014/chart" uri="{C3380CC4-5D6E-409C-BE32-E72D297353CC}">
              <c16:uniqueId val="{00000001-528B-4DBA-A55E-E94E3E5A5915}"/>
            </c:ext>
          </c:extLst>
        </c:ser>
        <c:ser>
          <c:idx val="2"/>
          <c:order val="2"/>
          <c:tx>
            <c:strRef>
              <c:f>[1]graph_CE!$D$5</c:f>
              <c:strCache>
                <c:ptCount val="1"/>
                <c:pt idx="0">
                  <c:v>2. TRIM.2024</c:v>
                </c:pt>
              </c:strCache>
            </c:strRef>
          </c:tx>
          <c:spPr>
            <a:solidFill>
              <a:schemeClr val="accent3"/>
            </a:solidFill>
            <a:ln>
              <a:noFill/>
            </a:ln>
            <a:effectLst/>
          </c:spPr>
          <c:invertIfNegative val="0"/>
          <c:cat>
            <c:strRef>
              <c:extLst>
                <c:ext xmlns:c15="http://schemas.microsoft.com/office/drawing/2012/chart" uri="{02D57815-91ED-43cb-92C2-25804820EDAC}">
                  <c15:fullRef>
                    <c15:sqref>[1]graph_CE!$A$6:$A$28</c15:sqref>
                  </c15:fullRef>
                </c:ext>
              </c:extLst>
              <c:f>([1]graph_CE!$A$24:$A$25,[1]graph_CE!$A$28)</c:f>
              <c:strCache>
                <c:ptCount val="3"/>
                <c:pt idx="0">
                  <c:v>Indice prix à l'exportation</c:v>
                </c:pt>
                <c:pt idx="1">
                  <c:v>Indice prix à l'importation</c:v>
                </c:pt>
                <c:pt idx="2">
                  <c:v>Couverture des Importations par les Exportations (%)</c:v>
                </c:pt>
              </c:strCache>
            </c:strRef>
          </c:cat>
          <c:val>
            <c:numRef>
              <c:extLst>
                <c:ext xmlns:c15="http://schemas.microsoft.com/office/drawing/2012/chart" uri="{02D57815-91ED-43cb-92C2-25804820EDAC}">
                  <c15:fullRef>
                    <c15:sqref>[1]graph_CE!$D$6:$D$28</c15:sqref>
                  </c15:fullRef>
                </c:ext>
              </c:extLst>
              <c:f>([1]graph_CE!$D$24:$D$25,[1]graph_CE!$D$28)</c:f>
              <c:numCache>
                <c:formatCode>General</c:formatCode>
                <c:ptCount val="3"/>
                <c:pt idx="0">
                  <c:v>1.165</c:v>
                </c:pt>
                <c:pt idx="1">
                  <c:v>0.95</c:v>
                </c:pt>
                <c:pt idx="2">
                  <c:v>0.90400000000000003</c:v>
                </c:pt>
              </c:numCache>
            </c:numRef>
          </c:val>
          <c:extLst xmlns:c15="http://schemas.microsoft.com/office/drawing/2012/chart">
            <c:ext xmlns:c16="http://schemas.microsoft.com/office/drawing/2014/chart" uri="{C3380CC4-5D6E-409C-BE32-E72D297353CC}">
              <c16:uniqueId val="{00000002-528B-4DBA-A55E-E94E3E5A5915}"/>
            </c:ext>
          </c:extLst>
        </c:ser>
        <c:ser>
          <c:idx val="3"/>
          <c:order val="3"/>
          <c:tx>
            <c:strRef>
              <c:f>[1]graph_CE!$E$5</c:f>
              <c:strCache>
                <c:ptCount val="1"/>
                <c:pt idx="0">
                  <c:v>3. TRIM.2024</c:v>
                </c:pt>
              </c:strCache>
            </c:strRef>
          </c:tx>
          <c:spPr>
            <a:solidFill>
              <a:schemeClr val="accent4"/>
            </a:solidFill>
            <a:ln>
              <a:noFill/>
            </a:ln>
            <a:effectLst/>
          </c:spPr>
          <c:invertIfNegative val="0"/>
          <c:cat>
            <c:strRef>
              <c:extLst>
                <c:ext xmlns:c15="http://schemas.microsoft.com/office/drawing/2012/chart" uri="{02D57815-91ED-43cb-92C2-25804820EDAC}">
                  <c15:fullRef>
                    <c15:sqref>[1]graph_CE!$A$6:$A$28</c15:sqref>
                  </c15:fullRef>
                </c:ext>
              </c:extLst>
              <c:f>([1]graph_CE!$A$24:$A$25,[1]graph_CE!$A$28)</c:f>
              <c:strCache>
                <c:ptCount val="3"/>
                <c:pt idx="0">
                  <c:v>Indice prix à l'exportation</c:v>
                </c:pt>
                <c:pt idx="1">
                  <c:v>Indice prix à l'importation</c:v>
                </c:pt>
                <c:pt idx="2">
                  <c:v>Couverture des Importations par les Exportations (%)</c:v>
                </c:pt>
              </c:strCache>
            </c:strRef>
          </c:cat>
          <c:val>
            <c:numRef>
              <c:extLst>
                <c:ext xmlns:c15="http://schemas.microsoft.com/office/drawing/2012/chart" uri="{02D57815-91ED-43cb-92C2-25804820EDAC}">
                  <c15:fullRef>
                    <c15:sqref>[1]graph_CE!$E$6:$E$28</c15:sqref>
                  </c15:fullRef>
                </c:ext>
              </c:extLst>
              <c:f>([1]graph_CE!$E$24:$E$25,[1]graph_CE!$E$28)</c:f>
              <c:numCache>
                <c:formatCode>General</c:formatCode>
                <c:ptCount val="3"/>
                <c:pt idx="0">
                  <c:v>1.2107422167884045</c:v>
                </c:pt>
                <c:pt idx="1">
                  <c:v>0.96713329730812003</c:v>
                </c:pt>
                <c:pt idx="2">
                  <c:v>0.80601329205142713</c:v>
                </c:pt>
              </c:numCache>
            </c:numRef>
          </c:val>
          <c:extLst xmlns:c15="http://schemas.microsoft.com/office/drawing/2012/chart">
            <c:ext xmlns:c16="http://schemas.microsoft.com/office/drawing/2014/chart" uri="{C3380CC4-5D6E-409C-BE32-E72D297353CC}">
              <c16:uniqueId val="{00000003-528B-4DBA-A55E-E94E3E5A5915}"/>
            </c:ext>
          </c:extLst>
        </c:ser>
        <c:ser>
          <c:idx val="4"/>
          <c:order val="4"/>
          <c:tx>
            <c:strRef>
              <c:f>[1]graph_CE!$F$5</c:f>
              <c:strCache>
                <c:ptCount val="1"/>
                <c:pt idx="0">
                  <c:v>4.Trim2024</c:v>
                </c:pt>
              </c:strCache>
            </c:strRef>
          </c:tx>
          <c:spPr>
            <a:solidFill>
              <a:schemeClr val="accent5"/>
            </a:solidFill>
            <a:ln>
              <a:noFill/>
            </a:ln>
            <a:effectLst/>
          </c:spPr>
          <c:invertIfNegative val="0"/>
          <c:cat>
            <c:strRef>
              <c:extLst>
                <c:ext xmlns:c15="http://schemas.microsoft.com/office/drawing/2012/chart" uri="{02D57815-91ED-43cb-92C2-25804820EDAC}">
                  <c15:fullRef>
                    <c15:sqref>[1]graph_CE!$A$6:$A$28</c15:sqref>
                  </c15:fullRef>
                </c:ext>
              </c:extLst>
              <c:f>([1]graph_CE!$A$24:$A$25,[1]graph_CE!$A$28)</c:f>
              <c:strCache>
                <c:ptCount val="3"/>
                <c:pt idx="0">
                  <c:v>Indice prix à l'exportation</c:v>
                </c:pt>
                <c:pt idx="1">
                  <c:v>Indice prix à l'importation</c:v>
                </c:pt>
                <c:pt idx="2">
                  <c:v>Couverture des Importations par les Exportations (%)</c:v>
                </c:pt>
              </c:strCache>
            </c:strRef>
          </c:cat>
          <c:val>
            <c:numRef>
              <c:extLst>
                <c:ext xmlns:c15="http://schemas.microsoft.com/office/drawing/2012/chart" uri="{02D57815-91ED-43cb-92C2-25804820EDAC}">
                  <c15:fullRef>
                    <c15:sqref>[1]graph_CE!$F$6:$F$28</c15:sqref>
                  </c15:fullRef>
                </c:ext>
              </c:extLst>
              <c:f>([1]graph_CE!$F$24:$F$25,[1]graph_CE!$F$28)</c:f>
              <c:numCache>
                <c:formatCode>General</c:formatCode>
                <c:ptCount val="3"/>
                <c:pt idx="0">
                  <c:v>1.2791598506372819</c:v>
                </c:pt>
                <c:pt idx="1">
                  <c:v>0.9143718061281898</c:v>
                </c:pt>
                <c:pt idx="2">
                  <c:v>0.89732769263208223</c:v>
                </c:pt>
              </c:numCache>
            </c:numRef>
          </c:val>
          <c:extLst xmlns:c15="http://schemas.microsoft.com/office/drawing/2012/chart">
            <c:ext xmlns:c16="http://schemas.microsoft.com/office/drawing/2014/chart" uri="{C3380CC4-5D6E-409C-BE32-E72D297353CC}">
              <c16:uniqueId val="{00000004-528B-4DBA-A55E-E94E3E5A5915}"/>
            </c:ext>
          </c:extLst>
        </c:ser>
        <c:dLbls>
          <c:showLegendKey val="0"/>
          <c:showVal val="0"/>
          <c:showCatName val="0"/>
          <c:showSerName val="0"/>
          <c:showPercent val="0"/>
          <c:showBubbleSize val="0"/>
        </c:dLbls>
        <c:gapWidth val="150"/>
        <c:axId val="1113096399"/>
        <c:axId val="1113110127"/>
      </c:barChart>
      <c:catAx>
        <c:axId val="111309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13110127"/>
        <c:crosses val="autoZero"/>
        <c:auto val="1"/>
        <c:lblAlgn val="ctr"/>
        <c:lblOffset val="100"/>
        <c:noMultiLvlLbl val="0"/>
      </c:catAx>
      <c:valAx>
        <c:axId val="1113110127"/>
        <c:scaling>
          <c:orientation val="minMax"/>
        </c:scaling>
        <c:delete val="0"/>
        <c:axPos val="l"/>
        <c:majorGridlines>
          <c:spPr>
            <a:ln w="9525" cap="flat" cmpd="sng" algn="ctr">
              <a:solidFill>
                <a:schemeClr val="tx1">
                  <a:lumMod val="15000"/>
                  <a:lumOff val="85000"/>
                </a:schemeClr>
              </a:solidFill>
              <a:round/>
            </a:ln>
            <a:effectLst>
              <a:softEdge rad="139700"/>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13096399"/>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EVOLUTION DE</a:t>
            </a:r>
            <a:r>
              <a:rPr lang="en-US" baseline="0"/>
              <a:t> L'INDICE DES TERMES DE L'ECHANGE ET DU GAIN A L'EXPORTATION</a:t>
            </a:r>
            <a:r>
              <a:rPr lang="en-US"/>
              <a:t> </a:t>
            </a:r>
          </a:p>
        </c:rich>
      </c:tx>
      <c:layout>
        <c:manualLayout>
          <c:xMode val="edge"/>
          <c:yMode val="edge"/>
          <c:x val="0.22655959570103576"/>
          <c:y val="2.14051300681454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3.1493114089908306E-2"/>
          <c:y val="0.1520765193545334"/>
          <c:w val="0.89385345756083279"/>
          <c:h val="0.67645949720456466"/>
        </c:manualLayout>
      </c:layout>
      <c:lineChart>
        <c:grouping val="stacked"/>
        <c:varyColors val="0"/>
        <c:ser>
          <c:idx val="20"/>
          <c:order val="20"/>
          <c:tx>
            <c:strRef>
              <c:f>[1]graph_CE!$A$26</c:f>
              <c:strCache>
                <c:ptCount val="1"/>
                <c:pt idx="0">
                  <c:v>Indice des termes de l'échange</c:v>
                </c:pt>
              </c:strCache>
              <c:extLst xmlns:c15="http://schemas.microsoft.com/office/drawing/2012/chart"/>
            </c:strRef>
          </c:tx>
          <c:spPr>
            <a:ln w="28575" cap="rnd">
              <a:solidFill>
                <a:schemeClr val="accent3">
                  <a:lumMod val="80000"/>
                </a:schemeClr>
              </a:solidFill>
              <a:round/>
            </a:ln>
            <a:effectLst/>
          </c:spPr>
          <c:marker>
            <c:symbol val="none"/>
          </c:marker>
          <c:cat>
            <c:strRef>
              <c:f>[1]graph_CE!$B$5:$F$5</c:f>
              <c:strCache>
                <c:ptCount val="5"/>
                <c:pt idx="0">
                  <c:v>4. TRIM.2023</c:v>
                </c:pt>
                <c:pt idx="1">
                  <c:v>1. TRIM.2024</c:v>
                </c:pt>
                <c:pt idx="2">
                  <c:v>2. TRIM.2024</c:v>
                </c:pt>
                <c:pt idx="3">
                  <c:v>3. TRIM.2024</c:v>
                </c:pt>
                <c:pt idx="4">
                  <c:v>4.Trim2024</c:v>
                </c:pt>
              </c:strCache>
              <c:extLst xmlns:c15="http://schemas.microsoft.com/office/drawing/2012/chart"/>
            </c:strRef>
          </c:cat>
          <c:val>
            <c:numRef>
              <c:f>[1]graph_CE!$B$26:$F$26</c:f>
              <c:numCache>
                <c:formatCode>General</c:formatCode>
                <c:ptCount val="5"/>
                <c:pt idx="0">
                  <c:v>1.0610478149844482</c:v>
                </c:pt>
                <c:pt idx="1">
                  <c:v>1.0816448104730914</c:v>
                </c:pt>
                <c:pt idx="2">
                  <c:v>1.2270000000000001</c:v>
                </c:pt>
                <c:pt idx="3">
                  <c:v>1.2518876355082962</c:v>
                </c:pt>
                <c:pt idx="4">
                  <c:v>1.3989493574323426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D76A-45E3-BEB9-EF603B48B50E}"/>
            </c:ext>
          </c:extLst>
        </c:ser>
        <c:ser>
          <c:idx val="21"/>
          <c:order val="21"/>
          <c:tx>
            <c:strRef>
              <c:f>[1]graph_CE!$A$27</c:f>
              <c:strCache>
                <c:ptCount val="1"/>
                <c:pt idx="0">
                  <c:v>Indice de gain à l'exportation</c:v>
                </c:pt>
              </c:strCache>
              <c:extLst xmlns:c15="http://schemas.microsoft.com/office/drawing/2012/chart"/>
            </c:strRef>
          </c:tx>
          <c:spPr>
            <a:ln w="28575" cap="rnd">
              <a:solidFill>
                <a:schemeClr val="accent4">
                  <a:lumMod val="80000"/>
                </a:schemeClr>
              </a:solidFill>
              <a:round/>
            </a:ln>
            <a:effectLst/>
          </c:spPr>
          <c:marker>
            <c:symbol val="none"/>
          </c:marker>
          <c:cat>
            <c:strRef>
              <c:f>[1]graph_CE!$B$5:$F$5</c:f>
              <c:strCache>
                <c:ptCount val="5"/>
                <c:pt idx="0">
                  <c:v>4. TRIM.2023</c:v>
                </c:pt>
                <c:pt idx="1">
                  <c:v>1. TRIM.2024</c:v>
                </c:pt>
                <c:pt idx="2">
                  <c:v>2. TRIM.2024</c:v>
                </c:pt>
                <c:pt idx="3">
                  <c:v>3. TRIM.2024</c:v>
                </c:pt>
                <c:pt idx="4">
                  <c:v>4.Trim2024</c:v>
                </c:pt>
              </c:strCache>
              <c:extLst xmlns:c15="http://schemas.microsoft.com/office/drawing/2012/chart"/>
            </c:strRef>
          </c:cat>
          <c:val>
            <c:numRef>
              <c:f>[1]graph_CE!$B$27:$F$27</c:f>
              <c:numCache>
                <c:formatCode>General</c:formatCode>
                <c:ptCount val="5"/>
                <c:pt idx="0">
                  <c:v>1.1564995491569035</c:v>
                </c:pt>
                <c:pt idx="1">
                  <c:v>0.97379707191157394</c:v>
                </c:pt>
                <c:pt idx="2">
                  <c:v>1.244</c:v>
                </c:pt>
                <c:pt idx="3">
                  <c:v>1.3117687105478182</c:v>
                </c:pt>
                <c:pt idx="4">
                  <c:v>1.4290204006394236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D76A-45E3-BEB9-EF603B48B50E}"/>
            </c:ext>
          </c:extLst>
        </c:ser>
        <c:dLbls>
          <c:showLegendKey val="0"/>
          <c:showVal val="0"/>
          <c:showCatName val="0"/>
          <c:showSerName val="0"/>
          <c:showPercent val="0"/>
          <c:showBubbleSize val="0"/>
        </c:dLbls>
        <c:smooth val="0"/>
        <c:axId val="1113096399"/>
        <c:axId val="1113110127"/>
        <c:extLst>
          <c:ext xmlns:c15="http://schemas.microsoft.com/office/drawing/2012/chart" uri="{02D57815-91ED-43cb-92C2-25804820EDAC}">
            <c15:filteredLineSeries>
              <c15:ser>
                <c:idx val="0"/>
                <c:order val="0"/>
                <c:tx>
                  <c:strRef>
                    <c:extLst>
                      <c:ext uri="{02D57815-91ED-43cb-92C2-25804820EDAC}">
                        <c15:formulaRef>
                          <c15:sqref>[1]graph_CE!$A$6</c15:sqref>
                        </c15:formulaRef>
                      </c:ext>
                    </c:extLst>
                    <c:strCache>
                      <c:ptCount val="1"/>
                      <c:pt idx="0">
                        <c:v>Importation</c:v>
                      </c:pt>
                    </c:strCache>
                  </c:strRef>
                </c:tx>
                <c:spPr>
                  <a:ln w="28575" cap="rnd">
                    <a:solidFill>
                      <a:schemeClr val="accent1"/>
                    </a:solidFill>
                    <a:round/>
                  </a:ln>
                  <a:effectLst/>
                </c:spPr>
                <c:marker>
                  <c:symbol val="none"/>
                </c:marker>
                <c:cat>
                  <c:strRef>
                    <c:extLst>
                      <c:ex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c:ext uri="{02D57815-91ED-43cb-92C2-25804820EDAC}">
                        <c15:formulaRef>
                          <c15:sqref>[1]graph_CE!$B$6:$F$6</c15:sqref>
                        </c15:formulaRef>
                      </c:ext>
                    </c:extLst>
                    <c:numCache>
                      <c:formatCode>General</c:formatCode>
                      <c:ptCount val="5"/>
                      <c:pt idx="0">
                        <c:v>970906.24140889104</c:v>
                      </c:pt>
                      <c:pt idx="1">
                        <c:v>918594.46721695713</c:v>
                      </c:pt>
                      <c:pt idx="2">
                        <c:v>908670.25208412891</c:v>
                      </c:pt>
                      <c:pt idx="3">
                        <c:v>1010388.7026873099</c:v>
                      </c:pt>
                      <c:pt idx="4">
                        <c:v>1060408.5992631242</c:v>
                      </c:pt>
                    </c:numCache>
                  </c:numRef>
                </c:val>
                <c:smooth val="0"/>
                <c:extLst>
                  <c:ext xmlns:c16="http://schemas.microsoft.com/office/drawing/2014/chart" uri="{C3380CC4-5D6E-409C-BE32-E72D297353CC}">
                    <c16:uniqueId val="{00000002-D76A-45E3-BEB9-EF603B48B50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[1]graph_CE!$A$7</c15:sqref>
                        </c15:formulaRef>
                      </c:ext>
                    </c:extLst>
                    <c:strCache>
                      <c:ptCount val="1"/>
                      <c:pt idx="0">
                        <c:v>Dont</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[1]graph_CE!$B$7:$F$7</c15:sqref>
                        </c15:formulaRef>
                      </c:ext>
                    </c:extLst>
                    <c:numCache>
                      <c:formatCode>General</c:formatCode>
                      <c:ptCount val="5"/>
                    </c:numCache>
                  </c:numRef>
                </c:val>
                <c:smooth val="0"/>
                <c:extLst xmlns:c15="http://schemas.microsoft.com/office/drawing/2012/chart">
                  <c:ext xmlns:c16="http://schemas.microsoft.com/office/drawing/2014/chart" uri="{C3380CC4-5D6E-409C-BE32-E72D297353CC}">
                    <c16:uniqueId val="{00000003-D76A-45E3-BEB9-EF603B48B50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[1]graph_CE!$A$8</c15:sqref>
                        </c15:formulaRef>
                      </c:ext>
                    </c:extLst>
                    <c:strCache>
                      <c:ptCount val="1"/>
                      <c:pt idx="0">
                        <c:v>Animaux vivants et produits du règne animal</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[1]graph_CE!$B$8:$F$8</c15:sqref>
                        </c15:formulaRef>
                      </c:ext>
                    </c:extLst>
                    <c:numCache>
                      <c:formatCode>General</c:formatCode>
                      <c:ptCount val="5"/>
                      <c:pt idx="0">
                        <c:v>13208.148278000001</c:v>
                      </c:pt>
                      <c:pt idx="1">
                        <c:v>13278.958849000002</c:v>
                      </c:pt>
                      <c:pt idx="2">
                        <c:v>16256.686954000001</c:v>
                      </c:pt>
                      <c:pt idx="3">
                        <c:v>14043.250060999999</c:v>
                      </c:pt>
                      <c:pt idx="4">
                        <c:v>16074.299897999997</c:v>
                      </c:pt>
                    </c:numCache>
                  </c:numRef>
                </c:val>
                <c:smooth val="0"/>
                <c:extLst xmlns:c15="http://schemas.microsoft.com/office/drawing/2012/chart">
                  <c:ext xmlns:c16="http://schemas.microsoft.com/office/drawing/2014/chart" uri="{C3380CC4-5D6E-409C-BE32-E72D297353CC}">
                    <c16:uniqueId val="{00000004-D76A-45E3-BEB9-EF603B48B50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[1]graph_CE!$A$9</c15:sqref>
                        </c15:formulaRef>
                      </c:ext>
                    </c:extLst>
                    <c:strCache>
                      <c:ptCount val="1"/>
                      <c:pt idx="0">
                        <c:v>Produits du règne végéta</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[1]graph_CE!$B$9:$F$9</c15:sqref>
                        </c15:formulaRef>
                      </c:ext>
                    </c:extLst>
                    <c:numCache>
                      <c:formatCode>General</c:formatCode>
                      <c:ptCount val="5"/>
                      <c:pt idx="0">
                        <c:v>43016.092258999997</c:v>
                      </c:pt>
                      <c:pt idx="1">
                        <c:v>39175.639014</c:v>
                      </c:pt>
                      <c:pt idx="2">
                        <c:v>41155.743761999998</c:v>
                      </c:pt>
                      <c:pt idx="3">
                        <c:v>48219.051456000001</c:v>
                      </c:pt>
                      <c:pt idx="4">
                        <c:v>55569.086138500003</c:v>
                      </c:pt>
                    </c:numCache>
                  </c:numRef>
                </c:val>
                <c:smooth val="0"/>
                <c:extLst xmlns:c15="http://schemas.microsoft.com/office/drawing/2012/chart">
                  <c:ext xmlns:c16="http://schemas.microsoft.com/office/drawing/2014/chart" uri="{C3380CC4-5D6E-409C-BE32-E72D297353CC}">
                    <c16:uniqueId val="{00000005-D76A-45E3-BEB9-EF603B48B50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[1]graph_CE!$A$10</c15:sqref>
                        </c15:formulaRef>
                      </c:ext>
                    </c:extLst>
                    <c:strCache>
                      <c:ptCount val="1"/>
                      <c:pt idx="0">
                        <c:v>Produits des industries alimentaires ; boissons, alcools</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[1]graph_CE!$B$10:$F$10</c15:sqref>
                        </c15:formulaRef>
                      </c:ext>
                    </c:extLst>
                    <c:numCache>
                      <c:formatCode>General</c:formatCode>
                      <c:ptCount val="5"/>
                      <c:pt idx="0">
                        <c:v>43713.997054703003</c:v>
                      </c:pt>
                      <c:pt idx="1">
                        <c:v>42997.416545</c:v>
                      </c:pt>
                      <c:pt idx="2">
                        <c:v>41824.718609749994</c:v>
                      </c:pt>
                      <c:pt idx="3">
                        <c:v>39457.849428938003</c:v>
                      </c:pt>
                      <c:pt idx="4">
                        <c:v>47045.604364999999</c:v>
                      </c:pt>
                    </c:numCache>
                  </c:numRef>
                </c:val>
                <c:smooth val="0"/>
                <c:extLst xmlns:c15="http://schemas.microsoft.com/office/drawing/2012/chart">
                  <c:ext xmlns:c16="http://schemas.microsoft.com/office/drawing/2014/chart" uri="{C3380CC4-5D6E-409C-BE32-E72D297353CC}">
                    <c16:uniqueId val="{00000006-D76A-45E3-BEB9-EF603B48B50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[1]graph_CE!$A$11</c15:sqref>
                        </c15:formulaRef>
                      </c:ext>
                    </c:extLst>
                    <c:strCache>
                      <c:ptCount val="1"/>
                      <c:pt idx="0">
                        <c:v>Produits minéraux</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[1]graph_CE!$B$11:$F$11</c15:sqref>
                        </c15:formulaRef>
                      </c:ext>
                    </c:extLst>
                    <c:numCache>
                      <c:formatCode>General</c:formatCode>
                      <c:ptCount val="5"/>
                      <c:pt idx="0">
                        <c:v>505188.60751100001</c:v>
                      </c:pt>
                      <c:pt idx="1">
                        <c:v>433139.48768999998</c:v>
                      </c:pt>
                      <c:pt idx="2">
                        <c:v>375908.11113799998</c:v>
                      </c:pt>
                      <c:pt idx="3">
                        <c:v>448136.43534400006</c:v>
                      </c:pt>
                      <c:pt idx="4">
                        <c:v>470987.79704131302</c:v>
                      </c:pt>
                    </c:numCache>
                  </c:numRef>
                </c:val>
                <c:smooth val="0"/>
                <c:extLst xmlns:c15="http://schemas.microsoft.com/office/drawing/2012/chart">
                  <c:ext xmlns:c16="http://schemas.microsoft.com/office/drawing/2014/chart" uri="{C3380CC4-5D6E-409C-BE32-E72D297353CC}">
                    <c16:uniqueId val="{00000007-D76A-45E3-BEB9-EF603B48B50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[1]graph_CE!$A$12</c15:sqref>
                        </c15:formulaRef>
                      </c:ext>
                    </c:extLst>
                    <c:strCache>
                      <c:ptCount val="1"/>
                      <c:pt idx="0">
                        <c:v>Matières textiles et ouvrages en ces matières</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[1]graph_CE!$B$12:$F$12</c15:sqref>
                        </c15:formulaRef>
                      </c:ext>
                    </c:extLst>
                    <c:numCache>
                      <c:formatCode>General</c:formatCode>
                      <c:ptCount val="5"/>
                      <c:pt idx="0">
                        <c:v>10083.574982</c:v>
                      </c:pt>
                      <c:pt idx="1">
                        <c:v>9199.8410590040003</c:v>
                      </c:pt>
                      <c:pt idx="2">
                        <c:v>9118.0942126650007</c:v>
                      </c:pt>
                      <c:pt idx="3">
                        <c:v>16657.06859975</c:v>
                      </c:pt>
                      <c:pt idx="4">
                        <c:v>13958.655957065999</c:v>
                      </c:pt>
                    </c:numCache>
                  </c:numRef>
                </c:val>
                <c:smooth val="0"/>
                <c:extLst xmlns:c15="http://schemas.microsoft.com/office/drawing/2012/chart">
                  <c:ext xmlns:c16="http://schemas.microsoft.com/office/drawing/2014/chart" uri="{C3380CC4-5D6E-409C-BE32-E72D297353CC}">
                    <c16:uniqueId val="{00000008-D76A-45E3-BEB9-EF603B48B50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[1]graph_CE!$A$13</c15:sqref>
                        </c15:formulaRef>
                      </c:ext>
                    </c:extLst>
                    <c:strCache>
                      <c:ptCount val="1"/>
                      <c:pt idx="0">
                        <c:v>Matériel de transport</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[1]graph_CE!$B$13:$F$13</c15:sqref>
                        </c15:formulaRef>
                      </c:ext>
                    </c:extLst>
                    <c:numCache>
                      <c:formatCode>General</c:formatCode>
                      <c:ptCount val="5"/>
                      <c:pt idx="0">
                        <c:v>44127.870205125</c:v>
                      </c:pt>
                      <c:pt idx="1">
                        <c:v>49936.171670119002</c:v>
                      </c:pt>
                      <c:pt idx="2">
                        <c:v>50745.444455977995</c:v>
                      </c:pt>
                      <c:pt idx="3">
                        <c:v>60589.431110500002</c:v>
                      </c:pt>
                      <c:pt idx="4">
                        <c:v>63127.320643530998</c:v>
                      </c:pt>
                    </c:numCache>
                  </c:numRef>
                </c:val>
                <c:smooth val="0"/>
                <c:extLst xmlns:c15="http://schemas.microsoft.com/office/drawing/2012/chart">
                  <c:ext xmlns:c16="http://schemas.microsoft.com/office/drawing/2014/chart" uri="{C3380CC4-5D6E-409C-BE32-E72D297353CC}">
                    <c16:uniqueId val="{00000009-D76A-45E3-BEB9-EF603B48B50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[1]graph_CE!$A$14</c15:sqref>
                        </c15:formulaRef>
                      </c:ext>
                    </c:extLst>
                    <c:strCache>
                      <c:ptCount val="1"/>
                      <c:pt idx="0">
                        <c:v>Autres produits d'importation</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[1]graph_CE!$B$14:$F$14</c15:sqref>
                        </c15:formulaRef>
                      </c:ext>
                    </c:extLst>
                    <c:numCache>
                      <c:formatCode>General</c:formatCode>
                      <c:ptCount val="5"/>
                      <c:pt idx="0">
                        <c:v>311567.95111906307</c:v>
                      </c:pt>
                      <c:pt idx="1">
                        <c:v>330866.9523898341</c:v>
                      </c:pt>
                      <c:pt idx="2">
                        <c:v>373661.45295173593</c:v>
                      </c:pt>
                      <c:pt idx="3">
                        <c:v>383285.6166871218</c:v>
                      </c:pt>
                      <c:pt idx="4">
                        <c:v>393645.83521971409</c:v>
                      </c:pt>
                    </c:numCache>
                  </c:numRef>
                </c:val>
                <c:smooth val="0"/>
                <c:extLst xmlns:c15="http://schemas.microsoft.com/office/drawing/2012/chart">
                  <c:ext xmlns:c16="http://schemas.microsoft.com/office/drawing/2014/chart" uri="{C3380CC4-5D6E-409C-BE32-E72D297353CC}">
                    <c16:uniqueId val="{0000000A-D76A-45E3-BEB9-EF603B48B50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[1]graph_CE!$A$15</c15:sqref>
                        </c15:formulaRef>
                      </c:ext>
                    </c:extLst>
                    <c:strCache>
                      <c:ptCount val="1"/>
                      <c:pt idx="0">
                        <c:v>Exportation</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[1]graph_CE!$B$15:$F$15</c15:sqref>
                        </c15:formulaRef>
                      </c:ext>
                    </c:extLst>
                    <c:numCache>
                      <c:formatCode>General</c:formatCode>
                      <c:ptCount val="5"/>
                      <c:pt idx="0">
                        <c:v>705188.87113599991</c:v>
                      </c:pt>
                      <c:pt idx="1">
                        <c:v>838191.21228824998</c:v>
                      </c:pt>
                      <c:pt idx="2">
                        <c:v>817093.05339099991</c:v>
                      </c:pt>
                      <c:pt idx="3">
                        <c:v>814386.72450457292</c:v>
                      </c:pt>
                      <c:pt idx="4">
                        <c:v>951534.00162399991</c:v>
                      </c:pt>
                    </c:numCache>
                  </c:numRef>
                </c:val>
                <c:smooth val="0"/>
                <c:extLst xmlns:c15="http://schemas.microsoft.com/office/drawing/2012/chart">
                  <c:ext xmlns:c16="http://schemas.microsoft.com/office/drawing/2014/chart" uri="{C3380CC4-5D6E-409C-BE32-E72D297353CC}">
                    <c16:uniqueId val="{0000000B-D76A-45E3-BEB9-EF603B48B50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[1]graph_CE!$A$16</c15:sqref>
                        </c15:formulaRef>
                      </c:ext>
                    </c:extLst>
                    <c:strCache>
                      <c:ptCount val="1"/>
                      <c:pt idx="0">
                        <c:v>Dont</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[1]graph_CE!$B$16:$F$16</c15:sqref>
                        </c15:formulaRef>
                      </c:ext>
                    </c:extLst>
                    <c:numCache>
                      <c:formatCode>General</c:formatCode>
                      <c:ptCount val="5"/>
                    </c:numCache>
                  </c:numRef>
                </c:val>
                <c:smooth val="0"/>
                <c:extLst xmlns:c15="http://schemas.microsoft.com/office/drawing/2012/chart">
                  <c:ext xmlns:c16="http://schemas.microsoft.com/office/drawing/2014/chart" uri="{C3380CC4-5D6E-409C-BE32-E72D297353CC}">
                    <c16:uniqueId val="{0000000C-D76A-45E3-BEB9-EF603B48B50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[1]graph_CE!$A$17</c15:sqref>
                        </c15:formulaRef>
                      </c:ext>
                    </c:extLst>
                    <c:strCache>
                      <c:ptCount val="1"/>
                      <c:pt idx="0">
                        <c:v>Animaux vivants et produits du règne animal</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[1]graph_CE!$B$17:$F$17</c15:sqref>
                        </c15:formulaRef>
                      </c:ext>
                    </c:extLst>
                    <c:numCache>
                      <c:formatCode>General</c:formatCode>
                      <c:ptCount val="5"/>
                      <c:pt idx="0">
                        <c:v>2864.567153</c:v>
                      </c:pt>
                      <c:pt idx="1">
                        <c:v>3611.6104399999999</c:v>
                      </c:pt>
                      <c:pt idx="2">
                        <c:v>2505.8695939999998</c:v>
                      </c:pt>
                      <c:pt idx="3">
                        <c:v>2368.005717</c:v>
                      </c:pt>
                      <c:pt idx="4">
                        <c:v>3454.5297399999999</c:v>
                      </c:pt>
                    </c:numCache>
                  </c:numRef>
                </c:val>
                <c:smooth val="0"/>
                <c:extLst xmlns:c15="http://schemas.microsoft.com/office/drawing/2012/chart">
                  <c:ext xmlns:c16="http://schemas.microsoft.com/office/drawing/2014/chart" uri="{C3380CC4-5D6E-409C-BE32-E72D297353CC}">
                    <c16:uniqueId val="{0000000D-D76A-45E3-BEB9-EF603B48B50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[1]graph_CE!$A$18</c15:sqref>
                        </c15:formulaRef>
                      </c:ext>
                    </c:extLst>
                    <c:strCache>
                      <c:ptCount val="1"/>
                      <c:pt idx="0">
                        <c:v>Produits du règne végétal</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[1]graph_CE!$B$18:$F$18</c15:sqref>
                        </c15:formulaRef>
                      </c:ext>
                    </c:extLst>
                    <c:numCache>
                      <c:formatCode>General</c:formatCode>
                      <c:ptCount val="5"/>
                      <c:pt idx="0">
                        <c:v>49816.129130000001</c:v>
                      </c:pt>
                      <c:pt idx="1">
                        <c:v>49018.220007249998</c:v>
                      </c:pt>
                      <c:pt idx="2">
                        <c:v>62542.968745000006</c:v>
                      </c:pt>
                      <c:pt idx="3">
                        <c:v>39242.159217624998</c:v>
                      </c:pt>
                      <c:pt idx="4">
                        <c:v>21495.295312999999</c:v>
                      </c:pt>
                    </c:numCache>
                  </c:numRef>
                </c:val>
                <c:smooth val="0"/>
                <c:extLst xmlns:c15="http://schemas.microsoft.com/office/drawing/2012/chart">
                  <c:ext xmlns:c16="http://schemas.microsoft.com/office/drawing/2014/chart" uri="{C3380CC4-5D6E-409C-BE32-E72D297353CC}">
                    <c16:uniqueId val="{0000000E-D76A-45E3-BEB9-EF603B48B50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[1]graph_CE!$A$19</c15:sqref>
                        </c15:formulaRef>
                      </c:ext>
                    </c:extLst>
                    <c:strCache>
                      <c:ptCount val="1"/>
                      <c:pt idx="0">
                        <c:v>Produits des industries alimentaires ; boissons, alcools</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[1]graph_CE!$B$19:$F$19</c15:sqref>
                        </c15:formulaRef>
                      </c:ext>
                    </c:extLst>
                    <c:numCache>
                      <c:formatCode>General</c:formatCode>
                      <c:ptCount val="5"/>
                      <c:pt idx="0">
                        <c:v>5976.4511120000006</c:v>
                      </c:pt>
                      <c:pt idx="1">
                        <c:v>10483.456104000001</c:v>
                      </c:pt>
                      <c:pt idx="2">
                        <c:v>8959.0866920000008</c:v>
                      </c:pt>
                      <c:pt idx="3">
                        <c:v>6047.3742689999999</c:v>
                      </c:pt>
                      <c:pt idx="4">
                        <c:v>6577.9420609999997</c:v>
                      </c:pt>
                    </c:numCache>
                  </c:numRef>
                </c:val>
                <c:smooth val="0"/>
                <c:extLst xmlns:c15="http://schemas.microsoft.com/office/drawing/2012/chart">
                  <c:ext xmlns:c16="http://schemas.microsoft.com/office/drawing/2014/chart" uri="{C3380CC4-5D6E-409C-BE32-E72D297353CC}">
                    <c16:uniqueId val="{0000000F-D76A-45E3-BEB9-EF603B48B50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[1]graph_CE!$A$20</c15:sqref>
                        </c15:formulaRef>
                      </c:ext>
                    </c:extLst>
                    <c:strCache>
                      <c:ptCount val="1"/>
                      <c:pt idx="0">
                        <c:v>Produits minéraux</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[1]graph_CE!$B$20:$F$20</c15:sqref>
                        </c15:formulaRef>
                      </c:ext>
                    </c:extLst>
                    <c:numCache>
                      <c:formatCode>General</c:formatCode>
                      <c:ptCount val="5"/>
                      <c:pt idx="0">
                        <c:v>19850.616132000003</c:v>
                      </c:pt>
                      <c:pt idx="1">
                        <c:v>26065.078256000001</c:v>
                      </c:pt>
                      <c:pt idx="2">
                        <c:v>15837.226178999999</c:v>
                      </c:pt>
                      <c:pt idx="3">
                        <c:v>19520.16606</c:v>
                      </c:pt>
                      <c:pt idx="4">
                        <c:v>15071.562717999999</c:v>
                      </c:pt>
                    </c:numCache>
                  </c:numRef>
                </c:val>
                <c:smooth val="0"/>
                <c:extLst xmlns:c15="http://schemas.microsoft.com/office/drawing/2012/chart">
                  <c:ext xmlns:c16="http://schemas.microsoft.com/office/drawing/2014/chart" uri="{C3380CC4-5D6E-409C-BE32-E72D297353CC}">
                    <c16:uniqueId val="{00000010-D76A-45E3-BEB9-EF603B48B50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[1]graph_CE!$A$21</c15:sqref>
                        </c15:formulaRef>
                      </c:ext>
                    </c:extLst>
                    <c:strCache>
                      <c:ptCount val="1"/>
                      <c:pt idx="0">
                        <c:v>Matières textiles et ouvrages en ces matières</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[1]graph_CE!$B$21:$F$21</c15:sqref>
                        </c15:formulaRef>
                      </c:ext>
                    </c:extLst>
                    <c:numCache>
                      <c:formatCode>General</c:formatCode>
                      <c:ptCount val="5"/>
                      <c:pt idx="0">
                        <c:v>39835.118044000003</c:v>
                      </c:pt>
                      <c:pt idx="1">
                        <c:v>122417.029207</c:v>
                      </c:pt>
                      <c:pt idx="2">
                        <c:v>29182.424989000003</c:v>
                      </c:pt>
                      <c:pt idx="3">
                        <c:v>2980.9966725470003</c:v>
                      </c:pt>
                      <c:pt idx="4">
                        <c:v>49866.988867</c:v>
                      </c:pt>
                    </c:numCache>
                  </c:numRef>
                </c:val>
                <c:smooth val="0"/>
                <c:extLst xmlns:c15="http://schemas.microsoft.com/office/drawing/2012/chart">
                  <c:ext xmlns:c16="http://schemas.microsoft.com/office/drawing/2014/chart" uri="{C3380CC4-5D6E-409C-BE32-E72D297353CC}">
                    <c16:uniqueId val="{00000011-D76A-45E3-BEB9-EF603B48B50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[1]graph_CE!$A$22</c15:sqref>
                        </c15:formulaRef>
                      </c:ext>
                    </c:extLst>
                    <c:strCache>
                      <c:ptCount val="1"/>
                      <c:pt idx="0">
                        <c:v>Perles fines/de culture, pierres gemmes, mét. précieux</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[1]graph_CE!$B$22:$F$22</c15:sqref>
                        </c15:formulaRef>
                      </c:ext>
                    </c:extLst>
                    <c:numCache>
                      <c:formatCode>General</c:formatCode>
                      <c:ptCount val="5"/>
                      <c:pt idx="0">
                        <c:v>566684.45945900003</c:v>
                      </c:pt>
                      <c:pt idx="1">
                        <c:v>600410.840967</c:v>
                      </c:pt>
                      <c:pt idx="2">
                        <c:v>668761.55005900003</c:v>
                      </c:pt>
                      <c:pt idx="3">
                        <c:v>721615.78743799997</c:v>
                      </c:pt>
                      <c:pt idx="4">
                        <c:v>827719.37563000002</c:v>
                      </c:pt>
                    </c:numCache>
                  </c:numRef>
                </c:val>
                <c:smooth val="0"/>
                <c:extLst xmlns:c15="http://schemas.microsoft.com/office/drawing/2012/chart">
                  <c:ext xmlns:c16="http://schemas.microsoft.com/office/drawing/2014/chart" uri="{C3380CC4-5D6E-409C-BE32-E72D297353CC}">
                    <c16:uniqueId val="{00000012-D76A-45E3-BEB9-EF603B48B50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[1]graph_CE!$A$23</c15:sqref>
                        </c15:formulaRef>
                      </c:ext>
                    </c:extLst>
                    <c:strCache>
                      <c:ptCount val="1"/>
                      <c:pt idx="0">
                        <c:v>Autres produits d'exportation</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[1]graph_CE!$B$23:$F$23</c15:sqref>
                        </c15:formulaRef>
                      </c:ext>
                    </c:extLst>
                    <c:numCache>
                      <c:formatCode>General</c:formatCode>
                      <c:ptCount val="5"/>
                      <c:pt idx="0">
                        <c:v>20161.530105999904</c:v>
                      </c:pt>
                      <c:pt idx="1">
                        <c:v>26184.977306999965</c:v>
                      </c:pt>
                      <c:pt idx="2">
                        <c:v>29303.927132999874</c:v>
                      </c:pt>
                      <c:pt idx="3">
                        <c:v>22612.235130400979</c:v>
                      </c:pt>
                      <c:pt idx="4">
                        <c:v>27348.307294999831</c:v>
                      </c:pt>
                    </c:numCache>
                  </c:numRef>
                </c:val>
                <c:smooth val="0"/>
                <c:extLst xmlns:c15="http://schemas.microsoft.com/office/drawing/2012/chart">
                  <c:ext xmlns:c16="http://schemas.microsoft.com/office/drawing/2014/chart" uri="{C3380CC4-5D6E-409C-BE32-E72D297353CC}">
                    <c16:uniqueId val="{00000013-D76A-45E3-BEB9-EF603B48B50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[1]graph_CE!$A$24</c15:sqref>
                        </c15:formulaRef>
                      </c:ext>
                    </c:extLst>
                    <c:strCache>
                      <c:ptCount val="1"/>
                      <c:pt idx="0">
                        <c:v>Indice prix à l'exportation</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[1]graph_CE!$B$24:$F$24</c15:sqref>
                        </c15:formulaRef>
                      </c:ext>
                    </c:extLst>
                    <c:numCache>
                      <c:formatCode>General</c:formatCode>
                      <c:ptCount val="5"/>
                      <c:pt idx="0">
                        <c:v>1.0372390355599221</c:v>
                      </c:pt>
                      <c:pt idx="1">
                        <c:v>1.0735276942659242</c:v>
                      </c:pt>
                      <c:pt idx="2">
                        <c:v>1.165</c:v>
                      </c:pt>
                      <c:pt idx="3">
                        <c:v>1.2107422167884045</c:v>
                      </c:pt>
                      <c:pt idx="4">
                        <c:v>1.2791598506372819</c:v>
                      </c:pt>
                    </c:numCache>
                  </c:numRef>
                </c:val>
                <c:smooth val="0"/>
                <c:extLst xmlns:c15="http://schemas.microsoft.com/office/drawing/2012/chart">
                  <c:ext xmlns:c16="http://schemas.microsoft.com/office/drawing/2014/chart" uri="{C3380CC4-5D6E-409C-BE32-E72D297353CC}">
                    <c16:uniqueId val="{00000014-D76A-45E3-BEB9-EF603B48B50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[1]graph_CE!$A$25</c15:sqref>
                        </c15:formulaRef>
                      </c:ext>
                    </c:extLst>
                    <c:strCache>
                      <c:ptCount val="1"/>
                      <c:pt idx="0">
                        <c:v>Indice prix à l'importation</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[1]graph_CE!$B$25:$F$25</c15:sqref>
                        </c15:formulaRef>
                      </c:ext>
                    </c:extLst>
                    <c:numCache>
                      <c:formatCode>General</c:formatCode>
                      <c:ptCount val="5"/>
                      <c:pt idx="0">
                        <c:v>0.97756106832482847</c:v>
                      </c:pt>
                      <c:pt idx="1">
                        <c:v>0.99249558068547772</c:v>
                      </c:pt>
                      <c:pt idx="2">
                        <c:v>0.95</c:v>
                      </c:pt>
                      <c:pt idx="3">
                        <c:v>0.96713329730812003</c:v>
                      </c:pt>
                      <c:pt idx="4">
                        <c:v>0.9143718061281898</c:v>
                      </c:pt>
                    </c:numCache>
                  </c:numRef>
                </c:val>
                <c:smooth val="0"/>
                <c:extLst xmlns:c15="http://schemas.microsoft.com/office/drawing/2012/chart">
                  <c:ext xmlns:c16="http://schemas.microsoft.com/office/drawing/2014/chart" uri="{C3380CC4-5D6E-409C-BE32-E72D297353CC}">
                    <c16:uniqueId val="{00000015-D76A-45E3-BEB9-EF603B48B50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[1]graph_CE!$A$28</c15:sqref>
                        </c15:formulaRef>
                      </c:ext>
                    </c:extLst>
                    <c:strCache>
                      <c:ptCount val="1"/>
                      <c:pt idx="0">
                        <c:v>Couverture des Importations par les Exportations (%)</c:v>
                      </c:pt>
                    </c:strCache>
                  </c:strRef>
                </c:tx>
                <c:spPr>
                  <a:ln w="28575" cap="rnd">
                    <a:solidFill>
                      <a:srgbClr val="92D050"/>
                    </a:solidFill>
                    <a:round/>
                  </a:ln>
                  <a:effectLst/>
                </c:spPr>
                <c:marker>
                  <c:symbol val="none"/>
                </c:marker>
                <c:cat>
                  <c:strRef>
                    <c:extLst xmlns:c15="http://schemas.microsoft.com/office/drawing/2012/chart">
                      <c:ext xmlns:c15="http://schemas.microsoft.com/office/drawing/2012/chart" uri="{02D57815-91ED-43cb-92C2-25804820EDAC}">
                        <c15:formulaRef>
                          <c15:sqref>[1]graph_CE!$B$5:$F$5</c15:sqref>
                        </c15:formulaRef>
                      </c:ext>
                    </c:extLst>
                    <c:strCache>
                      <c:ptCount val="5"/>
                      <c:pt idx="0">
                        <c:v>4. TRIM.2023</c:v>
                      </c:pt>
                      <c:pt idx="1">
                        <c:v>1. TRIM.2024</c:v>
                      </c:pt>
                      <c:pt idx="2">
                        <c:v>2. TRIM.2024</c:v>
                      </c:pt>
                      <c:pt idx="3">
                        <c:v>3. TRIM.2024</c:v>
                      </c:pt>
                      <c:pt idx="4">
                        <c:v>4.Trim2024</c:v>
                      </c:pt>
                    </c:strCache>
                  </c:strRef>
                </c:cat>
                <c:val>
                  <c:numRef>
                    <c:extLst xmlns:c15="http://schemas.microsoft.com/office/drawing/2012/chart">
                      <c:ext xmlns:c15="http://schemas.microsoft.com/office/drawing/2012/chart" uri="{02D57815-91ED-43cb-92C2-25804820EDAC}">
                        <c15:formulaRef>
                          <c15:sqref>[1]graph_CE!$B$28:$F$28</c15:sqref>
                        </c15:formulaRef>
                      </c:ext>
                    </c:extLst>
                    <c:numCache>
                      <c:formatCode>General</c:formatCode>
                      <c:ptCount val="5"/>
                      <c:pt idx="0">
                        <c:v>0.72609704189861224</c:v>
                      </c:pt>
                      <c:pt idx="1">
                        <c:v>0.91660418237045505</c:v>
                      </c:pt>
                      <c:pt idx="2">
                        <c:v>0.90400000000000003</c:v>
                      </c:pt>
                      <c:pt idx="3">
                        <c:v>0.80601329205142713</c:v>
                      </c:pt>
                      <c:pt idx="4">
                        <c:v>0.89732769263208223</c:v>
                      </c:pt>
                    </c:numCache>
                  </c:numRef>
                </c:val>
                <c:smooth val="0"/>
                <c:extLst xmlns:c15="http://schemas.microsoft.com/office/drawing/2012/chart">
                  <c:ext xmlns:c16="http://schemas.microsoft.com/office/drawing/2014/chart" uri="{C3380CC4-5D6E-409C-BE32-E72D297353CC}">
                    <c16:uniqueId val="{00000016-D76A-45E3-BEB9-EF603B48B50E}"/>
                  </c:ext>
                </c:extLst>
              </c15:ser>
            </c15:filteredLineSeries>
          </c:ext>
        </c:extLst>
      </c:lineChart>
      <c:catAx>
        <c:axId val="111309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13110127"/>
        <c:crosses val="autoZero"/>
        <c:auto val="1"/>
        <c:lblAlgn val="ctr"/>
        <c:lblOffset val="100"/>
        <c:noMultiLvlLbl val="0"/>
      </c:catAx>
      <c:valAx>
        <c:axId val="1113110127"/>
        <c:scaling>
          <c:orientation val="minMax"/>
        </c:scaling>
        <c:delete val="0"/>
        <c:axPos val="l"/>
        <c:majorGridlines>
          <c:spPr>
            <a:ln w="9525" cap="flat" cmpd="sng" algn="ctr">
              <a:solidFill>
                <a:schemeClr val="tx1">
                  <a:lumMod val="15000"/>
                  <a:lumOff val="85000"/>
                </a:schemeClr>
              </a:solidFill>
              <a:round/>
            </a:ln>
            <a:effectLst>
              <a:softEdge rad="139700"/>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13096399"/>
        <c:crosses val="autoZero"/>
        <c:crossBetween val="between"/>
      </c:valAx>
      <c:spPr>
        <a:solidFill>
          <a:schemeClr val="bg1"/>
        </a:solidFill>
        <a:ln>
          <a:solidFill>
            <a:schemeClr val="bg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[1]graph_CE!$A$6</c:f>
              <c:strCache>
                <c:ptCount val="1"/>
                <c:pt idx="0">
                  <c:v>Importation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[1]graph_CE!$B$5:$F$5</c:f>
              <c:strCache>
                <c:ptCount val="5"/>
                <c:pt idx="0">
                  <c:v>4. TRIM.2023</c:v>
                </c:pt>
                <c:pt idx="1">
                  <c:v>1. TRIM.2024</c:v>
                </c:pt>
                <c:pt idx="2">
                  <c:v>2. TRIM.2024</c:v>
                </c:pt>
                <c:pt idx="3">
                  <c:v>3. TRIM.2024</c:v>
                </c:pt>
                <c:pt idx="4">
                  <c:v>4.Trim2024</c:v>
                </c:pt>
              </c:strCache>
            </c:strRef>
          </c:cat>
          <c:val>
            <c:numRef>
              <c:f>[1]graph_CE!$B$6:$F$6</c:f>
              <c:numCache>
                <c:formatCode>General</c:formatCode>
                <c:ptCount val="5"/>
                <c:pt idx="0">
                  <c:v>970906.24140889104</c:v>
                </c:pt>
                <c:pt idx="1">
                  <c:v>918594.46721695713</c:v>
                </c:pt>
                <c:pt idx="2">
                  <c:v>908670.25208412891</c:v>
                </c:pt>
                <c:pt idx="3">
                  <c:v>1010388.7026873099</c:v>
                </c:pt>
                <c:pt idx="4">
                  <c:v>1060408.5992631242</c:v>
                </c:pt>
              </c:numCache>
            </c:numRef>
          </c:val>
          <c:smooth val="0"/>
          <c:extLst>
            <c:ext xmlns:c16="http://schemas.microsoft.com/office/drawing/2014/chart" uri="{C3380CC4-5D6E-409C-BE32-E72D297353CC}">
              <c16:uniqueId val="{00000000-6167-4CA0-B8C4-27EB259158C3}"/>
            </c:ext>
          </c:extLst>
        </c:ser>
        <c:ser>
          <c:idx val="1"/>
          <c:order val="1"/>
          <c:tx>
            <c:strRef>
              <c:f>[1]graph_CE!$A$15</c:f>
              <c:strCache>
                <c:ptCount val="1"/>
                <c:pt idx="0">
                  <c:v>Exportation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[1]graph_CE!$B$5:$F$5</c:f>
              <c:strCache>
                <c:ptCount val="5"/>
                <c:pt idx="0">
                  <c:v>4. TRIM.2023</c:v>
                </c:pt>
                <c:pt idx="1">
                  <c:v>1. TRIM.2024</c:v>
                </c:pt>
                <c:pt idx="2">
                  <c:v>2. TRIM.2024</c:v>
                </c:pt>
                <c:pt idx="3">
                  <c:v>3. TRIM.2024</c:v>
                </c:pt>
                <c:pt idx="4">
                  <c:v>4.Trim2024</c:v>
                </c:pt>
              </c:strCache>
            </c:strRef>
          </c:cat>
          <c:val>
            <c:numRef>
              <c:f>[1]graph_CE!$B$15:$F$15</c:f>
              <c:numCache>
                <c:formatCode>General</c:formatCode>
                <c:ptCount val="5"/>
                <c:pt idx="0">
                  <c:v>705188.87113599991</c:v>
                </c:pt>
                <c:pt idx="1">
                  <c:v>838191.21228824998</c:v>
                </c:pt>
                <c:pt idx="2">
                  <c:v>817093.05339099991</c:v>
                </c:pt>
                <c:pt idx="3">
                  <c:v>814386.72450457292</c:v>
                </c:pt>
                <c:pt idx="4">
                  <c:v>951534.00162399991</c:v>
                </c:pt>
              </c:numCache>
            </c:numRef>
          </c:val>
          <c:smooth val="0"/>
          <c:extLst>
            <c:ext xmlns:c16="http://schemas.microsoft.com/office/drawing/2014/chart" uri="{C3380CC4-5D6E-409C-BE32-E72D297353CC}">
              <c16:uniqueId val="{00000001-6167-4CA0-B8C4-27EB259158C3}"/>
            </c:ext>
          </c:extLst>
        </c:ser>
        <c:dLbls>
          <c:showLegendKey val="0"/>
          <c:showVal val="0"/>
          <c:showCatName val="0"/>
          <c:showSerName val="0"/>
          <c:showPercent val="0"/>
          <c:showBubbleSize val="0"/>
        </c:dLbls>
        <c:marker val="1"/>
        <c:smooth val="0"/>
        <c:axId val="1021773088"/>
        <c:axId val="232335680"/>
      </c:lineChart>
      <c:catAx>
        <c:axId val="102177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crossAx val="232335680"/>
        <c:crosses val="autoZero"/>
        <c:auto val="1"/>
        <c:lblAlgn val="ctr"/>
        <c:lblOffset val="100"/>
        <c:noMultiLvlLbl val="0"/>
      </c:catAx>
      <c:valAx>
        <c:axId val="232335680"/>
        <c:scaling>
          <c:orientation val="minMax"/>
          <c:min val="50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crossAx val="1021773088"/>
        <c:crosses val="autoZero"/>
        <c:crossBetween val="between"/>
        <c:majorUnit val="50000"/>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266185476815402E-2"/>
          <c:y val="0.17948308544765235"/>
          <c:w val="0.86928937007874019"/>
          <c:h val="0.63043999708369791"/>
        </c:manualLayout>
      </c:layout>
      <c:lineChart>
        <c:grouping val="standard"/>
        <c:varyColors val="0"/>
        <c:ser>
          <c:idx val="0"/>
          <c:order val="0"/>
          <c:tx>
            <c:strRef>
              <c:f>[1]CMP_Graph!$D$4</c:f>
              <c:strCache>
                <c:ptCount val="1"/>
                <c:pt idx="0">
                  <c:v>Taux de change du Dollar (en Francs CFA)</c:v>
                </c:pt>
              </c:strCache>
            </c:strRef>
          </c:tx>
          <c:marker>
            <c:symbol val="none"/>
          </c:marker>
          <c:cat>
            <c:numRef>
              <c:f>[1]CMP_Graph!$C$296:$C$346</c:f>
              <c:numCache>
                <c:formatCode>General</c:formatCode>
                <c:ptCount val="51"/>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pt idx="37">
                  <c:v>45231</c:v>
                </c:pt>
                <c:pt idx="38">
                  <c:v>45261</c:v>
                </c:pt>
                <c:pt idx="39">
                  <c:v>45292</c:v>
                </c:pt>
                <c:pt idx="40">
                  <c:v>45323</c:v>
                </c:pt>
                <c:pt idx="41">
                  <c:v>45352</c:v>
                </c:pt>
                <c:pt idx="42">
                  <c:v>45383</c:v>
                </c:pt>
                <c:pt idx="43">
                  <c:v>45413</c:v>
                </c:pt>
                <c:pt idx="44">
                  <c:v>45444</c:v>
                </c:pt>
                <c:pt idx="45">
                  <c:v>45474</c:v>
                </c:pt>
                <c:pt idx="46">
                  <c:v>45505</c:v>
                </c:pt>
                <c:pt idx="47">
                  <c:v>45536</c:v>
                </c:pt>
                <c:pt idx="48">
                  <c:v>45566</c:v>
                </c:pt>
                <c:pt idx="49">
                  <c:v>45597</c:v>
                </c:pt>
                <c:pt idx="50">
                  <c:v>45627</c:v>
                </c:pt>
              </c:numCache>
            </c:numRef>
          </c:cat>
          <c:val>
            <c:numRef>
              <c:f>[1]CMP_Graph!$D$296:$D$346</c:f>
              <c:numCache>
                <c:formatCode>General</c:formatCode>
                <c:ptCount val="51"/>
                <c:pt idx="0">
                  <c:v>557.07587313563533</c:v>
                </c:pt>
                <c:pt idx="1">
                  <c:v>554.46844451492746</c:v>
                </c:pt>
                <c:pt idx="2">
                  <c:v>539.02687269476223</c:v>
                </c:pt>
                <c:pt idx="3">
                  <c:v>538.97655936975536</c:v>
                </c:pt>
                <c:pt idx="4">
                  <c:v>542.22040629357105</c:v>
                </c:pt>
                <c:pt idx="5">
                  <c:v>551.29869114548626</c:v>
                </c:pt>
                <c:pt idx="6">
                  <c:v>547.62466593162094</c:v>
                </c:pt>
                <c:pt idx="7">
                  <c:v>540.08419060206313</c:v>
                </c:pt>
                <c:pt idx="8">
                  <c:v>544.55361270906462</c:v>
                </c:pt>
                <c:pt idx="9">
                  <c:v>554.87553810552754</c:v>
                </c:pt>
                <c:pt idx="10">
                  <c:v>557.24046274388184</c:v>
                </c:pt>
                <c:pt idx="11">
                  <c:v>557.32123062660753</c:v>
                </c:pt>
                <c:pt idx="12">
                  <c:v>565.4121650742012</c:v>
                </c:pt>
                <c:pt idx="13">
                  <c:v>574.77286708775625</c:v>
                </c:pt>
                <c:pt idx="14">
                  <c:v>580.30118232211919</c:v>
                </c:pt>
                <c:pt idx="15">
                  <c:v>579.78126422655839</c:v>
                </c:pt>
                <c:pt idx="16">
                  <c:v>578.37890893172448</c:v>
                </c:pt>
                <c:pt idx="17">
                  <c:v>595.3224078158496</c:v>
                </c:pt>
                <c:pt idx="18">
                  <c:v>606.43197959839063</c:v>
                </c:pt>
                <c:pt idx="19">
                  <c:v>620.14188682105419</c:v>
                </c:pt>
                <c:pt idx="20">
                  <c:v>620.90096940673163</c:v>
                </c:pt>
                <c:pt idx="21">
                  <c:v>644.56520703337208</c:v>
                </c:pt>
                <c:pt idx="22">
                  <c:v>647.70000000000005</c:v>
                </c:pt>
                <c:pt idx="23">
                  <c:v>662.50221826894438</c:v>
                </c:pt>
                <c:pt idx="24">
                  <c:v>667.66319471048143</c:v>
                </c:pt>
                <c:pt idx="25">
                  <c:v>643.30202704481917</c:v>
                </c:pt>
                <c:pt idx="26">
                  <c:v>619.49785425824382</c:v>
                </c:pt>
                <c:pt idx="27">
                  <c:v>609.1864081582662</c:v>
                </c:pt>
                <c:pt idx="28">
                  <c:v>612.24616140192643</c:v>
                </c:pt>
                <c:pt idx="29">
                  <c:v>612.7749991642238</c:v>
                </c:pt>
                <c:pt idx="30">
                  <c:v>598.09353314966711</c:v>
                </c:pt>
                <c:pt idx="31">
                  <c:v>603.66036467713059</c:v>
                </c:pt>
                <c:pt idx="32">
                  <c:v>605.1835846483234</c:v>
                </c:pt>
                <c:pt idx="33">
                  <c:v>593.2641265094702</c:v>
                </c:pt>
                <c:pt idx="34">
                  <c:v>601.32709833270178</c:v>
                </c:pt>
                <c:pt idx="35">
                  <c:v>614.00350832972708</c:v>
                </c:pt>
                <c:pt idx="36">
                  <c:v>621.03103739036931</c:v>
                </c:pt>
                <c:pt idx="37">
                  <c:v>606.99125880362328</c:v>
                </c:pt>
                <c:pt idx="38">
                  <c:v>601.6863186386588</c:v>
                </c:pt>
                <c:pt idx="39">
                  <c:v>601.52107623722429</c:v>
                </c:pt>
                <c:pt idx="40">
                  <c:v>607.67460870830405</c:v>
                </c:pt>
                <c:pt idx="41">
                  <c:v>603.29047327935814</c:v>
                </c:pt>
                <c:pt idx="42">
                  <c:v>611.48947797402127</c:v>
                </c:pt>
                <c:pt idx="43">
                  <c:v>606.69389980255619</c:v>
                </c:pt>
                <c:pt idx="44">
                  <c:v>609.70671069424441</c:v>
                </c:pt>
                <c:pt idx="45">
                  <c:v>604.91292488908994</c:v>
                </c:pt>
                <c:pt idx="46">
                  <c:v>595.71919407984967</c:v>
                </c:pt>
                <c:pt idx="47">
                  <c:v>590.64721120577258</c:v>
                </c:pt>
                <c:pt idx="48">
                  <c:v>601.59809149544958</c:v>
                </c:pt>
                <c:pt idx="49">
                  <c:v>617.17451735667112</c:v>
                </c:pt>
                <c:pt idx="50">
                  <c:v>626.00795967753379</c:v>
                </c:pt>
              </c:numCache>
            </c:numRef>
          </c:val>
          <c:smooth val="0"/>
          <c:extLst>
            <c:ext xmlns:c16="http://schemas.microsoft.com/office/drawing/2014/chart" uri="{C3380CC4-5D6E-409C-BE32-E72D297353CC}">
              <c16:uniqueId val="{00000000-2EDC-47A6-ACFD-CA79087D43A9}"/>
            </c:ext>
          </c:extLst>
        </c:ser>
        <c:dLbls>
          <c:showLegendKey val="0"/>
          <c:showVal val="0"/>
          <c:showCatName val="0"/>
          <c:showSerName val="0"/>
          <c:showPercent val="0"/>
          <c:showBubbleSize val="0"/>
        </c:dLbls>
        <c:marker val="1"/>
        <c:smooth val="0"/>
        <c:axId val="117688960"/>
        <c:axId val="117690752"/>
      </c:lineChart>
      <c:lineChart>
        <c:grouping val="standard"/>
        <c:varyColors val="0"/>
        <c:ser>
          <c:idx val="1"/>
          <c:order val="1"/>
          <c:tx>
            <c:strRef>
              <c:f>[1]CMP_Graph!$F$4</c:f>
              <c:strCache>
                <c:ptCount val="1"/>
                <c:pt idx="0">
                  <c:v>Cours mondial du coton (Indice Liverpool $ US / tonne)</c:v>
                </c:pt>
              </c:strCache>
            </c:strRef>
          </c:tx>
          <c:marker>
            <c:symbol val="none"/>
          </c:marker>
          <c:cat>
            <c:numRef>
              <c:f>[1]CMP_Graph!$C$296:$C$346</c:f>
              <c:numCache>
                <c:formatCode>General</c:formatCode>
                <c:ptCount val="51"/>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pt idx="37">
                  <c:v>45231</c:v>
                </c:pt>
                <c:pt idx="38">
                  <c:v>45261</c:v>
                </c:pt>
                <c:pt idx="39">
                  <c:v>45292</c:v>
                </c:pt>
                <c:pt idx="40">
                  <c:v>45323</c:v>
                </c:pt>
                <c:pt idx="41">
                  <c:v>45352</c:v>
                </c:pt>
                <c:pt idx="42">
                  <c:v>45383</c:v>
                </c:pt>
                <c:pt idx="43">
                  <c:v>45413</c:v>
                </c:pt>
                <c:pt idx="44">
                  <c:v>45444</c:v>
                </c:pt>
                <c:pt idx="45">
                  <c:v>45474</c:v>
                </c:pt>
                <c:pt idx="46">
                  <c:v>45505</c:v>
                </c:pt>
                <c:pt idx="47">
                  <c:v>45536</c:v>
                </c:pt>
                <c:pt idx="48">
                  <c:v>45566</c:v>
                </c:pt>
                <c:pt idx="49">
                  <c:v>45597</c:v>
                </c:pt>
                <c:pt idx="50">
                  <c:v>45627</c:v>
                </c:pt>
              </c:numCache>
            </c:numRef>
          </c:cat>
          <c:val>
            <c:numRef>
              <c:f>[1]CMP_Graph!$F$296:$F$346</c:f>
              <c:numCache>
                <c:formatCode>General</c:formatCode>
                <c:ptCount val="51"/>
                <c:pt idx="0">
                  <c:v>1.649496684</c:v>
                </c:pt>
                <c:pt idx="1">
                  <c:v>1.711226044</c:v>
                </c:pt>
                <c:pt idx="2">
                  <c:v>1.7861831239999999</c:v>
                </c:pt>
                <c:pt idx="3">
                  <c:v>1.9230900259999999</c:v>
                </c:pt>
                <c:pt idx="4">
                  <c:v>2.0450055119999999</c:v>
                </c:pt>
                <c:pt idx="5">
                  <c:v>2.0161249899999998</c:v>
                </c:pt>
                <c:pt idx="6">
                  <c:v>2.0002517260000001</c:v>
                </c:pt>
                <c:pt idx="7">
                  <c:v>2.0037791179999997</c:v>
                </c:pt>
                <c:pt idx="8">
                  <c:v>2.0833659</c:v>
                </c:pt>
                <c:pt idx="9">
                  <c:v>2.1539137400000001</c:v>
                </c:pt>
                <c:pt idx="10">
                  <c:v>2.2332800599999998</c:v>
                </c:pt>
                <c:pt idx="11">
                  <c:v>2.2857500160000002</c:v>
                </c:pt>
                <c:pt idx="12">
                  <c:v>2.5877829559999999</c:v>
                </c:pt>
                <c:pt idx="13">
                  <c:v>2.7897261480000002</c:v>
                </c:pt>
                <c:pt idx="14">
                  <c:v>2.6464258479999998</c:v>
                </c:pt>
                <c:pt idx="15">
                  <c:v>2.9112007100000001</c:v>
                </c:pt>
                <c:pt idx="16">
                  <c:v>3.0514145419999998</c:v>
                </c:pt>
                <c:pt idx="17">
                  <c:v>3.1113802060000002</c:v>
                </c:pt>
                <c:pt idx="18">
                  <c:v>3.4242157839999998</c:v>
                </c:pt>
                <c:pt idx="19">
                  <c:v>3.6100652499999999</c:v>
                </c:pt>
                <c:pt idx="20">
                  <c:v>3.3988626540000002</c:v>
                </c:pt>
                <c:pt idx="21">
                  <c:v>2.8887135860000002</c:v>
                </c:pt>
                <c:pt idx="22">
                  <c:v>2.742988204</c:v>
                </c:pt>
                <c:pt idx="23">
                  <c:v>2.607844998</c:v>
                </c:pt>
                <c:pt idx="24">
                  <c:v>2.1975652160000001</c:v>
                </c:pt>
                <c:pt idx="25">
                  <c:v>2.2255638900000001</c:v>
                </c:pt>
                <c:pt idx="26">
                  <c:v>2.2238000000000002</c:v>
                </c:pt>
                <c:pt idx="27">
                  <c:v>2.2109999999999999</c:v>
                </c:pt>
                <c:pt idx="28">
                  <c:v>2.1909999999999998</c:v>
                </c:pt>
                <c:pt idx="29">
                  <c:v>2.1030000000000002</c:v>
                </c:pt>
                <c:pt idx="30">
                  <c:v>2.0979163920000001</c:v>
                </c:pt>
                <c:pt idx="31">
                  <c:v>2.0734451100000002</c:v>
                </c:pt>
                <c:pt idx="32">
                  <c:v>2.0388325759999999</c:v>
                </c:pt>
                <c:pt idx="33">
                  <c:v>2.0542649160000002</c:v>
                </c:pt>
                <c:pt idx="34">
                  <c:v>2.1148919660000001</c:v>
                </c:pt>
                <c:pt idx="35">
                  <c:v>2.1594252900000002</c:v>
                </c:pt>
                <c:pt idx="36">
                  <c:v>2.1062939479999998</c:v>
                </c:pt>
                <c:pt idx="37">
                  <c:v>1.994299252</c:v>
                </c:pt>
                <c:pt idx="38">
                  <c:v>1.9954015620000001</c:v>
                </c:pt>
                <c:pt idx="39">
                  <c:v>2.0300140959999999</c:v>
                </c:pt>
                <c:pt idx="40">
                  <c:v>2.187864888</c:v>
                </c:pt>
                <c:pt idx="41">
                  <c:v>2.1988879880000001</c:v>
                </c:pt>
                <c:pt idx="42">
                  <c:v>1.9907718599999999</c:v>
                </c:pt>
                <c:pt idx="43">
                  <c:v>1.9069963000000001</c:v>
                </c:pt>
                <c:pt idx="44">
                  <c:v>1.833802916</c:v>
                </c:pt>
                <c:pt idx="45">
                  <c:v>1.792796984</c:v>
                </c:pt>
                <c:pt idx="46">
                  <c:v>1.7612709179999999</c:v>
                </c:pt>
                <c:pt idx="47">
                  <c:v>1.818370576</c:v>
                </c:pt>
                <c:pt idx="48">
                  <c:v>1.843723706</c:v>
                </c:pt>
                <c:pt idx="49">
                  <c:v>1.797206224</c:v>
                </c:pt>
                <c:pt idx="50">
                  <c:v>1.762373228</c:v>
                </c:pt>
              </c:numCache>
            </c:numRef>
          </c:val>
          <c:smooth val="0"/>
          <c:extLst>
            <c:ext xmlns:c16="http://schemas.microsoft.com/office/drawing/2014/chart" uri="{C3380CC4-5D6E-409C-BE32-E72D297353CC}">
              <c16:uniqueId val="{00000001-2EDC-47A6-ACFD-CA79087D43A9}"/>
            </c:ext>
          </c:extLst>
        </c:ser>
        <c:dLbls>
          <c:showLegendKey val="0"/>
          <c:showVal val="0"/>
          <c:showCatName val="0"/>
          <c:showSerName val="0"/>
          <c:showPercent val="0"/>
          <c:showBubbleSize val="0"/>
        </c:dLbls>
        <c:marker val="1"/>
        <c:smooth val="0"/>
        <c:axId val="500044784"/>
        <c:axId val="500020784"/>
      </c:lineChart>
      <c:catAx>
        <c:axId val="117688960"/>
        <c:scaling>
          <c:orientation val="minMax"/>
        </c:scaling>
        <c:delete val="0"/>
        <c:axPos val="b"/>
        <c:numFmt formatCode="General" sourceLinked="1"/>
        <c:majorTickMark val="out"/>
        <c:minorTickMark val="none"/>
        <c:tickLblPos val="nextTo"/>
        <c:txPr>
          <a:bodyPr rot="-2940000"/>
          <a:lstStyle/>
          <a:p>
            <a:pPr>
              <a:defRPr sz="700" b="0"/>
            </a:pPr>
            <a:endParaRPr lang="fr-BF"/>
          </a:p>
        </c:txPr>
        <c:crossAx val="117690752"/>
        <c:crosses val="autoZero"/>
        <c:auto val="1"/>
        <c:lblAlgn val="ctr"/>
        <c:lblOffset val="100"/>
        <c:tickLblSkip val="5"/>
        <c:noMultiLvlLbl val="1"/>
      </c:catAx>
      <c:valAx>
        <c:axId val="117690752"/>
        <c:scaling>
          <c:orientation val="minMax"/>
        </c:scaling>
        <c:delete val="0"/>
        <c:axPos val="l"/>
        <c:majorGridlines>
          <c:spPr>
            <a:ln>
              <a:solidFill>
                <a:srgbClr val="4F81BD"/>
              </a:solidFill>
              <a:prstDash val="sysDot"/>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fr-BF"/>
          </a:p>
        </c:txPr>
        <c:crossAx val="117688960"/>
        <c:crosses val="autoZero"/>
        <c:crossBetween val="between"/>
      </c:valAx>
      <c:valAx>
        <c:axId val="500020784"/>
        <c:scaling>
          <c:orientation val="minMax"/>
        </c:scaling>
        <c:delete val="0"/>
        <c:axPos val="r"/>
        <c:numFmt formatCode="General" sourceLinked="1"/>
        <c:majorTickMark val="out"/>
        <c:minorTickMark val="none"/>
        <c:tickLblPos val="nextTo"/>
        <c:txPr>
          <a:bodyPr/>
          <a:lstStyle/>
          <a:p>
            <a:pPr>
              <a:defRPr sz="800"/>
            </a:pPr>
            <a:endParaRPr lang="fr-BF"/>
          </a:p>
        </c:txPr>
        <c:crossAx val="500044784"/>
        <c:crosses val="max"/>
        <c:crossBetween val="between"/>
      </c:valAx>
      <c:catAx>
        <c:axId val="500044784"/>
        <c:scaling>
          <c:orientation val="minMax"/>
        </c:scaling>
        <c:delete val="1"/>
        <c:axPos val="b"/>
        <c:numFmt formatCode="General" sourceLinked="1"/>
        <c:majorTickMark val="out"/>
        <c:minorTickMark val="none"/>
        <c:tickLblPos val="nextTo"/>
        <c:crossAx val="500020784"/>
        <c:crosses val="autoZero"/>
        <c:auto val="1"/>
        <c:lblAlgn val="ctr"/>
        <c:lblOffset val="100"/>
        <c:noMultiLvlLbl val="1"/>
      </c:catAx>
    </c:plotArea>
    <c:legend>
      <c:legendPos val="t"/>
      <c:layout>
        <c:manualLayout>
          <c:xMode val="edge"/>
          <c:yMode val="edge"/>
          <c:x val="2.6195673744790635E-2"/>
          <c:y val="2.4091121580292408E-2"/>
          <c:w val="0.93779128303817383"/>
          <c:h val="0.12841909739247773"/>
        </c:manualLayout>
      </c:layout>
      <c:overlay val="0"/>
      <c:spPr>
        <a:ln>
          <a:solidFill>
            <a:srgbClr val="00B050"/>
          </a:solidFill>
        </a:ln>
      </c:spPr>
      <c:txPr>
        <a:bodyPr/>
        <a:lstStyle/>
        <a:p>
          <a:pPr>
            <a:defRPr sz="600"/>
          </a:pPr>
          <a:endParaRPr lang="fr-BF"/>
        </a:p>
      </c:txPr>
    </c:legend>
    <c:plotVisOnly val="1"/>
    <c:dispBlanksAs val="gap"/>
    <c:showDLblsOverMax val="0"/>
  </c:chart>
  <c:spPr>
    <a:solidFill>
      <a:srgbClr val="70AD47">
        <a:lumMod val="40000"/>
        <a:lumOff val="60000"/>
      </a:srgbClr>
    </a:solidFill>
    <a:ln>
      <a:solidFill>
        <a:srgbClr val="00B050"/>
      </a:solid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266185476815402E-2"/>
          <c:y val="0.17948308544765235"/>
          <c:w val="0.86928937007874019"/>
          <c:h val="0.68529575737044779"/>
        </c:manualLayout>
      </c:layout>
      <c:lineChart>
        <c:grouping val="standard"/>
        <c:varyColors val="0"/>
        <c:ser>
          <c:idx val="1"/>
          <c:order val="0"/>
          <c:tx>
            <c:strRef>
              <c:f>[1]CMP_Graph!$E$4</c:f>
              <c:strCache>
                <c:ptCount val="1"/>
                <c:pt idx="0">
                  <c:v>Cours mondial du pétrole (en $ US / Baril)</c:v>
                </c:pt>
              </c:strCache>
            </c:strRef>
          </c:tx>
          <c:marker>
            <c:symbol val="none"/>
          </c:marker>
          <c:cat>
            <c:numRef>
              <c:f>[1]CMP_Graph!$C$296:$C$346</c:f>
              <c:numCache>
                <c:formatCode>General</c:formatCode>
                <c:ptCount val="51"/>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pt idx="37">
                  <c:v>45231</c:v>
                </c:pt>
                <c:pt idx="38">
                  <c:v>45261</c:v>
                </c:pt>
                <c:pt idx="39">
                  <c:v>45292</c:v>
                </c:pt>
                <c:pt idx="40">
                  <c:v>45323</c:v>
                </c:pt>
                <c:pt idx="41">
                  <c:v>45352</c:v>
                </c:pt>
                <c:pt idx="42">
                  <c:v>45383</c:v>
                </c:pt>
                <c:pt idx="43">
                  <c:v>45413</c:v>
                </c:pt>
                <c:pt idx="44">
                  <c:v>45444</c:v>
                </c:pt>
                <c:pt idx="45">
                  <c:v>45474</c:v>
                </c:pt>
                <c:pt idx="46">
                  <c:v>45505</c:v>
                </c:pt>
                <c:pt idx="47">
                  <c:v>45536</c:v>
                </c:pt>
                <c:pt idx="48">
                  <c:v>45566</c:v>
                </c:pt>
                <c:pt idx="49">
                  <c:v>45597</c:v>
                </c:pt>
                <c:pt idx="50">
                  <c:v>45627</c:v>
                </c:pt>
              </c:numCache>
            </c:numRef>
          </c:cat>
          <c:val>
            <c:numRef>
              <c:f>[1]CMP_Graph!$E$296:$E$346</c:f>
              <c:numCache>
                <c:formatCode>General</c:formatCode>
                <c:ptCount val="51"/>
                <c:pt idx="0">
                  <c:v>40.47</c:v>
                </c:pt>
                <c:pt idx="1">
                  <c:v>43.23</c:v>
                </c:pt>
                <c:pt idx="2">
                  <c:v>49.87</c:v>
                </c:pt>
                <c:pt idx="3">
                  <c:v>54.55</c:v>
                </c:pt>
                <c:pt idx="4">
                  <c:v>61.96</c:v>
                </c:pt>
                <c:pt idx="5">
                  <c:v>65.19</c:v>
                </c:pt>
                <c:pt idx="6">
                  <c:v>64.77</c:v>
                </c:pt>
                <c:pt idx="7">
                  <c:v>68.040000000000006</c:v>
                </c:pt>
                <c:pt idx="8">
                  <c:v>73.069999999999993</c:v>
                </c:pt>
                <c:pt idx="9">
                  <c:v>74.39</c:v>
                </c:pt>
                <c:pt idx="10">
                  <c:v>70.02</c:v>
                </c:pt>
                <c:pt idx="11">
                  <c:v>74.599999999999994</c:v>
                </c:pt>
                <c:pt idx="12">
                  <c:v>83.65</c:v>
                </c:pt>
                <c:pt idx="13">
                  <c:v>80.77</c:v>
                </c:pt>
                <c:pt idx="14">
                  <c:v>74.31</c:v>
                </c:pt>
                <c:pt idx="15">
                  <c:v>85.53</c:v>
                </c:pt>
                <c:pt idx="16">
                  <c:v>95.76</c:v>
                </c:pt>
                <c:pt idx="17">
                  <c:v>115.59</c:v>
                </c:pt>
                <c:pt idx="18">
                  <c:v>105.78</c:v>
                </c:pt>
                <c:pt idx="19">
                  <c:v>112.37</c:v>
                </c:pt>
                <c:pt idx="20">
                  <c:v>120.08</c:v>
                </c:pt>
                <c:pt idx="21">
                  <c:v>108.92</c:v>
                </c:pt>
                <c:pt idx="22">
                  <c:v>98.6</c:v>
                </c:pt>
                <c:pt idx="23">
                  <c:v>90.16</c:v>
                </c:pt>
                <c:pt idx="24">
                  <c:v>93.13</c:v>
                </c:pt>
                <c:pt idx="25">
                  <c:v>91.07</c:v>
                </c:pt>
                <c:pt idx="26">
                  <c:v>80.900000000000006</c:v>
                </c:pt>
                <c:pt idx="27">
                  <c:v>83.1</c:v>
                </c:pt>
                <c:pt idx="28">
                  <c:v>82.7</c:v>
                </c:pt>
                <c:pt idx="29">
                  <c:v>78.5</c:v>
                </c:pt>
                <c:pt idx="30">
                  <c:v>84.11</c:v>
                </c:pt>
                <c:pt idx="31">
                  <c:v>75.7</c:v>
                </c:pt>
                <c:pt idx="32">
                  <c:v>74.89</c:v>
                </c:pt>
                <c:pt idx="33">
                  <c:v>80.099999999999994</c:v>
                </c:pt>
                <c:pt idx="34">
                  <c:v>86.162999999999997</c:v>
                </c:pt>
                <c:pt idx="35">
                  <c:v>94</c:v>
                </c:pt>
                <c:pt idx="36">
                  <c:v>91.061000000000007</c:v>
                </c:pt>
                <c:pt idx="37">
                  <c:v>83.183000000000007</c:v>
                </c:pt>
                <c:pt idx="38">
                  <c:v>77.858000000000004</c:v>
                </c:pt>
                <c:pt idx="39">
                  <c:v>80.227000000000004</c:v>
                </c:pt>
                <c:pt idx="40">
                  <c:v>83.763999999999996</c:v>
                </c:pt>
                <c:pt idx="41">
                  <c:v>85.447000000000003</c:v>
                </c:pt>
                <c:pt idx="42">
                  <c:v>90.054000000000002</c:v>
                </c:pt>
                <c:pt idx="43">
                  <c:v>81.995000000000005</c:v>
                </c:pt>
                <c:pt idx="44">
                  <c:v>82.555000000000007</c:v>
                </c:pt>
                <c:pt idx="45">
                  <c:v>85.296000000000006</c:v>
                </c:pt>
                <c:pt idx="46">
                  <c:v>80.863</c:v>
                </c:pt>
                <c:pt idx="47">
                  <c:v>74.293000000000006</c:v>
                </c:pt>
                <c:pt idx="48">
                  <c:v>75.662000000000006</c:v>
                </c:pt>
                <c:pt idx="49">
                  <c:v>74.394999999999996</c:v>
                </c:pt>
                <c:pt idx="50">
                  <c:v>73.832999999999998</c:v>
                </c:pt>
              </c:numCache>
            </c:numRef>
          </c:val>
          <c:smooth val="0"/>
          <c:extLst>
            <c:ext xmlns:c16="http://schemas.microsoft.com/office/drawing/2014/chart" uri="{C3380CC4-5D6E-409C-BE32-E72D297353CC}">
              <c16:uniqueId val="{00000000-4A43-45F9-92AC-5FE39EDC4783}"/>
            </c:ext>
          </c:extLst>
        </c:ser>
        <c:ser>
          <c:idx val="2"/>
          <c:order val="1"/>
          <c:tx>
            <c:strRef>
              <c:f>[1]CMP_Graph!$G$4</c:f>
              <c:strCache>
                <c:ptCount val="1"/>
                <c:pt idx="0">
                  <c:v>Cours mondial de l'Or (en $ US / g)</c:v>
                </c:pt>
              </c:strCache>
            </c:strRef>
          </c:tx>
          <c:marker>
            <c:symbol val="none"/>
          </c:marker>
          <c:cat>
            <c:numRef>
              <c:f>[1]CMP_Graph!$C$296:$C$346</c:f>
              <c:numCache>
                <c:formatCode>General</c:formatCode>
                <c:ptCount val="51"/>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pt idx="37">
                  <c:v>45231</c:v>
                </c:pt>
                <c:pt idx="38">
                  <c:v>45261</c:v>
                </c:pt>
                <c:pt idx="39">
                  <c:v>45292</c:v>
                </c:pt>
                <c:pt idx="40">
                  <c:v>45323</c:v>
                </c:pt>
                <c:pt idx="41">
                  <c:v>45352</c:v>
                </c:pt>
                <c:pt idx="42">
                  <c:v>45383</c:v>
                </c:pt>
                <c:pt idx="43">
                  <c:v>45413</c:v>
                </c:pt>
                <c:pt idx="44">
                  <c:v>45444</c:v>
                </c:pt>
                <c:pt idx="45">
                  <c:v>45474</c:v>
                </c:pt>
                <c:pt idx="46">
                  <c:v>45505</c:v>
                </c:pt>
                <c:pt idx="47">
                  <c:v>45536</c:v>
                </c:pt>
                <c:pt idx="48">
                  <c:v>45566</c:v>
                </c:pt>
                <c:pt idx="49">
                  <c:v>45597</c:v>
                </c:pt>
                <c:pt idx="50">
                  <c:v>45627</c:v>
                </c:pt>
              </c:numCache>
            </c:numRef>
          </c:cat>
          <c:val>
            <c:numRef>
              <c:f>[1]CMP_Graph!$G$296:$G$346</c:f>
              <c:numCache>
                <c:formatCode>General</c:formatCode>
                <c:ptCount val="51"/>
                <c:pt idx="0">
                  <c:v>61.174437299035368</c:v>
                </c:pt>
                <c:pt idx="1">
                  <c:v>60.11261675088042</c:v>
                </c:pt>
                <c:pt idx="2">
                  <c:v>59.607640483846268</c:v>
                </c:pt>
                <c:pt idx="3">
                  <c:v>60.118167202572337</c:v>
                </c:pt>
                <c:pt idx="4">
                  <c:v>58.328135048231502</c:v>
                </c:pt>
                <c:pt idx="5">
                  <c:v>55.355515168460776</c:v>
                </c:pt>
                <c:pt idx="6">
                  <c:v>56.553054662379431</c:v>
                </c:pt>
                <c:pt idx="7">
                  <c:v>59.407090878321199</c:v>
                </c:pt>
                <c:pt idx="8">
                  <c:v>59.038512130955851</c:v>
                </c:pt>
                <c:pt idx="9">
                  <c:v>58.06664717918737</c:v>
                </c:pt>
                <c:pt idx="10">
                  <c:v>57.366100137804317</c:v>
                </c:pt>
                <c:pt idx="11">
                  <c:v>58.324758842443728</c:v>
                </c:pt>
                <c:pt idx="12">
                  <c:v>57.057877813504838</c:v>
                </c:pt>
                <c:pt idx="13">
                  <c:v>58.530327389652157</c:v>
                </c:pt>
                <c:pt idx="14">
                  <c:v>57.516479099678456</c:v>
                </c:pt>
                <c:pt idx="15">
                  <c:v>58.402250803858514</c:v>
                </c:pt>
                <c:pt idx="16">
                  <c:v>59.733681672025725</c:v>
                </c:pt>
                <c:pt idx="17">
                  <c:v>62.617922549979035</c:v>
                </c:pt>
                <c:pt idx="18">
                  <c:v>62.219918767981049</c:v>
                </c:pt>
                <c:pt idx="19">
                  <c:v>59.535063543102112</c:v>
                </c:pt>
                <c:pt idx="20">
                  <c:v>59.013665594855304</c:v>
                </c:pt>
                <c:pt idx="21">
                  <c:v>55.911269330883478</c:v>
                </c:pt>
                <c:pt idx="22">
                  <c:v>56.772508038585215</c:v>
                </c:pt>
                <c:pt idx="23">
                  <c:v>54.19239013933548</c:v>
                </c:pt>
                <c:pt idx="24">
                  <c:v>53.55649977032612</c:v>
                </c:pt>
                <c:pt idx="25">
                  <c:v>55.479026600409235</c:v>
                </c:pt>
                <c:pt idx="26">
                  <c:v>57.691318327974273</c:v>
                </c:pt>
                <c:pt idx="27">
                  <c:v>61.019292604501608</c:v>
                </c:pt>
                <c:pt idx="28">
                  <c:v>59.688102893890672</c:v>
                </c:pt>
                <c:pt idx="29">
                  <c:v>61.369774919614144</c:v>
                </c:pt>
                <c:pt idx="30">
                  <c:v>64.271436227223987</c:v>
                </c:pt>
                <c:pt idx="31">
                  <c:v>64.076768488745984</c:v>
                </c:pt>
                <c:pt idx="32">
                  <c:v>62.495615317158702</c:v>
                </c:pt>
                <c:pt idx="33">
                  <c:v>51.335266235036578</c:v>
                </c:pt>
                <c:pt idx="34">
                  <c:v>50.588804448456528</c:v>
                </c:pt>
                <c:pt idx="35">
                  <c:v>50.515412156895188</c:v>
                </c:pt>
                <c:pt idx="36">
                  <c:v>61.500859287317624</c:v>
                </c:pt>
                <c:pt idx="37">
                  <c:v>63.777824541713422</c:v>
                </c:pt>
                <c:pt idx="38">
                  <c:v>65.319394433013258</c:v>
                </c:pt>
                <c:pt idx="39">
                  <c:v>65.447004769921449</c:v>
                </c:pt>
                <c:pt idx="40">
                  <c:v>65.11947628845779</c:v>
                </c:pt>
                <c:pt idx="41">
                  <c:v>69.394852752057616</c:v>
                </c:pt>
                <c:pt idx="42">
                  <c:v>75.112142979619847</c:v>
                </c:pt>
                <c:pt idx="43">
                  <c:v>75.570742700372335</c:v>
                </c:pt>
                <c:pt idx="44">
                  <c:v>74.78510125622698</c:v>
                </c:pt>
                <c:pt idx="45">
                  <c:v>76.864672165524965</c:v>
                </c:pt>
                <c:pt idx="46">
                  <c:v>79.364568978716903</c:v>
                </c:pt>
                <c:pt idx="47">
                  <c:v>82.576328280508349</c:v>
                </c:pt>
                <c:pt idx="48">
                  <c:v>86.4967845659164</c:v>
                </c:pt>
                <c:pt idx="49">
                  <c:v>85.404685346807554</c:v>
                </c:pt>
                <c:pt idx="50">
                  <c:v>85.010530546623798</c:v>
                </c:pt>
              </c:numCache>
            </c:numRef>
          </c:val>
          <c:smooth val="0"/>
          <c:extLst>
            <c:ext xmlns:c16="http://schemas.microsoft.com/office/drawing/2014/chart" uri="{C3380CC4-5D6E-409C-BE32-E72D297353CC}">
              <c16:uniqueId val="{00000001-4A43-45F9-92AC-5FE39EDC4783}"/>
            </c:ext>
          </c:extLst>
        </c:ser>
        <c:dLbls>
          <c:showLegendKey val="0"/>
          <c:showVal val="0"/>
          <c:showCatName val="0"/>
          <c:showSerName val="0"/>
          <c:showPercent val="0"/>
          <c:showBubbleSize val="0"/>
        </c:dLbls>
        <c:smooth val="0"/>
        <c:axId val="117688960"/>
        <c:axId val="117690752"/>
      </c:lineChart>
      <c:catAx>
        <c:axId val="117688960"/>
        <c:scaling>
          <c:orientation val="minMax"/>
        </c:scaling>
        <c:delete val="0"/>
        <c:axPos val="b"/>
        <c:numFmt formatCode="General" sourceLinked="1"/>
        <c:majorTickMark val="out"/>
        <c:minorTickMark val="none"/>
        <c:tickLblPos val="nextTo"/>
        <c:txPr>
          <a:bodyPr rot="-2640000"/>
          <a:lstStyle/>
          <a:p>
            <a:pPr>
              <a:defRPr sz="700" b="1"/>
            </a:pPr>
            <a:endParaRPr lang="fr-BF"/>
          </a:p>
        </c:txPr>
        <c:crossAx val="117690752"/>
        <c:crosses val="autoZero"/>
        <c:auto val="1"/>
        <c:lblAlgn val="ctr"/>
        <c:lblOffset val="100"/>
        <c:tickLblSkip val="5"/>
        <c:noMultiLvlLbl val="1"/>
      </c:catAx>
      <c:valAx>
        <c:axId val="117690752"/>
        <c:scaling>
          <c:orientation val="minMax"/>
        </c:scaling>
        <c:delete val="0"/>
        <c:axPos val="l"/>
        <c:majorGridlines>
          <c:spPr>
            <a:ln>
              <a:solidFill>
                <a:srgbClr val="4F81BD"/>
              </a:solidFill>
              <a:prstDash val="sysDot"/>
            </a:ln>
          </c:spPr>
        </c:majorGridlines>
        <c:numFmt formatCode="0" sourceLinked="0"/>
        <c:majorTickMark val="out"/>
        <c:minorTickMark val="none"/>
        <c:tickLblPos val="nextTo"/>
        <c:crossAx val="117688960"/>
        <c:crosses val="autoZero"/>
        <c:crossBetween val="between"/>
      </c:valAx>
    </c:plotArea>
    <c:legend>
      <c:legendPos val="t"/>
      <c:layout>
        <c:manualLayout>
          <c:xMode val="edge"/>
          <c:yMode val="edge"/>
          <c:x val="0.11463622061208285"/>
          <c:y val="4.417107426386549E-2"/>
          <c:w val="0.83525569284882262"/>
          <c:h val="9.8356162957369514E-2"/>
        </c:manualLayout>
      </c:layout>
      <c:overlay val="0"/>
      <c:spPr>
        <a:ln>
          <a:solidFill>
            <a:srgbClr val="00B050"/>
          </a:solidFill>
        </a:ln>
      </c:spPr>
      <c:txPr>
        <a:bodyPr/>
        <a:lstStyle/>
        <a:p>
          <a:pPr>
            <a:defRPr sz="600"/>
          </a:pPr>
          <a:endParaRPr lang="fr-BF"/>
        </a:p>
      </c:txPr>
    </c:legend>
    <c:plotVisOnly val="1"/>
    <c:dispBlanksAs val="gap"/>
    <c:showDLblsOverMax val="0"/>
  </c:chart>
  <c:spPr>
    <a:solidFill>
      <a:srgbClr val="70AD47">
        <a:lumMod val="40000"/>
        <a:lumOff val="60000"/>
      </a:srgbClr>
    </a:solidFill>
    <a:ln>
      <a:solidFill>
        <a:srgbClr val="00B050"/>
      </a:solid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26481504241013E-2"/>
          <c:y val="5.0332137631039955E-2"/>
          <c:w val="0.91734488591939078"/>
          <c:h val="0.78171371596900241"/>
        </c:manualLayout>
      </c:layout>
      <c:barChart>
        <c:barDir val="col"/>
        <c:grouping val="clustered"/>
        <c:varyColors val="0"/>
        <c:ser>
          <c:idx val="0"/>
          <c:order val="0"/>
          <c:tx>
            <c:strRef>
              <c:f>[1]SerieGraph!$C$2</c:f>
              <c:strCache>
                <c:ptCount val="1"/>
                <c:pt idx="0">
                  <c:v>Circulation fiduciaire</c:v>
                </c:pt>
              </c:strCache>
            </c:strRef>
          </c:tx>
          <c:invertIfNegative val="0"/>
          <c:cat>
            <c:numRef>
              <c:f>[1]SerieGraph!$B$3:$B$86</c:f>
              <c:numCache>
                <c:formatCode>General</c:formatCode>
                <c:ptCount val="8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numCache>
            </c:numRef>
          </c:cat>
          <c:val>
            <c:numRef>
              <c:f>[1]SerieGraph!$C$3:$C$86</c:f>
              <c:numCache>
                <c:formatCode>General</c:formatCode>
                <c:ptCount val="84"/>
                <c:pt idx="0">
                  <c:v>455.48230536099999</c:v>
                </c:pt>
                <c:pt idx="1">
                  <c:v>467.60939213299997</c:v>
                </c:pt>
                <c:pt idx="2">
                  <c:v>494.75071774899993</c:v>
                </c:pt>
                <c:pt idx="3">
                  <c:v>504.11075422199997</c:v>
                </c:pt>
                <c:pt idx="4">
                  <c:v>502.67899937599992</c:v>
                </c:pt>
                <c:pt idx="5">
                  <c:v>513.30257099599999</c:v>
                </c:pt>
                <c:pt idx="6">
                  <c:v>508.445812655</c:v>
                </c:pt>
                <c:pt idx="7">
                  <c:v>512.52333656199994</c:v>
                </c:pt>
                <c:pt idx="8">
                  <c:v>498.427988094</c:v>
                </c:pt>
                <c:pt idx="9">
                  <c:v>493.41945155699995</c:v>
                </c:pt>
                <c:pt idx="10">
                  <c:v>527.28241877000005</c:v>
                </c:pt>
                <c:pt idx="11">
                  <c:v>577.81096395400016</c:v>
                </c:pt>
                <c:pt idx="12">
                  <c:v>556.15485447408037</c:v>
                </c:pt>
                <c:pt idx="13">
                  <c:v>564.45864322721116</c:v>
                </c:pt>
                <c:pt idx="14">
                  <c:v>596.91050461700002</c:v>
                </c:pt>
                <c:pt idx="15">
                  <c:v>593.0085980918933</c:v>
                </c:pt>
                <c:pt idx="16">
                  <c:v>597.80315791134547</c:v>
                </c:pt>
                <c:pt idx="17">
                  <c:v>571.95605468917836</c:v>
                </c:pt>
                <c:pt idx="18">
                  <c:v>566.1833044629999</c:v>
                </c:pt>
                <c:pt idx="19">
                  <c:v>562.48034102199995</c:v>
                </c:pt>
                <c:pt idx="20">
                  <c:v>554.64895519900006</c:v>
                </c:pt>
                <c:pt idx="21">
                  <c:v>557.22728732200005</c:v>
                </c:pt>
                <c:pt idx="22">
                  <c:v>592.666747203</c:v>
                </c:pt>
                <c:pt idx="23">
                  <c:v>655.88045644454292</c:v>
                </c:pt>
                <c:pt idx="24">
                  <c:v>641.43941933963845</c:v>
                </c:pt>
                <c:pt idx="25">
                  <c:v>649.78554837003003</c:v>
                </c:pt>
                <c:pt idx="26">
                  <c:v>654.77673972598882</c:v>
                </c:pt>
                <c:pt idx="27">
                  <c:v>667.73314264209307</c:v>
                </c:pt>
                <c:pt idx="28">
                  <c:v>692.87994507299993</c:v>
                </c:pt>
                <c:pt idx="29">
                  <c:v>661.87057758999993</c:v>
                </c:pt>
                <c:pt idx="30">
                  <c:v>683.86547867499996</c:v>
                </c:pt>
                <c:pt idx="31">
                  <c:v>645.20461593300001</c:v>
                </c:pt>
                <c:pt idx="32">
                  <c:v>626.61868268600006</c:v>
                </c:pt>
                <c:pt idx="33">
                  <c:v>632.46072877000006</c:v>
                </c:pt>
                <c:pt idx="34">
                  <c:v>636.86056889916335</c:v>
                </c:pt>
                <c:pt idx="35">
                  <c:v>697.68567470958476</c:v>
                </c:pt>
                <c:pt idx="36">
                  <c:v>677.28951742907759</c:v>
                </c:pt>
                <c:pt idx="37">
                  <c:v>664.31510174878542</c:v>
                </c:pt>
                <c:pt idx="38">
                  <c:v>681.38280337900005</c:v>
                </c:pt>
                <c:pt idx="39">
                  <c:v>694.81758351500014</c:v>
                </c:pt>
                <c:pt idx="40">
                  <c:v>658.79299317000005</c:v>
                </c:pt>
                <c:pt idx="41">
                  <c:v>635.84013341812897</c:v>
                </c:pt>
                <c:pt idx="42">
                  <c:v>619.66947138400008</c:v>
                </c:pt>
                <c:pt idx="43">
                  <c:v>592.80179774073054</c:v>
                </c:pt>
                <c:pt idx="44">
                  <c:v>648.643576897</c:v>
                </c:pt>
                <c:pt idx="45">
                  <c:v>671.53595779400007</c:v>
                </c:pt>
                <c:pt idx="46">
                  <c:v>737.675421873</c:v>
                </c:pt>
                <c:pt idx="47">
                  <c:v>833.54291078699998</c:v>
                </c:pt>
                <c:pt idx="48">
                  <c:v>802.93570887800001</c:v>
                </c:pt>
                <c:pt idx="49">
                  <c:v>807.37070134200007</c:v>
                </c:pt>
                <c:pt idx="50">
                  <c:v>833.3663855210001</c:v>
                </c:pt>
                <c:pt idx="51">
                  <c:v>889.96556564100001</c:v>
                </c:pt>
                <c:pt idx="52">
                  <c:v>835.85004947300001</c:v>
                </c:pt>
                <c:pt idx="53">
                  <c:v>825.13500047900004</c:v>
                </c:pt>
                <c:pt idx="54">
                  <c:v>797.78235572500012</c:v>
                </c:pt>
                <c:pt idx="55">
                  <c:v>767.574278865</c:v>
                </c:pt>
                <c:pt idx="56">
                  <c:v>738.004078241</c:v>
                </c:pt>
                <c:pt idx="57">
                  <c:v>740.392667426</c:v>
                </c:pt>
                <c:pt idx="58">
                  <c:v>785.4504543270001</c:v>
                </c:pt>
                <c:pt idx="59">
                  <c:v>828.74838173000012</c:v>
                </c:pt>
                <c:pt idx="60">
                  <c:v>823.79585933800001</c:v>
                </c:pt>
                <c:pt idx="61">
                  <c:v>826.7502541340001</c:v>
                </c:pt>
                <c:pt idx="62">
                  <c:v>858.63758405400006</c:v>
                </c:pt>
                <c:pt idx="63">
                  <c:v>900.03724503499996</c:v>
                </c:pt>
                <c:pt idx="64">
                  <c:v>909.28460970600008</c:v>
                </c:pt>
                <c:pt idx="65">
                  <c:v>923.48333448599999</c:v>
                </c:pt>
                <c:pt idx="66">
                  <c:v>917.14915839100001</c:v>
                </c:pt>
                <c:pt idx="67">
                  <c:v>923.61169018800001</c:v>
                </c:pt>
                <c:pt idx="68">
                  <c:v>933.14057847800018</c:v>
                </c:pt>
                <c:pt idx="69">
                  <c:v>909.10119619900001</c:v>
                </c:pt>
                <c:pt idx="70">
                  <c:v>936.48323727700006</c:v>
                </c:pt>
                <c:pt idx="71">
                  <c:v>986.10114882400012</c:v>
                </c:pt>
                <c:pt idx="72">
                  <c:v>966.40376012700006</c:v>
                </c:pt>
                <c:pt idx="73">
                  <c:v>970.61523102800004</c:v>
                </c:pt>
                <c:pt idx="74">
                  <c:v>986.01292398299995</c:v>
                </c:pt>
                <c:pt idx="75">
                  <c:v>1020.61290896</c:v>
                </c:pt>
                <c:pt idx="76">
                  <c:v>1060.2597071550001</c:v>
                </c:pt>
                <c:pt idx="77">
                  <c:v>1086.3953938499999</c:v>
                </c:pt>
                <c:pt idx="78">
                  <c:v>1091.666921154</c:v>
                </c:pt>
                <c:pt idx="79">
                  <c:v>1041.148273519</c:v>
                </c:pt>
                <c:pt idx="80">
                  <c:v>1035.044995023</c:v>
                </c:pt>
                <c:pt idx="81">
                  <c:v>1044.8304959</c:v>
                </c:pt>
                <c:pt idx="82">
                  <c:v>1076.6132857120001</c:v>
                </c:pt>
                <c:pt idx="83">
                  <c:v>1255.0059130659999</c:v>
                </c:pt>
              </c:numCache>
            </c:numRef>
          </c:val>
          <c:extLst>
            <c:ext xmlns:c16="http://schemas.microsoft.com/office/drawing/2014/chart" uri="{C3380CC4-5D6E-409C-BE32-E72D297353CC}">
              <c16:uniqueId val="{00000000-F1B3-4424-A247-A0823A4D1415}"/>
            </c:ext>
          </c:extLst>
        </c:ser>
        <c:ser>
          <c:idx val="1"/>
          <c:order val="1"/>
          <c:tx>
            <c:strRef>
              <c:f>[1]SerieGraph!$D$2</c:f>
              <c:strCache>
                <c:ptCount val="1"/>
                <c:pt idx="0">
                  <c:v>Dépôts transférables</c:v>
                </c:pt>
              </c:strCache>
            </c:strRef>
          </c:tx>
          <c:invertIfNegative val="0"/>
          <c:cat>
            <c:numRef>
              <c:f>[1]SerieGraph!$B$3:$B$86</c:f>
              <c:numCache>
                <c:formatCode>General</c:formatCode>
                <c:ptCount val="8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numCache>
            </c:numRef>
          </c:cat>
          <c:val>
            <c:numRef>
              <c:f>[1]SerieGraph!$D$3:$D$86</c:f>
              <c:numCache>
                <c:formatCode>General</c:formatCode>
                <c:ptCount val="84"/>
                <c:pt idx="0">
                  <c:v>1555.2988111509999</c:v>
                </c:pt>
                <c:pt idx="1">
                  <c:v>1589.5912991499999</c:v>
                </c:pt>
                <c:pt idx="2">
                  <c:v>1666.090048408</c:v>
                </c:pt>
                <c:pt idx="3">
                  <c:v>1659.106201906</c:v>
                </c:pt>
                <c:pt idx="4">
                  <c:v>1695.2392778340002</c:v>
                </c:pt>
                <c:pt idx="5">
                  <c:v>1672.6648020580001</c:v>
                </c:pt>
                <c:pt idx="6">
                  <c:v>1552.4878647739999</c:v>
                </c:pt>
                <c:pt idx="7">
                  <c:v>1611.1873344400001</c:v>
                </c:pt>
                <c:pt idx="8">
                  <c:v>1546.776219371</c:v>
                </c:pt>
                <c:pt idx="9">
                  <c:v>1504.1816670400001</c:v>
                </c:pt>
                <c:pt idx="10">
                  <c:v>1523.7622451220002</c:v>
                </c:pt>
                <c:pt idx="11">
                  <c:v>1710.9678940620001</c:v>
                </c:pt>
                <c:pt idx="12">
                  <c:v>1561.4909430540001</c:v>
                </c:pt>
                <c:pt idx="13">
                  <c:v>1636.5610427029999</c:v>
                </c:pt>
                <c:pt idx="14">
                  <c:v>1835.5257073700002</c:v>
                </c:pt>
                <c:pt idx="15">
                  <c:v>1673.6478806139999</c:v>
                </c:pt>
                <c:pt idx="16">
                  <c:v>1716.605932829</c:v>
                </c:pt>
                <c:pt idx="17">
                  <c:v>1779.0833197980003</c:v>
                </c:pt>
                <c:pt idx="18">
                  <c:v>1660.054592836</c:v>
                </c:pt>
                <c:pt idx="19">
                  <c:v>1668.4155016899999</c:v>
                </c:pt>
                <c:pt idx="20">
                  <c:v>1651.3846579810001</c:v>
                </c:pt>
                <c:pt idx="21">
                  <c:v>1613.313057307</c:v>
                </c:pt>
                <c:pt idx="22">
                  <c:v>1676.8675171490002</c:v>
                </c:pt>
                <c:pt idx="23">
                  <c:v>1828.6421499549999</c:v>
                </c:pt>
                <c:pt idx="24">
                  <c:v>1834.5314103149999</c:v>
                </c:pt>
                <c:pt idx="25">
                  <c:v>1898.8955691780002</c:v>
                </c:pt>
                <c:pt idx="26">
                  <c:v>1887.5419678849998</c:v>
                </c:pt>
                <c:pt idx="27">
                  <c:v>1941.0860471189999</c:v>
                </c:pt>
                <c:pt idx="28">
                  <c:v>2050.5817973869998</c:v>
                </c:pt>
                <c:pt idx="29">
                  <c:v>2123.55626312</c:v>
                </c:pt>
                <c:pt idx="30">
                  <c:v>1912.8814978089999</c:v>
                </c:pt>
                <c:pt idx="31">
                  <c:v>1933.0922765450002</c:v>
                </c:pt>
                <c:pt idx="32">
                  <c:v>2047.0703964170002</c:v>
                </c:pt>
                <c:pt idx="33">
                  <c:v>1903.805072202</c:v>
                </c:pt>
                <c:pt idx="34">
                  <c:v>2040.8259189729999</c:v>
                </c:pt>
                <c:pt idx="35">
                  <c:v>2300.480586912</c:v>
                </c:pt>
                <c:pt idx="36">
                  <c:v>2245.673037304</c:v>
                </c:pt>
                <c:pt idx="37">
                  <c:v>2280.9538020489999</c:v>
                </c:pt>
                <c:pt idx="38">
                  <c:v>2453.5429812570001</c:v>
                </c:pt>
                <c:pt idx="39">
                  <c:v>2437.1786688339998</c:v>
                </c:pt>
                <c:pt idx="40">
                  <c:v>2443.4435870559996</c:v>
                </c:pt>
                <c:pt idx="41">
                  <c:v>2568.778376755</c:v>
                </c:pt>
                <c:pt idx="42">
                  <c:v>2564.5620450610004</c:v>
                </c:pt>
                <c:pt idx="43">
                  <c:v>2396.564953776</c:v>
                </c:pt>
                <c:pt idx="44">
                  <c:v>2453.0367143889998</c:v>
                </c:pt>
                <c:pt idx="45">
                  <c:v>2405.7117832479998</c:v>
                </c:pt>
                <c:pt idx="46">
                  <c:v>2324.3443692370001</c:v>
                </c:pt>
                <c:pt idx="47">
                  <c:v>2783.6456819710002</c:v>
                </c:pt>
                <c:pt idx="48">
                  <c:v>2633.4108219939994</c:v>
                </c:pt>
                <c:pt idx="49">
                  <c:v>2526.7033283820001</c:v>
                </c:pt>
                <c:pt idx="50">
                  <c:v>2712.2345806119997</c:v>
                </c:pt>
                <c:pt idx="51">
                  <c:v>2471.5377282479999</c:v>
                </c:pt>
                <c:pt idx="52">
                  <c:v>2579.9564671369994</c:v>
                </c:pt>
                <c:pt idx="53">
                  <c:v>2726.0595514409997</c:v>
                </c:pt>
                <c:pt idx="54">
                  <c:v>2712.5537556019999</c:v>
                </c:pt>
                <c:pt idx="55">
                  <c:v>2692.2841766889997</c:v>
                </c:pt>
                <c:pt idx="56">
                  <c:v>2682.8821712329996</c:v>
                </c:pt>
                <c:pt idx="57">
                  <c:v>2455.6303334100003</c:v>
                </c:pt>
                <c:pt idx="58">
                  <c:v>2516.9423734750003</c:v>
                </c:pt>
                <c:pt idx="59">
                  <c:v>2813.9410329239995</c:v>
                </c:pt>
                <c:pt idx="60">
                  <c:v>2678.9427819900002</c:v>
                </c:pt>
                <c:pt idx="61">
                  <c:v>2406.3967885699999</c:v>
                </c:pt>
                <c:pt idx="62">
                  <c:v>2550.6226424810002</c:v>
                </c:pt>
                <c:pt idx="63">
                  <c:v>2549.7487594269996</c:v>
                </c:pt>
                <c:pt idx="64">
                  <c:v>2606.9043459149998</c:v>
                </c:pt>
                <c:pt idx="65">
                  <c:v>2690.4704537129996</c:v>
                </c:pt>
                <c:pt idx="66">
                  <c:v>2625.6817730969997</c:v>
                </c:pt>
                <c:pt idx="67">
                  <c:v>2551.1044592650001</c:v>
                </c:pt>
                <c:pt idx="68">
                  <c:v>2693.1156919209998</c:v>
                </c:pt>
                <c:pt idx="69">
                  <c:v>2581.2692009709999</c:v>
                </c:pt>
                <c:pt idx="70">
                  <c:v>2489.0704990740001</c:v>
                </c:pt>
                <c:pt idx="71">
                  <c:v>2491.7672695840001</c:v>
                </c:pt>
                <c:pt idx="72">
                  <c:v>2393.7560068399998</c:v>
                </c:pt>
                <c:pt idx="73">
                  <c:v>2633.4856944880003</c:v>
                </c:pt>
                <c:pt idx="74">
                  <c:v>2574.5984891410003</c:v>
                </c:pt>
                <c:pt idx="75">
                  <c:v>2426.583377986</c:v>
                </c:pt>
                <c:pt idx="76">
                  <c:v>2624.6136953999999</c:v>
                </c:pt>
                <c:pt idx="77">
                  <c:v>2749.2134212410001</c:v>
                </c:pt>
                <c:pt idx="78">
                  <c:v>2640.9210574909998</c:v>
                </c:pt>
                <c:pt idx="79">
                  <c:v>2550.9125593869999</c:v>
                </c:pt>
                <c:pt idx="80">
                  <c:v>2506.9558285520002</c:v>
                </c:pt>
                <c:pt idx="81">
                  <c:v>2580.2331045269998</c:v>
                </c:pt>
                <c:pt idx="82">
                  <c:v>2474.615660205</c:v>
                </c:pt>
                <c:pt idx="83">
                  <c:v>2492.580563039</c:v>
                </c:pt>
              </c:numCache>
            </c:numRef>
          </c:val>
          <c:extLst>
            <c:ext xmlns:c16="http://schemas.microsoft.com/office/drawing/2014/chart" uri="{C3380CC4-5D6E-409C-BE32-E72D297353CC}">
              <c16:uniqueId val="{00000001-F1B3-4424-A247-A0823A4D1415}"/>
            </c:ext>
          </c:extLst>
        </c:ser>
        <c:dLbls>
          <c:showLegendKey val="0"/>
          <c:showVal val="0"/>
          <c:showCatName val="0"/>
          <c:showSerName val="0"/>
          <c:showPercent val="0"/>
          <c:showBubbleSize val="0"/>
        </c:dLbls>
        <c:gapWidth val="150"/>
        <c:axId val="682172312"/>
        <c:axId val="682170744"/>
      </c:barChart>
      <c:catAx>
        <c:axId val="682172312"/>
        <c:scaling>
          <c:orientation val="minMax"/>
        </c:scaling>
        <c:delete val="0"/>
        <c:axPos val="b"/>
        <c:numFmt formatCode="General" sourceLinked="1"/>
        <c:majorTickMark val="out"/>
        <c:minorTickMark val="in"/>
        <c:tickLblPos val="low"/>
        <c:spPr>
          <a:ln w="12700">
            <a:solidFill>
              <a:srgbClr val="000000"/>
            </a:solidFill>
            <a:prstDash val="solid"/>
          </a:ln>
        </c:spPr>
        <c:txPr>
          <a:bodyPr rot="2100000" vert="horz"/>
          <a:lstStyle/>
          <a:p>
            <a:pPr>
              <a:defRPr sz="550" b="1" i="0" u="none" strike="noStrike" baseline="0">
                <a:solidFill>
                  <a:srgbClr val="000000"/>
                </a:solidFill>
                <a:latin typeface="Arial" panose="020B0604020202020204" pitchFamily="34" charset="0"/>
                <a:ea typeface="Times New Roman"/>
                <a:cs typeface="Times New Roman"/>
              </a:defRPr>
            </a:pPr>
            <a:endParaRPr lang="fr-BF"/>
          </a:p>
        </c:txPr>
        <c:crossAx val="682170744"/>
        <c:crosses val="autoZero"/>
        <c:auto val="0"/>
        <c:lblAlgn val="ctr"/>
        <c:lblOffset val="100"/>
        <c:tickLblSkip val="1"/>
        <c:tickMarkSkip val="1"/>
        <c:noMultiLvlLbl val="0"/>
      </c:catAx>
      <c:valAx>
        <c:axId val="682170744"/>
        <c:scaling>
          <c:orientation val="minMax"/>
        </c:scaling>
        <c:delete val="0"/>
        <c:axPos val="l"/>
        <c:majorGridlines/>
        <c:title>
          <c:tx>
            <c:rich>
              <a:bodyPr/>
              <a:lstStyle/>
              <a:p>
                <a:pPr>
                  <a:defRPr sz="1000" b="1" i="0" u="none" strike="noStrike" baseline="0">
                    <a:solidFill>
                      <a:srgbClr val="000000"/>
                    </a:solidFill>
                    <a:latin typeface="Arial"/>
                    <a:ea typeface="Arial"/>
                    <a:cs typeface="Arial"/>
                  </a:defRPr>
                </a:pPr>
                <a:r>
                  <a:rPr lang="fr-FR"/>
                  <a:t>(en mia de FCFA)</a:t>
                </a:r>
              </a:p>
            </c:rich>
          </c:tx>
          <c:layout>
            <c:manualLayout>
              <c:xMode val="edge"/>
              <c:yMode val="edge"/>
              <c:x val="5.0330328427256503E-3"/>
              <c:y val="0.29255537064176135"/>
            </c:manualLayout>
          </c:layout>
          <c:overlay val="0"/>
          <c:spPr>
            <a:noFill/>
            <a:ln w="25400">
              <a:noFill/>
            </a:ln>
          </c:spPr>
        </c:title>
        <c:numFmt formatCode="General" sourceLinked="0"/>
        <c:majorTickMark val="out"/>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fr-BF"/>
          </a:p>
        </c:txPr>
        <c:crossAx val="682172312"/>
        <c:crosses val="autoZero"/>
        <c:crossBetween val="between"/>
      </c:valAx>
      <c:spPr>
        <a:solidFill>
          <a:srgbClr val="FFFFFF"/>
        </a:solidFill>
        <a:ln w="3175">
          <a:solidFill>
            <a:srgbClr val="000000"/>
          </a:solidFill>
          <a:prstDash val="solid"/>
        </a:ln>
      </c:spPr>
    </c:plotArea>
    <c:legend>
      <c:legendPos val="r"/>
      <c:layout>
        <c:manualLayout>
          <c:xMode val="edge"/>
          <c:yMode val="edge"/>
          <c:x val="8.8638548064693151E-2"/>
          <c:y val="9.6001315534977955E-2"/>
          <c:w val="0.12843988195969286"/>
          <c:h val="0.1908768578698552"/>
        </c:manualLayout>
      </c:layout>
      <c:overlay val="0"/>
      <c:spPr>
        <a:solidFill>
          <a:srgbClr val="FFFFFF"/>
        </a:solidFill>
        <a:ln w="25400">
          <a:noFill/>
        </a:ln>
      </c:spPr>
      <c:txPr>
        <a:bodyPr/>
        <a:lstStyle/>
        <a:p>
          <a:pPr>
            <a:defRPr sz="1000" b="1" i="0" u="none" strike="noStrike" baseline="0">
              <a:solidFill>
                <a:srgbClr val="000000"/>
              </a:solidFill>
              <a:latin typeface="Times New Roman"/>
              <a:ea typeface="Times New Roman"/>
              <a:cs typeface="Times New Roman"/>
            </a:defRPr>
          </a:pPr>
          <a:endParaRPr lang="fr-BF"/>
        </a:p>
      </c:txPr>
    </c:legend>
    <c:plotVisOnly val="0"/>
    <c:dispBlanksAs val="gap"/>
    <c:showDLblsOverMax val="0"/>
  </c:chart>
  <c:spPr>
    <a:solidFill>
      <a:schemeClr val="accent6">
        <a:lumMod val="40000"/>
        <a:lumOff val="60000"/>
      </a:schemeClr>
    </a:solidFill>
    <a:ln w="9525">
      <a:solidFill>
        <a:srgbClr val="00B050"/>
      </a:solidFill>
    </a:ln>
  </c:spPr>
  <c:txPr>
    <a:bodyPr/>
    <a:lstStyle/>
    <a:p>
      <a:pPr>
        <a:defRPr sz="1000" b="0" i="0" u="none" strike="noStrike" baseline="0">
          <a:solidFill>
            <a:srgbClr val="000000"/>
          </a:solidFill>
          <a:latin typeface="Arial"/>
          <a:ea typeface="Arial"/>
          <a:cs typeface="Arial"/>
        </a:defRPr>
      </a:pPr>
      <a:endParaRPr lang="fr-BF"/>
    </a:p>
  </c:txPr>
  <c:printSettings>
    <c:headerFooter alignWithMargins="0">
      <c:oddHeader>&amp;LComité de Prévision et de Conjoncture&amp;RTableau de bord de l’économie - 1er trimestre 2024</c:oddHeader>
      <c:oddFooter>&amp;C&amp;P</c:oddFooter>
    </c:headerFooter>
    <c:pageMargins b="0.98425196850393704" l="0.78740157480314965" r="0.78740157480314965" t="0.98425196850393704" header="0.51181102362204722" footer="0.51181102362204722"/>
    <c:pageSetup firstPageNumber="29" orientation="portrait" useFirstPageNumber="1"/>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8620370222484E-2"/>
          <c:y val="3.7141956514175296E-2"/>
          <c:w val="0.8917044471875093"/>
          <c:h val="0.80764255397818596"/>
        </c:manualLayout>
      </c:layout>
      <c:lineChart>
        <c:grouping val="standard"/>
        <c:varyColors val="0"/>
        <c:ser>
          <c:idx val="0"/>
          <c:order val="0"/>
          <c:tx>
            <c:strRef>
              <c:f>[1]SerieGraph!$P$2</c:f>
              <c:strCache>
                <c:ptCount val="1"/>
                <c:pt idx="0">
                  <c:v>Créances intérieures</c:v>
                </c:pt>
              </c:strCache>
            </c:strRef>
          </c:tx>
          <c:marker>
            <c:symbol val="none"/>
          </c:marker>
          <c:cat>
            <c:numRef>
              <c:f>[1]SerieGraph!$B$3:$B$86</c:f>
              <c:numCache>
                <c:formatCode>General</c:formatCode>
                <c:ptCount val="8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numCache>
            </c:numRef>
          </c:cat>
          <c:val>
            <c:numRef>
              <c:f>[1]SerieGraph!$P$3:$P$86</c:f>
              <c:numCache>
                <c:formatCode>General</c:formatCode>
                <c:ptCount val="84"/>
                <c:pt idx="0">
                  <c:v>2920.9207507430001</c:v>
                </c:pt>
                <c:pt idx="1">
                  <c:v>2666.7208088909997</c:v>
                </c:pt>
                <c:pt idx="2">
                  <c:v>2594.6044734740008</c:v>
                </c:pt>
                <c:pt idx="3">
                  <c:v>2589.6169811579998</c:v>
                </c:pt>
                <c:pt idx="4">
                  <c:v>2618.7031532740002</c:v>
                </c:pt>
                <c:pt idx="5">
                  <c:v>2540.1024509100002</c:v>
                </c:pt>
                <c:pt idx="6">
                  <c:v>2535.1702227170003</c:v>
                </c:pt>
                <c:pt idx="7">
                  <c:v>2597.4150319750001</c:v>
                </c:pt>
                <c:pt idx="8">
                  <c:v>2683.7665308769997</c:v>
                </c:pt>
                <c:pt idx="9">
                  <c:v>2672.1659929669995</c:v>
                </c:pt>
                <c:pt idx="10">
                  <c:v>2701.3786013340005</c:v>
                </c:pt>
                <c:pt idx="11">
                  <c:v>2721.8996238999998</c:v>
                </c:pt>
                <c:pt idx="12">
                  <c:v>2643.9239946839998</c:v>
                </c:pt>
                <c:pt idx="13">
                  <c:v>2650.608200997</c:v>
                </c:pt>
                <c:pt idx="14">
                  <c:v>2805.8215981940002</c:v>
                </c:pt>
                <c:pt idx="15">
                  <c:v>2671.202181959</c:v>
                </c:pt>
                <c:pt idx="16">
                  <c:v>2774.4306330579998</c:v>
                </c:pt>
                <c:pt idx="17">
                  <c:v>2914.6619491460001</c:v>
                </c:pt>
                <c:pt idx="18">
                  <c:v>2878.8609048989997</c:v>
                </c:pt>
                <c:pt idx="19">
                  <c:v>2872.8530330489994</c:v>
                </c:pt>
                <c:pt idx="20">
                  <c:v>2992.0923849280002</c:v>
                </c:pt>
                <c:pt idx="21">
                  <c:v>2930.2730309629997</c:v>
                </c:pt>
                <c:pt idx="22">
                  <c:v>2971.1800957659993</c:v>
                </c:pt>
                <c:pt idx="23">
                  <c:v>3068.0108933849997</c:v>
                </c:pt>
                <c:pt idx="24">
                  <c:v>3226.1496238720001</c:v>
                </c:pt>
                <c:pt idx="25">
                  <c:v>3333.2732072510003</c:v>
                </c:pt>
                <c:pt idx="26">
                  <c:v>3178.4879513169999</c:v>
                </c:pt>
                <c:pt idx="27">
                  <c:v>3117.2970779369998</c:v>
                </c:pt>
                <c:pt idx="28">
                  <c:v>3155.938857049</c:v>
                </c:pt>
                <c:pt idx="29">
                  <c:v>3109.3512532989998</c:v>
                </c:pt>
                <c:pt idx="30">
                  <c:v>2974.445008532</c:v>
                </c:pt>
                <c:pt idx="31">
                  <c:v>2938.1651668149998</c:v>
                </c:pt>
                <c:pt idx="32">
                  <c:v>3107.3518570829997</c:v>
                </c:pt>
                <c:pt idx="33">
                  <c:v>3071.374039281</c:v>
                </c:pt>
                <c:pt idx="34">
                  <c:v>3132.6527954860003</c:v>
                </c:pt>
                <c:pt idx="35">
                  <c:v>3380.8458239050969</c:v>
                </c:pt>
                <c:pt idx="36">
                  <c:v>3290.8440766990002</c:v>
                </c:pt>
                <c:pt idx="37">
                  <c:v>3252.0626526297851</c:v>
                </c:pt>
                <c:pt idx="38">
                  <c:v>3216.7188229919998</c:v>
                </c:pt>
                <c:pt idx="39">
                  <c:v>3173.4525791410001</c:v>
                </c:pt>
                <c:pt idx="40">
                  <c:v>3083.1565170270001</c:v>
                </c:pt>
                <c:pt idx="41">
                  <c:v>3200.42611493</c:v>
                </c:pt>
                <c:pt idx="42">
                  <c:v>3172.24010567</c:v>
                </c:pt>
                <c:pt idx="43">
                  <c:v>3122.7952985309998</c:v>
                </c:pt>
                <c:pt idx="44">
                  <c:v>3296.6871737959996</c:v>
                </c:pt>
                <c:pt idx="45">
                  <c:v>3333.7935720150003</c:v>
                </c:pt>
                <c:pt idx="46">
                  <c:v>3175.2930384069996</c:v>
                </c:pt>
                <c:pt idx="47">
                  <c:v>3487.3946488610004</c:v>
                </c:pt>
                <c:pt idx="48">
                  <c:v>3534.092421931</c:v>
                </c:pt>
                <c:pt idx="49">
                  <c:v>3753.6763490879998</c:v>
                </c:pt>
                <c:pt idx="50">
                  <c:v>3741.5916782479999</c:v>
                </c:pt>
                <c:pt idx="51">
                  <c:v>3640.1557074620005</c:v>
                </c:pt>
                <c:pt idx="52">
                  <c:v>3784.0068229709996</c:v>
                </c:pt>
                <c:pt idx="53">
                  <c:v>3954.5169609490003</c:v>
                </c:pt>
                <c:pt idx="54">
                  <c:v>3920.7905950890004</c:v>
                </c:pt>
                <c:pt idx="55">
                  <c:v>3974.333842685</c:v>
                </c:pt>
                <c:pt idx="56">
                  <c:v>4014.8611862760004</c:v>
                </c:pt>
                <c:pt idx="57">
                  <c:v>4058.4603249169995</c:v>
                </c:pt>
                <c:pt idx="58">
                  <c:v>4141.4212905269997</c:v>
                </c:pt>
                <c:pt idx="59">
                  <c:v>4396.1364443080001</c:v>
                </c:pt>
                <c:pt idx="60">
                  <c:v>4416.1022129339999</c:v>
                </c:pt>
                <c:pt idx="61">
                  <c:v>4359.746941509</c:v>
                </c:pt>
                <c:pt idx="62">
                  <c:v>4317.6425430890004</c:v>
                </c:pt>
                <c:pt idx="63">
                  <c:v>4381.3401735160005</c:v>
                </c:pt>
                <c:pt idx="64">
                  <c:v>4452.6248572139993</c:v>
                </c:pt>
                <c:pt idx="65">
                  <c:v>4551.9022971499999</c:v>
                </c:pt>
                <c:pt idx="66">
                  <c:v>4446.4742233510005</c:v>
                </c:pt>
                <c:pt idx="67">
                  <c:v>4580.0022047880002</c:v>
                </c:pt>
                <c:pt idx="68">
                  <c:v>4686.3317924869998</c:v>
                </c:pt>
                <c:pt idx="69">
                  <c:v>4747.5566415049998</c:v>
                </c:pt>
                <c:pt idx="70">
                  <c:v>4666.9326713299997</c:v>
                </c:pt>
                <c:pt idx="71">
                  <c:v>4764.6858344120001</c:v>
                </c:pt>
                <c:pt idx="72">
                  <c:v>4751.3629720830004</c:v>
                </c:pt>
                <c:pt idx="73">
                  <c:v>5105.6188184029998</c:v>
                </c:pt>
                <c:pt idx="74">
                  <c:v>4921.716119144</c:v>
                </c:pt>
                <c:pt idx="75">
                  <c:v>4836.2443681240002</c:v>
                </c:pt>
                <c:pt idx="76">
                  <c:v>4785.2766990910004</c:v>
                </c:pt>
                <c:pt idx="77">
                  <c:v>4802.5267659450001</c:v>
                </c:pt>
                <c:pt idx="78">
                  <c:v>4746.6649989320003</c:v>
                </c:pt>
                <c:pt idx="79">
                  <c:v>4846.9016964989996</c:v>
                </c:pt>
                <c:pt idx="80">
                  <c:v>4927.9990626219997</c:v>
                </c:pt>
                <c:pt idx="81">
                  <c:v>5292.7511410529987</c:v>
                </c:pt>
                <c:pt idx="82">
                  <c:v>4939.4862860499998</c:v>
                </c:pt>
                <c:pt idx="83">
                  <c:v>4949.5157730020001</c:v>
                </c:pt>
              </c:numCache>
            </c:numRef>
          </c:val>
          <c:smooth val="0"/>
          <c:extLst>
            <c:ext xmlns:c16="http://schemas.microsoft.com/office/drawing/2014/chart" uri="{C3380CC4-5D6E-409C-BE32-E72D297353CC}">
              <c16:uniqueId val="{00000000-561A-441F-80CF-A13CB4B036E0}"/>
            </c:ext>
          </c:extLst>
        </c:ser>
        <c:ser>
          <c:idx val="1"/>
          <c:order val="1"/>
          <c:tx>
            <c:strRef>
              <c:f>[1]SerieGraph!$T$2</c:f>
              <c:strCache>
                <c:ptCount val="1"/>
                <c:pt idx="0">
                  <c:v>Créances sur l'économie</c:v>
                </c:pt>
              </c:strCache>
            </c:strRef>
          </c:tx>
          <c:marker>
            <c:symbol val="none"/>
          </c:marker>
          <c:cat>
            <c:numRef>
              <c:f>[1]SerieGraph!$B$3:$B$86</c:f>
              <c:numCache>
                <c:formatCode>General</c:formatCode>
                <c:ptCount val="8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numCache>
            </c:numRef>
          </c:cat>
          <c:val>
            <c:numRef>
              <c:f>[1]SerieGraph!$T$3:$T$86</c:f>
              <c:numCache>
                <c:formatCode>General</c:formatCode>
                <c:ptCount val="84"/>
                <c:pt idx="0">
                  <c:v>2550.6815202130001</c:v>
                </c:pt>
                <c:pt idx="1">
                  <c:v>2527.5676221459998</c:v>
                </c:pt>
                <c:pt idx="2">
                  <c:v>2471.3279200370007</c:v>
                </c:pt>
                <c:pt idx="3">
                  <c:v>2489.9122039409999</c:v>
                </c:pt>
                <c:pt idx="4">
                  <c:v>2483.426659017</c:v>
                </c:pt>
                <c:pt idx="5">
                  <c:v>2549.1671834590002</c:v>
                </c:pt>
                <c:pt idx="6">
                  <c:v>2520.8333961500002</c:v>
                </c:pt>
                <c:pt idx="7">
                  <c:v>2543.0458170470001</c:v>
                </c:pt>
                <c:pt idx="8">
                  <c:v>2605.2183464349996</c:v>
                </c:pt>
                <c:pt idx="9">
                  <c:v>2598.3153261949997</c:v>
                </c:pt>
                <c:pt idx="10">
                  <c:v>2603.2700243880004</c:v>
                </c:pt>
                <c:pt idx="11">
                  <c:v>2664.67272366</c:v>
                </c:pt>
                <c:pt idx="12">
                  <c:v>2643.3287535989998</c:v>
                </c:pt>
                <c:pt idx="13">
                  <c:v>2638.115754684</c:v>
                </c:pt>
                <c:pt idx="14">
                  <c:v>2715.1751571520003</c:v>
                </c:pt>
                <c:pt idx="15">
                  <c:v>2709.9604649580001</c:v>
                </c:pt>
                <c:pt idx="16">
                  <c:v>2825.0128326189997</c:v>
                </c:pt>
                <c:pt idx="17">
                  <c:v>2884.7218419340002</c:v>
                </c:pt>
                <c:pt idx="18">
                  <c:v>2903.7227282929998</c:v>
                </c:pt>
                <c:pt idx="19">
                  <c:v>2907.5801181219995</c:v>
                </c:pt>
                <c:pt idx="20">
                  <c:v>2924.0889668590003</c:v>
                </c:pt>
                <c:pt idx="21">
                  <c:v>2882.9740907169999</c:v>
                </c:pt>
                <c:pt idx="22">
                  <c:v>2860.2318195639996</c:v>
                </c:pt>
                <c:pt idx="23">
                  <c:v>2916.1706414949995</c:v>
                </c:pt>
                <c:pt idx="24">
                  <c:v>2893.8236027299999</c:v>
                </c:pt>
                <c:pt idx="25">
                  <c:v>2955.1741028900001</c:v>
                </c:pt>
                <c:pt idx="26">
                  <c:v>2977.905263656</c:v>
                </c:pt>
                <c:pt idx="27">
                  <c:v>3087.894212749</c:v>
                </c:pt>
                <c:pt idx="28">
                  <c:v>3075.2358157069998</c:v>
                </c:pt>
                <c:pt idx="29">
                  <c:v>3090.630957763</c:v>
                </c:pt>
                <c:pt idx="30">
                  <c:v>3038.684384143</c:v>
                </c:pt>
                <c:pt idx="31">
                  <c:v>2988.12655301</c:v>
                </c:pt>
                <c:pt idx="32">
                  <c:v>3028.1465815279998</c:v>
                </c:pt>
                <c:pt idx="33">
                  <c:v>3015.3888243289998</c:v>
                </c:pt>
                <c:pt idx="34">
                  <c:v>3017.4982095680002</c:v>
                </c:pt>
                <c:pt idx="35">
                  <c:v>3188.4661577300003</c:v>
                </c:pt>
                <c:pt idx="36">
                  <c:v>3118.2916091239999</c:v>
                </c:pt>
                <c:pt idx="37">
                  <c:v>3090.0657985309995</c:v>
                </c:pt>
                <c:pt idx="38">
                  <c:v>3080.5533923129997</c:v>
                </c:pt>
                <c:pt idx="39">
                  <c:v>3071.7199867180002</c:v>
                </c:pt>
                <c:pt idx="40">
                  <c:v>3102.5905225649999</c:v>
                </c:pt>
                <c:pt idx="41">
                  <c:v>3223.8524558600002</c:v>
                </c:pt>
                <c:pt idx="42">
                  <c:v>3326.6431561210002</c:v>
                </c:pt>
                <c:pt idx="43">
                  <c:v>3158.18038776</c:v>
                </c:pt>
                <c:pt idx="44">
                  <c:v>3286.4519717609996</c:v>
                </c:pt>
                <c:pt idx="45">
                  <c:v>3302.3786287530002</c:v>
                </c:pt>
                <c:pt idx="46">
                  <c:v>3281.2204733039998</c:v>
                </c:pt>
                <c:pt idx="47">
                  <c:v>3553.9022827620006</c:v>
                </c:pt>
                <c:pt idx="48">
                  <c:v>3499.8430782300002</c:v>
                </c:pt>
                <c:pt idx="49">
                  <c:v>3554.6216106950001</c:v>
                </c:pt>
                <c:pt idx="50">
                  <c:v>3605.7169840629999</c:v>
                </c:pt>
                <c:pt idx="51">
                  <c:v>3656.5336853030003</c:v>
                </c:pt>
                <c:pt idx="52">
                  <c:v>3723.0736170429996</c:v>
                </c:pt>
                <c:pt idx="53">
                  <c:v>3874.8495407850005</c:v>
                </c:pt>
                <c:pt idx="54">
                  <c:v>3892.638239373</c:v>
                </c:pt>
                <c:pt idx="55">
                  <c:v>3983.9923989240001</c:v>
                </c:pt>
                <c:pt idx="56">
                  <c:v>3888.8611619090002</c:v>
                </c:pt>
                <c:pt idx="57">
                  <c:v>3906.5258606469997</c:v>
                </c:pt>
                <c:pt idx="58">
                  <c:v>3952.3223717299998</c:v>
                </c:pt>
                <c:pt idx="59">
                  <c:v>4114.4947610870004</c:v>
                </c:pt>
                <c:pt idx="60">
                  <c:v>4060.2611212830002</c:v>
                </c:pt>
                <c:pt idx="61">
                  <c:v>4009.1503214750001</c:v>
                </c:pt>
                <c:pt idx="62">
                  <c:v>3984.5340388760001</c:v>
                </c:pt>
                <c:pt idx="63">
                  <c:v>4059.2191032700002</c:v>
                </c:pt>
                <c:pt idx="64">
                  <c:v>4146.1060832359999</c:v>
                </c:pt>
                <c:pt idx="65">
                  <c:v>4152.5648892569998</c:v>
                </c:pt>
                <c:pt idx="66">
                  <c:v>4170.7089869060001</c:v>
                </c:pt>
                <c:pt idx="67">
                  <c:v>4194.6316129719999</c:v>
                </c:pt>
                <c:pt idx="68">
                  <c:v>4344.955298541</c:v>
                </c:pt>
                <c:pt idx="69">
                  <c:v>4233.2317273810004</c:v>
                </c:pt>
                <c:pt idx="70">
                  <c:v>4281.1411975829997</c:v>
                </c:pt>
                <c:pt idx="71">
                  <c:v>4321.2250789939999</c:v>
                </c:pt>
                <c:pt idx="72">
                  <c:v>4293.3828525890003</c:v>
                </c:pt>
                <c:pt idx="73">
                  <c:v>4759.1317822459996</c:v>
                </c:pt>
                <c:pt idx="74">
                  <c:v>4599.1570649690002</c:v>
                </c:pt>
                <c:pt idx="75">
                  <c:v>4466.7103031300003</c:v>
                </c:pt>
                <c:pt idx="76">
                  <c:v>4392.107484614</c:v>
                </c:pt>
                <c:pt idx="77">
                  <c:v>4363.189159685</c:v>
                </c:pt>
                <c:pt idx="78">
                  <c:v>4325.1549530929997</c:v>
                </c:pt>
                <c:pt idx="79">
                  <c:v>4317.3564403689998</c:v>
                </c:pt>
                <c:pt idx="80">
                  <c:v>4307.1945954989997</c:v>
                </c:pt>
                <c:pt idx="81">
                  <c:v>4638.0515859089992</c:v>
                </c:pt>
                <c:pt idx="82">
                  <c:v>4275.6875467189993</c:v>
                </c:pt>
                <c:pt idx="83">
                  <c:v>4309.8380638170001</c:v>
                </c:pt>
              </c:numCache>
            </c:numRef>
          </c:val>
          <c:smooth val="0"/>
          <c:extLst>
            <c:ext xmlns:c16="http://schemas.microsoft.com/office/drawing/2014/chart" uri="{C3380CC4-5D6E-409C-BE32-E72D297353CC}">
              <c16:uniqueId val="{00000001-561A-441F-80CF-A13CB4B036E0}"/>
            </c:ext>
          </c:extLst>
        </c:ser>
        <c:dLbls>
          <c:showLegendKey val="0"/>
          <c:showVal val="0"/>
          <c:showCatName val="0"/>
          <c:showSerName val="0"/>
          <c:showPercent val="0"/>
          <c:showBubbleSize val="0"/>
        </c:dLbls>
        <c:marker val="1"/>
        <c:smooth val="0"/>
        <c:axId val="793233776"/>
        <c:axId val="793232208"/>
      </c:lineChart>
      <c:lineChart>
        <c:grouping val="standard"/>
        <c:varyColors val="0"/>
        <c:ser>
          <c:idx val="2"/>
          <c:order val="2"/>
          <c:tx>
            <c:strRef>
              <c:f>[1]SerieGraph!$Q$2</c:f>
              <c:strCache>
                <c:ptCount val="1"/>
                <c:pt idx="0">
                  <c:v>Créances nettes sur l'Administration Centrale</c:v>
                </c:pt>
              </c:strCache>
            </c:strRef>
          </c:tx>
          <c:marker>
            <c:symbol val="none"/>
          </c:marker>
          <c:cat>
            <c:numRef>
              <c:f>[1]SerieGraph!$B$3:$B$86</c:f>
              <c:numCache>
                <c:formatCode>General</c:formatCode>
                <c:ptCount val="8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numCache>
            </c:numRef>
          </c:cat>
          <c:val>
            <c:numRef>
              <c:f>[1]SerieGraph!$Q$3:$Q$86</c:f>
              <c:numCache>
                <c:formatCode>General</c:formatCode>
                <c:ptCount val="84"/>
                <c:pt idx="0">
                  <c:v>370.23923052999999</c:v>
                </c:pt>
                <c:pt idx="1">
                  <c:v>139.15318674500006</c:v>
                </c:pt>
                <c:pt idx="2">
                  <c:v>123.27655343700005</c:v>
                </c:pt>
                <c:pt idx="3">
                  <c:v>99.704777217000014</c:v>
                </c:pt>
                <c:pt idx="4">
                  <c:v>135.27649425700002</c:v>
                </c:pt>
                <c:pt idx="5">
                  <c:v>-9.0647325489999986</c:v>
                </c:pt>
                <c:pt idx="6">
                  <c:v>14.336826566999989</c:v>
                </c:pt>
                <c:pt idx="7">
                  <c:v>54.369214928000048</c:v>
                </c:pt>
                <c:pt idx="8">
                  <c:v>78.548184442000021</c:v>
                </c:pt>
                <c:pt idx="9">
                  <c:v>73.850666772000039</c:v>
                </c:pt>
                <c:pt idx="10">
                  <c:v>98.108576945999957</c:v>
                </c:pt>
                <c:pt idx="11">
                  <c:v>57.226900240000049</c:v>
                </c:pt>
                <c:pt idx="12">
                  <c:v>0.59524108500006889</c:v>
                </c:pt>
                <c:pt idx="13">
                  <c:v>12.492446313000016</c:v>
                </c:pt>
                <c:pt idx="14">
                  <c:v>90.646441041999964</c:v>
                </c:pt>
                <c:pt idx="15">
                  <c:v>-38.758282999000016</c:v>
                </c:pt>
                <c:pt idx="16">
                  <c:v>-50.582199561000067</c:v>
                </c:pt>
                <c:pt idx="17">
                  <c:v>29.940107212000072</c:v>
                </c:pt>
                <c:pt idx="18">
                  <c:v>-24.861823394000055</c:v>
                </c:pt>
                <c:pt idx="19">
                  <c:v>-34.727085073000012</c:v>
                </c:pt>
                <c:pt idx="20">
                  <c:v>68.00341806900002</c:v>
                </c:pt>
                <c:pt idx="21">
                  <c:v>47.298940246000001</c:v>
                </c:pt>
                <c:pt idx="22">
                  <c:v>110.94827620199993</c:v>
                </c:pt>
                <c:pt idx="23">
                  <c:v>151.84025188999999</c:v>
                </c:pt>
                <c:pt idx="24">
                  <c:v>332.32602114200006</c:v>
                </c:pt>
                <c:pt idx="25">
                  <c:v>378.09910436100012</c:v>
                </c:pt>
                <c:pt idx="26">
                  <c:v>200.58268766100002</c:v>
                </c:pt>
                <c:pt idx="27">
                  <c:v>29.402865187999964</c:v>
                </c:pt>
                <c:pt idx="28">
                  <c:v>80.703041342000034</c:v>
                </c:pt>
                <c:pt idx="29">
                  <c:v>18.720295536000037</c:v>
                </c:pt>
                <c:pt idx="30">
                  <c:v>-64.239375611000071</c:v>
                </c:pt>
                <c:pt idx="31">
                  <c:v>-49.961386194999932</c:v>
                </c:pt>
                <c:pt idx="32">
                  <c:v>79.205275554999872</c:v>
                </c:pt>
                <c:pt idx="33">
                  <c:v>55.985214952000064</c:v>
                </c:pt>
                <c:pt idx="34">
                  <c:v>115.15458591799994</c:v>
                </c:pt>
                <c:pt idx="35">
                  <c:v>192.37966617509667</c:v>
                </c:pt>
                <c:pt idx="36">
                  <c:v>172.55246757500015</c:v>
                </c:pt>
                <c:pt idx="37">
                  <c:v>161.99685409878546</c:v>
                </c:pt>
                <c:pt idx="38">
                  <c:v>136.16543067900002</c:v>
                </c:pt>
                <c:pt idx="39">
                  <c:v>101.73259242299986</c:v>
                </c:pt>
                <c:pt idx="40">
                  <c:v>-19.434005538000008</c:v>
                </c:pt>
                <c:pt idx="41">
                  <c:v>-23.426340929999981</c:v>
                </c:pt>
                <c:pt idx="42">
                  <c:v>-154.40305045099996</c:v>
                </c:pt>
                <c:pt idx="43">
                  <c:v>-35.38508922900013</c:v>
                </c:pt>
                <c:pt idx="44">
                  <c:v>10.2352020350001</c:v>
                </c:pt>
                <c:pt idx="45">
                  <c:v>31.414943262000122</c:v>
                </c:pt>
                <c:pt idx="46">
                  <c:v>-105.92743489700007</c:v>
                </c:pt>
                <c:pt idx="47">
                  <c:v>-66.50763390100002</c:v>
                </c:pt>
                <c:pt idx="48">
                  <c:v>34.249343700999994</c:v>
                </c:pt>
                <c:pt idx="49">
                  <c:v>199.05473839299989</c:v>
                </c:pt>
                <c:pt idx="50">
                  <c:v>135.87469418499995</c:v>
                </c:pt>
                <c:pt idx="51">
                  <c:v>-16.377977840999954</c:v>
                </c:pt>
                <c:pt idx="52">
                  <c:v>60.933205928000071</c:v>
                </c:pt>
                <c:pt idx="53">
                  <c:v>79.667420164000049</c:v>
                </c:pt>
                <c:pt idx="54">
                  <c:v>28.152355716000166</c:v>
                </c:pt>
                <c:pt idx="55">
                  <c:v>-9.6585562390000064</c:v>
                </c:pt>
                <c:pt idx="56">
                  <c:v>126.00002436700009</c:v>
                </c:pt>
                <c:pt idx="57">
                  <c:v>151.93446426999992</c:v>
                </c:pt>
                <c:pt idx="58">
                  <c:v>189.09891879700024</c:v>
                </c:pt>
                <c:pt idx="59">
                  <c:v>281.64168322099994</c:v>
                </c:pt>
                <c:pt idx="60">
                  <c:v>355.84109165100006</c:v>
                </c:pt>
                <c:pt idx="61">
                  <c:v>350.59662003399995</c:v>
                </c:pt>
                <c:pt idx="62">
                  <c:v>333.10850421300006</c:v>
                </c:pt>
                <c:pt idx="63">
                  <c:v>322.1210702460001</c:v>
                </c:pt>
                <c:pt idx="64">
                  <c:v>306.5187739779999</c:v>
                </c:pt>
                <c:pt idx="65">
                  <c:v>399.33740789299998</c:v>
                </c:pt>
                <c:pt idx="66">
                  <c:v>275.76523644500014</c:v>
                </c:pt>
                <c:pt idx="67">
                  <c:v>385.370591816</c:v>
                </c:pt>
                <c:pt idx="68">
                  <c:v>341.3764939460001</c:v>
                </c:pt>
                <c:pt idx="69">
                  <c:v>514.32491412399986</c:v>
                </c:pt>
                <c:pt idx="70">
                  <c:v>385.791473747</c:v>
                </c:pt>
                <c:pt idx="71">
                  <c:v>443.46075541800013</c:v>
                </c:pt>
                <c:pt idx="72">
                  <c:v>457.98011949399995</c:v>
                </c:pt>
                <c:pt idx="73">
                  <c:v>346.48703615699992</c:v>
                </c:pt>
                <c:pt idx="74">
                  <c:v>322.55905417499991</c:v>
                </c:pt>
                <c:pt idx="75">
                  <c:v>369.534064994</c:v>
                </c:pt>
                <c:pt idx="76">
                  <c:v>393.16921447699997</c:v>
                </c:pt>
                <c:pt idx="77">
                  <c:v>439.33760626000003</c:v>
                </c:pt>
                <c:pt idx="78">
                  <c:v>421.51004583899999</c:v>
                </c:pt>
                <c:pt idx="79">
                  <c:v>529.54525612999998</c:v>
                </c:pt>
                <c:pt idx="80">
                  <c:v>620.80446712299999</c:v>
                </c:pt>
                <c:pt idx="81">
                  <c:v>654.69955514399987</c:v>
                </c:pt>
                <c:pt idx="82">
                  <c:v>663.79873933100021</c:v>
                </c:pt>
                <c:pt idx="83">
                  <c:v>639.67770918499991</c:v>
                </c:pt>
              </c:numCache>
            </c:numRef>
          </c:val>
          <c:smooth val="0"/>
          <c:extLst>
            <c:ext xmlns:c16="http://schemas.microsoft.com/office/drawing/2014/chart" uri="{C3380CC4-5D6E-409C-BE32-E72D297353CC}">
              <c16:uniqueId val="{00000002-561A-441F-80CF-A13CB4B036E0}"/>
            </c:ext>
          </c:extLst>
        </c:ser>
        <c:dLbls>
          <c:showLegendKey val="0"/>
          <c:showVal val="0"/>
          <c:showCatName val="0"/>
          <c:showSerName val="0"/>
          <c:showPercent val="0"/>
          <c:showBubbleSize val="0"/>
        </c:dLbls>
        <c:marker val="1"/>
        <c:smooth val="0"/>
        <c:axId val="500050064"/>
        <c:axId val="500078384"/>
      </c:lineChart>
      <c:catAx>
        <c:axId val="793233776"/>
        <c:scaling>
          <c:orientation val="minMax"/>
        </c:scaling>
        <c:delete val="0"/>
        <c:axPos val="b"/>
        <c:numFmt formatCode="General" sourceLinked="1"/>
        <c:majorTickMark val="out"/>
        <c:minorTickMark val="in"/>
        <c:tickLblPos val="nextTo"/>
        <c:spPr>
          <a:ln w="12700">
            <a:solidFill>
              <a:srgbClr val="000000"/>
            </a:solidFill>
            <a:prstDash val="solid"/>
          </a:ln>
        </c:spPr>
        <c:txPr>
          <a:bodyPr rot="2100000" vert="horz"/>
          <a:lstStyle/>
          <a:p>
            <a:pPr>
              <a:defRPr sz="550" b="1" i="0" u="none" strike="noStrike" baseline="0">
                <a:solidFill>
                  <a:srgbClr val="000000"/>
                </a:solidFill>
                <a:latin typeface="Arial" panose="020B0604020202020204" pitchFamily="34" charset="0"/>
                <a:ea typeface="Times New Roman"/>
                <a:cs typeface="Times New Roman"/>
              </a:defRPr>
            </a:pPr>
            <a:endParaRPr lang="fr-BF"/>
          </a:p>
        </c:txPr>
        <c:crossAx val="793232208"/>
        <c:crosses val="autoZero"/>
        <c:auto val="0"/>
        <c:lblAlgn val="ctr"/>
        <c:lblOffset val="100"/>
        <c:tickLblSkip val="1"/>
        <c:noMultiLvlLbl val="0"/>
      </c:catAx>
      <c:valAx>
        <c:axId val="793232208"/>
        <c:scaling>
          <c:orientation val="minMax"/>
          <c:min val="1500"/>
        </c:scaling>
        <c:delete val="0"/>
        <c:axPos val="l"/>
        <c:majorGridlines/>
        <c:title>
          <c:tx>
            <c:rich>
              <a:bodyPr/>
              <a:lstStyle/>
              <a:p>
                <a:pPr>
                  <a:defRPr sz="1000" b="1" i="0" u="none" strike="noStrike" baseline="0">
                    <a:solidFill>
                      <a:srgbClr val="000000"/>
                    </a:solidFill>
                    <a:latin typeface="Arial"/>
                    <a:ea typeface="Arial"/>
                    <a:cs typeface="Arial"/>
                  </a:defRPr>
                </a:pPr>
                <a:r>
                  <a:rPr lang="fr-FR"/>
                  <a:t>(en mia de FCFA)</a:t>
                </a:r>
              </a:p>
            </c:rich>
          </c:tx>
          <c:layout>
            <c:manualLayout>
              <c:xMode val="edge"/>
              <c:yMode val="edge"/>
              <c:x val="5.033004241609758E-3"/>
              <c:y val="0.31457609655807761"/>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fr-BF"/>
          </a:p>
        </c:txPr>
        <c:crossAx val="793233776"/>
        <c:crosses val="autoZero"/>
        <c:crossBetween val="between"/>
      </c:valAx>
      <c:valAx>
        <c:axId val="500078384"/>
        <c:scaling>
          <c:orientation val="minMax"/>
        </c:scaling>
        <c:delete val="0"/>
        <c:axPos val="r"/>
        <c:numFmt formatCode="0" sourceLinked="0"/>
        <c:majorTickMark val="out"/>
        <c:minorTickMark val="none"/>
        <c:tickLblPos val="nextTo"/>
        <c:txPr>
          <a:bodyPr/>
          <a:lstStyle/>
          <a:p>
            <a:pPr>
              <a:defRPr sz="800" baseline="0"/>
            </a:pPr>
            <a:endParaRPr lang="fr-BF"/>
          </a:p>
        </c:txPr>
        <c:crossAx val="500050064"/>
        <c:crosses val="max"/>
        <c:crossBetween val="between"/>
      </c:valAx>
      <c:catAx>
        <c:axId val="500050064"/>
        <c:scaling>
          <c:orientation val="minMax"/>
        </c:scaling>
        <c:delete val="1"/>
        <c:axPos val="b"/>
        <c:numFmt formatCode="General" sourceLinked="1"/>
        <c:majorTickMark val="out"/>
        <c:minorTickMark val="none"/>
        <c:tickLblPos val="nextTo"/>
        <c:crossAx val="500078384"/>
        <c:crosses val="autoZero"/>
        <c:auto val="1"/>
        <c:lblAlgn val="ctr"/>
        <c:lblOffset val="100"/>
        <c:noMultiLvlLbl val="1"/>
      </c:catAx>
      <c:spPr>
        <a:solidFill>
          <a:srgbClr val="FFFFFF"/>
        </a:solidFill>
        <a:ln w="3175">
          <a:solidFill>
            <a:srgbClr val="000000"/>
          </a:solidFill>
          <a:prstDash val="solid"/>
        </a:ln>
      </c:spPr>
    </c:plotArea>
    <c:legend>
      <c:legendPos val="r"/>
      <c:layout>
        <c:manualLayout>
          <c:xMode val="edge"/>
          <c:yMode val="edge"/>
          <c:x val="8.7144773738982426E-2"/>
          <c:y val="6.4990893931832494E-2"/>
          <c:w val="0.73948838291765251"/>
          <c:h val="7.8518870878705724E-2"/>
        </c:manualLayout>
      </c:layout>
      <c:overlay val="0"/>
      <c:spPr>
        <a:solidFill>
          <a:srgbClr val="FFFFFF"/>
        </a:solidFill>
        <a:ln w="25400">
          <a:noFill/>
        </a:ln>
      </c:spPr>
      <c:txPr>
        <a:bodyPr/>
        <a:lstStyle/>
        <a:p>
          <a:pPr>
            <a:defRPr sz="800" b="1" i="0" u="none" strike="noStrike" baseline="0">
              <a:solidFill>
                <a:srgbClr val="000000"/>
              </a:solidFill>
              <a:latin typeface="Times New Roman"/>
              <a:ea typeface="Times New Roman"/>
              <a:cs typeface="Times New Roman"/>
            </a:defRPr>
          </a:pPr>
          <a:endParaRPr lang="fr-BF"/>
        </a:p>
      </c:txPr>
    </c:legend>
    <c:plotVisOnly val="0"/>
    <c:dispBlanksAs val="gap"/>
    <c:showDLblsOverMax val="0"/>
  </c:chart>
  <c:spPr>
    <a:solidFill>
      <a:schemeClr val="accent6">
        <a:lumMod val="40000"/>
        <a:lumOff val="60000"/>
      </a:schemeClr>
    </a:solidFill>
    <a:ln w="9525">
      <a:solidFill>
        <a:srgbClr val="00B050"/>
      </a:solidFill>
    </a:ln>
  </c:spPr>
  <c:txPr>
    <a:bodyPr/>
    <a:lstStyle/>
    <a:p>
      <a:pPr>
        <a:defRPr sz="1000" b="0" i="0" u="none" strike="noStrike" baseline="0">
          <a:solidFill>
            <a:srgbClr val="000000"/>
          </a:solidFill>
          <a:latin typeface="Arial"/>
          <a:ea typeface="Arial"/>
          <a:cs typeface="Arial"/>
        </a:defRPr>
      </a:pPr>
      <a:endParaRPr lang="fr-BF"/>
    </a:p>
  </c:txPr>
  <c:printSettings>
    <c:headerFooter alignWithMargins="0"/>
    <c:pageMargins b="0.98425196899999956" l="0.78740157499999996" r="0.78740157499999996" t="0.98425196899999956" header="0.49212598450000788" footer="0.49212598450000788"/>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01037445848131E-2"/>
          <c:y val="5.0332137631039955E-2"/>
          <c:w val="0.90673538919417562"/>
          <c:h val="0.805301798057803"/>
        </c:manualLayout>
      </c:layout>
      <c:lineChart>
        <c:grouping val="standard"/>
        <c:varyColors val="0"/>
        <c:ser>
          <c:idx val="0"/>
          <c:order val="0"/>
          <c:tx>
            <c:strRef>
              <c:f>[1]SerieGraph!$M$2</c:f>
              <c:strCache>
                <c:ptCount val="1"/>
                <c:pt idx="0">
                  <c:v>Actifs extérieurs nets</c:v>
                </c:pt>
              </c:strCache>
            </c:strRef>
          </c:tx>
          <c:marker>
            <c:symbol val="none"/>
          </c:marker>
          <c:cat>
            <c:numRef>
              <c:f>[1]SerieGraph!$B$3:$B$86</c:f>
              <c:numCache>
                <c:formatCode>General</c:formatCode>
                <c:ptCount val="8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numCache>
            </c:numRef>
          </c:cat>
          <c:val>
            <c:numRef>
              <c:f>[1]SerieGraph!$M$3:$M$86</c:f>
              <c:numCache>
                <c:formatCode>General</c:formatCode>
                <c:ptCount val="84"/>
                <c:pt idx="0">
                  <c:v>931.30647472300052</c:v>
                </c:pt>
                <c:pt idx="1">
                  <c:v>1210.7814527210001</c:v>
                </c:pt>
                <c:pt idx="2">
                  <c:v>1374.9749899349999</c:v>
                </c:pt>
                <c:pt idx="3">
                  <c:v>1377.32001126</c:v>
                </c:pt>
                <c:pt idx="4">
                  <c:v>1415.869067569</c:v>
                </c:pt>
                <c:pt idx="5">
                  <c:v>1482.1249953999998</c:v>
                </c:pt>
                <c:pt idx="6">
                  <c:v>1398.6189073770001</c:v>
                </c:pt>
                <c:pt idx="7">
                  <c:v>1370.4860119099999</c:v>
                </c:pt>
                <c:pt idx="8">
                  <c:v>1246.5533834439998</c:v>
                </c:pt>
                <c:pt idx="9">
                  <c:v>1257.2255482980001</c:v>
                </c:pt>
                <c:pt idx="10">
                  <c:v>1354.7896108790001</c:v>
                </c:pt>
                <c:pt idx="11">
                  <c:v>1443.5011101120001</c:v>
                </c:pt>
                <c:pt idx="12">
                  <c:v>1340.6134312300801</c:v>
                </c:pt>
                <c:pt idx="13">
                  <c:v>1400.5917088142116</c:v>
                </c:pt>
                <c:pt idx="14">
                  <c:v>1512.5554275150002</c:v>
                </c:pt>
                <c:pt idx="15">
                  <c:v>1526.3659831088935</c:v>
                </c:pt>
                <c:pt idx="16">
                  <c:v>1476.6784665473454</c:v>
                </c:pt>
                <c:pt idx="17">
                  <c:v>1466.6964526651784</c:v>
                </c:pt>
                <c:pt idx="18">
                  <c:v>1406.3030107050001</c:v>
                </c:pt>
                <c:pt idx="19">
                  <c:v>1431.2982665800005</c:v>
                </c:pt>
                <c:pt idx="20">
                  <c:v>1306.5900266479998</c:v>
                </c:pt>
                <c:pt idx="21">
                  <c:v>1401.4207834620004</c:v>
                </c:pt>
                <c:pt idx="22">
                  <c:v>1374.6962406989994</c:v>
                </c:pt>
                <c:pt idx="23">
                  <c:v>1508.5330278715433</c:v>
                </c:pt>
                <c:pt idx="24">
                  <c:v>1444.5897033276383</c:v>
                </c:pt>
                <c:pt idx="25">
                  <c:v>1488.2895143010301</c:v>
                </c:pt>
                <c:pt idx="26">
                  <c:v>1570.9718822869881</c:v>
                </c:pt>
                <c:pt idx="27">
                  <c:v>1618.1707436360928</c:v>
                </c:pt>
                <c:pt idx="28">
                  <c:v>1747.3274137899994</c:v>
                </c:pt>
                <c:pt idx="29">
                  <c:v>1962.799560616</c:v>
                </c:pt>
                <c:pt idx="30">
                  <c:v>1885.1179442890002</c:v>
                </c:pt>
                <c:pt idx="31">
                  <c:v>1939.1467026269997</c:v>
                </c:pt>
                <c:pt idx="32">
                  <c:v>1859.1540356920004</c:v>
                </c:pt>
                <c:pt idx="33">
                  <c:v>1822.7177777840002</c:v>
                </c:pt>
                <c:pt idx="34">
                  <c:v>1842.8528253551633</c:v>
                </c:pt>
                <c:pt idx="35">
                  <c:v>1983.664176386488</c:v>
                </c:pt>
                <c:pt idx="36">
                  <c:v>1911.0169222000773</c:v>
                </c:pt>
                <c:pt idx="37">
                  <c:v>2041.9268066490004</c:v>
                </c:pt>
                <c:pt idx="38">
                  <c:v>2326.5949514840004</c:v>
                </c:pt>
                <c:pt idx="39">
                  <c:v>2391.8779095509999</c:v>
                </c:pt>
                <c:pt idx="40">
                  <c:v>2418.3513485249996</c:v>
                </c:pt>
                <c:pt idx="41">
                  <c:v>2512.4441445041293</c:v>
                </c:pt>
                <c:pt idx="42">
                  <c:v>2553.5460892639999</c:v>
                </c:pt>
                <c:pt idx="43">
                  <c:v>2433.4643404187309</c:v>
                </c:pt>
                <c:pt idx="44">
                  <c:v>2431.22254079</c:v>
                </c:pt>
                <c:pt idx="45">
                  <c:v>2397.0895796999994</c:v>
                </c:pt>
                <c:pt idx="46">
                  <c:v>2370.0836633660001</c:v>
                </c:pt>
                <c:pt idx="47">
                  <c:v>2636.7524641230002</c:v>
                </c:pt>
                <c:pt idx="48">
                  <c:v>2460.6788620730003</c:v>
                </c:pt>
                <c:pt idx="49">
                  <c:v>2320.5318769280002</c:v>
                </c:pt>
                <c:pt idx="50">
                  <c:v>2406.6066683119998</c:v>
                </c:pt>
                <c:pt idx="51">
                  <c:v>2319.9172272100004</c:v>
                </c:pt>
                <c:pt idx="52">
                  <c:v>2225.5983469760004</c:v>
                </c:pt>
                <c:pt idx="53">
                  <c:v>2297.0984696430005</c:v>
                </c:pt>
                <c:pt idx="54">
                  <c:v>2254.5938493650006</c:v>
                </c:pt>
                <c:pt idx="55">
                  <c:v>2176.6161932940004</c:v>
                </c:pt>
                <c:pt idx="56">
                  <c:v>2259.3783468389993</c:v>
                </c:pt>
                <c:pt idx="57">
                  <c:v>1871.6956816160002</c:v>
                </c:pt>
                <c:pt idx="58">
                  <c:v>1951.1128035759998</c:v>
                </c:pt>
                <c:pt idx="59">
                  <c:v>1972.0706759070001</c:v>
                </c:pt>
                <c:pt idx="60">
                  <c:v>1871.558048375</c:v>
                </c:pt>
                <c:pt idx="61">
                  <c:v>1494.1240691580003</c:v>
                </c:pt>
                <c:pt idx="62">
                  <c:v>1657.7496957499998</c:v>
                </c:pt>
                <c:pt idx="63">
                  <c:v>1731.2864033989999</c:v>
                </c:pt>
                <c:pt idx="64">
                  <c:v>1764.5601100910001</c:v>
                </c:pt>
                <c:pt idx="65">
                  <c:v>1870.3018244580001</c:v>
                </c:pt>
                <c:pt idx="66">
                  <c:v>1778.1311073900001</c:v>
                </c:pt>
                <c:pt idx="67">
                  <c:v>1729.0343513259998</c:v>
                </c:pt>
                <c:pt idx="68">
                  <c:v>1900.7818864940004</c:v>
                </c:pt>
                <c:pt idx="69">
                  <c:v>1791.0793027590005</c:v>
                </c:pt>
                <c:pt idx="70">
                  <c:v>1703.4346748600001</c:v>
                </c:pt>
                <c:pt idx="71">
                  <c:v>1626.2842100790003</c:v>
                </c:pt>
                <c:pt idx="72">
                  <c:v>1630.7737761820001</c:v>
                </c:pt>
                <c:pt idx="73">
                  <c:v>1739.8826465289999</c:v>
                </c:pt>
                <c:pt idx="74">
                  <c:v>1871.3066999179998</c:v>
                </c:pt>
                <c:pt idx="75">
                  <c:v>1803.3540888159994</c:v>
                </c:pt>
                <c:pt idx="76">
                  <c:v>1971.9454357659995</c:v>
                </c:pt>
                <c:pt idx="77">
                  <c:v>2103.4325220119999</c:v>
                </c:pt>
                <c:pt idx="78">
                  <c:v>2076.1303013759998</c:v>
                </c:pt>
                <c:pt idx="79">
                  <c:v>1992.2918341</c:v>
                </c:pt>
                <c:pt idx="80">
                  <c:v>1808.8898365949999</c:v>
                </c:pt>
                <c:pt idx="81">
                  <c:v>1907.5005362649999</c:v>
                </c:pt>
                <c:pt idx="82">
                  <c:v>1823.7569715529996</c:v>
                </c:pt>
                <c:pt idx="83">
                  <c:v>2075.2126117929993</c:v>
                </c:pt>
              </c:numCache>
            </c:numRef>
          </c:val>
          <c:smooth val="0"/>
          <c:extLst>
            <c:ext xmlns:c16="http://schemas.microsoft.com/office/drawing/2014/chart" uri="{C3380CC4-5D6E-409C-BE32-E72D297353CC}">
              <c16:uniqueId val="{00000000-F705-4A57-B7B7-083A9849A19C}"/>
            </c:ext>
          </c:extLst>
        </c:ser>
        <c:ser>
          <c:idx val="2"/>
          <c:order val="2"/>
          <c:tx>
            <c:strRef>
              <c:f>[1]SerieGraph!$O$2</c:f>
              <c:strCache>
                <c:ptCount val="1"/>
                <c:pt idx="0">
                  <c:v>Banques</c:v>
                </c:pt>
              </c:strCache>
            </c:strRef>
          </c:tx>
          <c:marker>
            <c:symbol val="none"/>
          </c:marker>
          <c:cat>
            <c:numRef>
              <c:f>[1]SerieGraph!$B$3:$B$86</c:f>
              <c:numCache>
                <c:formatCode>General</c:formatCode>
                <c:ptCount val="8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numCache>
            </c:numRef>
          </c:cat>
          <c:val>
            <c:numRef>
              <c:f>[1]SerieGraph!$O$3:$O$86</c:f>
              <c:numCache>
                <c:formatCode>General</c:formatCode>
                <c:ptCount val="84"/>
                <c:pt idx="0">
                  <c:v>871.02700000000004</c:v>
                </c:pt>
                <c:pt idx="1">
                  <c:v>1132.3389999999999</c:v>
                </c:pt>
                <c:pt idx="2">
                  <c:v>1199.4969999999998</c:v>
                </c:pt>
                <c:pt idx="3">
                  <c:v>1122.2379999999998</c:v>
                </c:pt>
                <c:pt idx="4">
                  <c:v>1113.9290000000001</c:v>
                </c:pt>
                <c:pt idx="5">
                  <c:v>1066.7619999999999</c:v>
                </c:pt>
                <c:pt idx="6">
                  <c:v>1043.1010000000001</c:v>
                </c:pt>
                <c:pt idx="7">
                  <c:v>1069.7739999999999</c:v>
                </c:pt>
                <c:pt idx="8">
                  <c:v>1030.4520000000002</c:v>
                </c:pt>
                <c:pt idx="9">
                  <c:v>1029.1310000000001</c:v>
                </c:pt>
                <c:pt idx="10">
                  <c:v>1124.0089999999998</c:v>
                </c:pt>
                <c:pt idx="11">
                  <c:v>1132.999</c:v>
                </c:pt>
                <c:pt idx="12">
                  <c:v>1087.385</c:v>
                </c:pt>
                <c:pt idx="13">
                  <c:v>1140.5210000000002</c:v>
                </c:pt>
                <c:pt idx="14">
                  <c:v>1252.702</c:v>
                </c:pt>
                <c:pt idx="15">
                  <c:v>1141.4120000000003</c:v>
                </c:pt>
                <c:pt idx="16">
                  <c:v>1127.0509999999999</c:v>
                </c:pt>
                <c:pt idx="17">
                  <c:v>1146.3279999999997</c:v>
                </c:pt>
                <c:pt idx="18">
                  <c:v>1071.318</c:v>
                </c:pt>
                <c:pt idx="19">
                  <c:v>1104.8160000000003</c:v>
                </c:pt>
                <c:pt idx="20">
                  <c:v>1145.0670000000002</c:v>
                </c:pt>
                <c:pt idx="21">
                  <c:v>1178.9160000000002</c:v>
                </c:pt>
                <c:pt idx="22">
                  <c:v>1158.1199999999999</c:v>
                </c:pt>
                <c:pt idx="23">
                  <c:v>1431.8130000000001</c:v>
                </c:pt>
                <c:pt idx="24">
                  <c:v>1227.9070000000002</c:v>
                </c:pt>
                <c:pt idx="25">
                  <c:v>1225.2179999999998</c:v>
                </c:pt>
                <c:pt idx="26">
                  <c:v>1246.4979999999996</c:v>
                </c:pt>
                <c:pt idx="27">
                  <c:v>1372.114</c:v>
                </c:pt>
                <c:pt idx="28">
                  <c:v>1593.154</c:v>
                </c:pt>
                <c:pt idx="29">
                  <c:v>1660.98</c:v>
                </c:pt>
                <c:pt idx="30">
                  <c:v>1485.0649999999998</c:v>
                </c:pt>
                <c:pt idx="31">
                  <c:v>1643.7439999999999</c:v>
                </c:pt>
                <c:pt idx="32">
                  <c:v>1678.175</c:v>
                </c:pt>
                <c:pt idx="33">
                  <c:v>1705.6200000000001</c:v>
                </c:pt>
                <c:pt idx="34">
                  <c:v>1825.9870000000001</c:v>
                </c:pt>
                <c:pt idx="35">
                  <c:v>1778.202</c:v>
                </c:pt>
                <c:pt idx="36">
                  <c:v>1621.2309999999998</c:v>
                </c:pt>
                <c:pt idx="37">
                  <c:v>1733.7130000000002</c:v>
                </c:pt>
                <c:pt idx="38">
                  <c:v>1787.0540000000003</c:v>
                </c:pt>
                <c:pt idx="39">
                  <c:v>1775.8059999999996</c:v>
                </c:pt>
                <c:pt idx="40">
                  <c:v>1763.2039999999997</c:v>
                </c:pt>
                <c:pt idx="41">
                  <c:v>1911.5430000000003</c:v>
                </c:pt>
                <c:pt idx="42">
                  <c:v>1826.8920000000001</c:v>
                </c:pt>
                <c:pt idx="43">
                  <c:v>1850.0450000000005</c:v>
                </c:pt>
                <c:pt idx="44">
                  <c:v>1835.375</c:v>
                </c:pt>
                <c:pt idx="45">
                  <c:v>1856.62</c:v>
                </c:pt>
                <c:pt idx="46">
                  <c:v>1917.7450000000001</c:v>
                </c:pt>
                <c:pt idx="47">
                  <c:v>2169.3359999999998</c:v>
                </c:pt>
                <c:pt idx="48">
                  <c:v>2011.5629999999999</c:v>
                </c:pt>
                <c:pt idx="49">
                  <c:v>2062.1320000000001</c:v>
                </c:pt>
                <c:pt idx="50">
                  <c:v>2192.1759999999999</c:v>
                </c:pt>
                <c:pt idx="51">
                  <c:v>2242.799</c:v>
                </c:pt>
                <c:pt idx="52">
                  <c:v>2197.5830000000005</c:v>
                </c:pt>
                <c:pt idx="53">
                  <c:v>2299.1170000000002</c:v>
                </c:pt>
                <c:pt idx="54">
                  <c:v>2301.7240000000002</c:v>
                </c:pt>
                <c:pt idx="55">
                  <c:v>2191.0010000000002</c:v>
                </c:pt>
                <c:pt idx="56">
                  <c:v>2412.8609999999994</c:v>
                </c:pt>
                <c:pt idx="57">
                  <c:v>2331.154</c:v>
                </c:pt>
                <c:pt idx="58">
                  <c:v>2444.0029999999997</c:v>
                </c:pt>
                <c:pt idx="59">
                  <c:v>2596.1610000000001</c:v>
                </c:pt>
                <c:pt idx="60">
                  <c:v>2358.3920000000003</c:v>
                </c:pt>
                <c:pt idx="61">
                  <c:v>1989.2320000000004</c:v>
                </c:pt>
                <c:pt idx="62">
                  <c:v>2049.4349999999999</c:v>
                </c:pt>
                <c:pt idx="63">
                  <c:v>1986.1060000000002</c:v>
                </c:pt>
                <c:pt idx="64">
                  <c:v>2132.279</c:v>
                </c:pt>
                <c:pt idx="65">
                  <c:v>2274.326</c:v>
                </c:pt>
                <c:pt idx="66">
                  <c:v>2238.2669999999998</c:v>
                </c:pt>
                <c:pt idx="67">
                  <c:v>2137.7929999999997</c:v>
                </c:pt>
                <c:pt idx="68">
                  <c:v>2278.5110000000004</c:v>
                </c:pt>
                <c:pt idx="69">
                  <c:v>2111.5820000000003</c:v>
                </c:pt>
                <c:pt idx="70">
                  <c:v>2038.0520000000001</c:v>
                </c:pt>
                <c:pt idx="71">
                  <c:v>1998.8049999999998</c:v>
                </c:pt>
                <c:pt idx="72">
                  <c:v>1967.5120000000002</c:v>
                </c:pt>
                <c:pt idx="73">
                  <c:v>2031.241</c:v>
                </c:pt>
                <c:pt idx="74">
                  <c:v>2219.3539999999998</c:v>
                </c:pt>
                <c:pt idx="75">
                  <c:v>2099.7159999999999</c:v>
                </c:pt>
                <c:pt idx="76">
                  <c:v>2131.6969999999997</c:v>
                </c:pt>
                <c:pt idx="77">
                  <c:v>2189.2439999999992</c:v>
                </c:pt>
                <c:pt idx="78">
                  <c:v>2171.5219999999999</c:v>
                </c:pt>
                <c:pt idx="79">
                  <c:v>2134.056</c:v>
                </c:pt>
                <c:pt idx="80">
                  <c:v>2124.768</c:v>
                </c:pt>
                <c:pt idx="81">
                  <c:v>2252.0969999999998</c:v>
                </c:pt>
                <c:pt idx="82">
                  <c:v>2140.4209999999998</c:v>
                </c:pt>
                <c:pt idx="83">
                  <c:v>2134.6659999999993</c:v>
                </c:pt>
              </c:numCache>
            </c:numRef>
          </c:val>
          <c:smooth val="0"/>
          <c:extLst>
            <c:ext xmlns:c16="http://schemas.microsoft.com/office/drawing/2014/chart" uri="{C3380CC4-5D6E-409C-BE32-E72D297353CC}">
              <c16:uniqueId val="{00000001-F705-4A57-B7B7-083A9849A19C}"/>
            </c:ext>
          </c:extLst>
        </c:ser>
        <c:dLbls>
          <c:showLegendKey val="0"/>
          <c:showVal val="0"/>
          <c:showCatName val="0"/>
          <c:showSerName val="0"/>
          <c:showPercent val="0"/>
          <c:showBubbleSize val="0"/>
        </c:dLbls>
        <c:marker val="1"/>
        <c:smooth val="0"/>
        <c:axId val="793234168"/>
        <c:axId val="793232992"/>
      </c:lineChart>
      <c:lineChart>
        <c:grouping val="standard"/>
        <c:varyColors val="0"/>
        <c:ser>
          <c:idx val="1"/>
          <c:order val="1"/>
          <c:tx>
            <c:strRef>
              <c:f>[1]SerieGraph!$N$2</c:f>
              <c:strCache>
                <c:ptCount val="1"/>
                <c:pt idx="0">
                  <c:v>BCEAO</c:v>
                </c:pt>
              </c:strCache>
            </c:strRef>
          </c:tx>
          <c:marker>
            <c:symbol val="none"/>
          </c:marker>
          <c:cat>
            <c:numRef>
              <c:f>[1]SerieGraph!$B$3:$B$86</c:f>
              <c:numCache>
                <c:formatCode>General</c:formatCode>
                <c:ptCount val="8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pt idx="80">
                  <c:v>45565</c:v>
                </c:pt>
                <c:pt idx="81">
                  <c:v>45596</c:v>
                </c:pt>
                <c:pt idx="82">
                  <c:v>45626</c:v>
                </c:pt>
                <c:pt idx="83">
                  <c:v>45657</c:v>
                </c:pt>
              </c:numCache>
            </c:numRef>
          </c:cat>
          <c:val>
            <c:numRef>
              <c:f>[1]SerieGraph!$N$3:$N$86</c:f>
              <c:numCache>
                <c:formatCode>General</c:formatCode>
                <c:ptCount val="84"/>
                <c:pt idx="0">
                  <c:v>60.279474723000135</c:v>
                </c:pt>
                <c:pt idx="1">
                  <c:v>78.442452720999995</c:v>
                </c:pt>
                <c:pt idx="2">
                  <c:v>175.4779899350001</c:v>
                </c:pt>
                <c:pt idx="3">
                  <c:v>255.08201126000006</c:v>
                </c:pt>
                <c:pt idx="4">
                  <c:v>301.94006756899989</c:v>
                </c:pt>
                <c:pt idx="5">
                  <c:v>415.36299539999982</c:v>
                </c:pt>
                <c:pt idx="6">
                  <c:v>355.51790737700003</c:v>
                </c:pt>
                <c:pt idx="7">
                  <c:v>300.71201191000011</c:v>
                </c:pt>
                <c:pt idx="8">
                  <c:v>216.10138344399991</c:v>
                </c:pt>
                <c:pt idx="9">
                  <c:v>228.09454829800006</c:v>
                </c:pt>
                <c:pt idx="10">
                  <c:v>230.78061087900016</c:v>
                </c:pt>
                <c:pt idx="11">
                  <c:v>310.50211011199997</c:v>
                </c:pt>
                <c:pt idx="12">
                  <c:v>253.2284312300801</c:v>
                </c:pt>
                <c:pt idx="13">
                  <c:v>260.07070881421123</c:v>
                </c:pt>
                <c:pt idx="14">
                  <c:v>259.85342751500013</c:v>
                </c:pt>
                <c:pt idx="15">
                  <c:v>384.95398310889334</c:v>
                </c:pt>
                <c:pt idx="16">
                  <c:v>349.62746654734542</c:v>
                </c:pt>
                <c:pt idx="17">
                  <c:v>320.36845266517844</c:v>
                </c:pt>
                <c:pt idx="18">
                  <c:v>334.98501070500004</c:v>
                </c:pt>
                <c:pt idx="19">
                  <c:v>326.48226657999999</c:v>
                </c:pt>
                <c:pt idx="20">
                  <c:v>161.52302664799981</c:v>
                </c:pt>
                <c:pt idx="21">
                  <c:v>222.50478346199998</c:v>
                </c:pt>
                <c:pt idx="22">
                  <c:v>216.57624069899987</c:v>
                </c:pt>
                <c:pt idx="23">
                  <c:v>76.720027871543039</c:v>
                </c:pt>
                <c:pt idx="24">
                  <c:v>216.68270332763814</c:v>
                </c:pt>
                <c:pt idx="25">
                  <c:v>263.07151430103022</c:v>
                </c:pt>
                <c:pt idx="26">
                  <c:v>324.47388228698867</c:v>
                </c:pt>
                <c:pt idx="27">
                  <c:v>246.05674363609285</c:v>
                </c:pt>
                <c:pt idx="28">
                  <c:v>154.17341378999981</c:v>
                </c:pt>
                <c:pt idx="29">
                  <c:v>301.81956061599999</c:v>
                </c:pt>
                <c:pt idx="30">
                  <c:v>400.05294428900004</c:v>
                </c:pt>
                <c:pt idx="31">
                  <c:v>295.40270262699983</c:v>
                </c:pt>
                <c:pt idx="32">
                  <c:v>180.97903569200025</c:v>
                </c:pt>
                <c:pt idx="33">
                  <c:v>117.09777778399985</c:v>
                </c:pt>
                <c:pt idx="34">
                  <c:v>16.865825355163452</c:v>
                </c:pt>
                <c:pt idx="35">
                  <c:v>205.46217638648807</c:v>
                </c:pt>
                <c:pt idx="36">
                  <c:v>289.78592220007761</c:v>
                </c:pt>
                <c:pt idx="37">
                  <c:v>308.21380664899993</c:v>
                </c:pt>
                <c:pt idx="38">
                  <c:v>539.54095148400006</c:v>
                </c:pt>
                <c:pt idx="39">
                  <c:v>616.07190955100009</c:v>
                </c:pt>
                <c:pt idx="40">
                  <c:v>655.1473485250001</c:v>
                </c:pt>
                <c:pt idx="41">
                  <c:v>600.90114450412875</c:v>
                </c:pt>
                <c:pt idx="42">
                  <c:v>726.65408926399982</c:v>
                </c:pt>
                <c:pt idx="43">
                  <c:v>583.41934041873048</c:v>
                </c:pt>
                <c:pt idx="44">
                  <c:v>595.84754078999981</c:v>
                </c:pt>
                <c:pt idx="45">
                  <c:v>540.46957969999994</c:v>
                </c:pt>
                <c:pt idx="46">
                  <c:v>452.33866336599999</c:v>
                </c:pt>
                <c:pt idx="47">
                  <c:v>467.4164641230002</c:v>
                </c:pt>
                <c:pt idx="48">
                  <c:v>449.11586207300002</c:v>
                </c:pt>
                <c:pt idx="49">
                  <c:v>258.39987692800003</c:v>
                </c:pt>
                <c:pt idx="50">
                  <c:v>214.43066831200008</c:v>
                </c:pt>
                <c:pt idx="51">
                  <c:v>77.1182272100001</c:v>
                </c:pt>
                <c:pt idx="52">
                  <c:v>28.015346975999933</c:v>
                </c:pt>
                <c:pt idx="53">
                  <c:v>-2.0185303570000315</c:v>
                </c:pt>
                <c:pt idx="54">
                  <c:v>-47.130150634999836</c:v>
                </c:pt>
                <c:pt idx="55">
                  <c:v>-14.384806705999836</c:v>
                </c:pt>
                <c:pt idx="56">
                  <c:v>-153.48265316100003</c:v>
                </c:pt>
                <c:pt idx="57">
                  <c:v>-459.45831838399988</c:v>
                </c:pt>
                <c:pt idx="58">
                  <c:v>-492.89019642399995</c:v>
                </c:pt>
                <c:pt idx="59">
                  <c:v>-624.09032409300016</c:v>
                </c:pt>
                <c:pt idx="60">
                  <c:v>-486.83395162500005</c:v>
                </c:pt>
                <c:pt idx="61">
                  <c:v>-495.10793084200003</c:v>
                </c:pt>
                <c:pt idx="62">
                  <c:v>-391.68530425</c:v>
                </c:pt>
                <c:pt idx="63">
                  <c:v>-254.81959660100006</c:v>
                </c:pt>
                <c:pt idx="64">
                  <c:v>-367.71888990900004</c:v>
                </c:pt>
                <c:pt idx="65">
                  <c:v>-404.02417554199997</c:v>
                </c:pt>
                <c:pt idx="66">
                  <c:v>-460.13589260999993</c:v>
                </c:pt>
                <c:pt idx="67">
                  <c:v>-408.75864867400003</c:v>
                </c:pt>
                <c:pt idx="68">
                  <c:v>-377.72911350600009</c:v>
                </c:pt>
                <c:pt idx="69">
                  <c:v>-320.50269724099996</c:v>
                </c:pt>
                <c:pt idx="70">
                  <c:v>-334.61732514000005</c:v>
                </c:pt>
                <c:pt idx="71">
                  <c:v>-372.52078992099985</c:v>
                </c:pt>
                <c:pt idx="72">
                  <c:v>-336.73822381800005</c:v>
                </c:pt>
                <c:pt idx="73">
                  <c:v>-291.3583534710001</c:v>
                </c:pt>
                <c:pt idx="74">
                  <c:v>-348.04730008199999</c:v>
                </c:pt>
                <c:pt idx="75">
                  <c:v>-296.36191118400018</c:v>
                </c:pt>
                <c:pt idx="76">
                  <c:v>-159.75156423399994</c:v>
                </c:pt>
                <c:pt idx="77">
                  <c:v>-85.811477987999865</c:v>
                </c:pt>
                <c:pt idx="78">
                  <c:v>-95.391698624000099</c:v>
                </c:pt>
                <c:pt idx="79">
                  <c:v>-141.76416589999999</c:v>
                </c:pt>
                <c:pt idx="80">
                  <c:v>-315.87816340500001</c:v>
                </c:pt>
                <c:pt idx="81">
                  <c:v>-344.59646373499993</c:v>
                </c:pt>
                <c:pt idx="82">
                  <c:v>-316.66402844699996</c:v>
                </c:pt>
                <c:pt idx="83">
                  <c:v>-59.453388207000103</c:v>
                </c:pt>
              </c:numCache>
            </c:numRef>
          </c:val>
          <c:smooth val="0"/>
          <c:extLst>
            <c:ext xmlns:c16="http://schemas.microsoft.com/office/drawing/2014/chart" uri="{C3380CC4-5D6E-409C-BE32-E72D297353CC}">
              <c16:uniqueId val="{00000002-F705-4A57-B7B7-083A9849A19C}"/>
            </c:ext>
          </c:extLst>
        </c:ser>
        <c:dLbls>
          <c:showLegendKey val="0"/>
          <c:showVal val="0"/>
          <c:showCatName val="0"/>
          <c:showSerName val="0"/>
          <c:showPercent val="0"/>
          <c:showBubbleSize val="0"/>
        </c:dLbls>
        <c:marker val="1"/>
        <c:smooth val="0"/>
        <c:axId val="303449728"/>
        <c:axId val="303460288"/>
      </c:lineChart>
      <c:catAx>
        <c:axId val="793234168"/>
        <c:scaling>
          <c:orientation val="minMax"/>
        </c:scaling>
        <c:delete val="0"/>
        <c:axPos val="b"/>
        <c:numFmt formatCode="General" sourceLinked="1"/>
        <c:majorTickMark val="none"/>
        <c:minorTickMark val="none"/>
        <c:tickLblPos val="low"/>
        <c:spPr>
          <a:ln w="12700">
            <a:solidFill>
              <a:srgbClr val="000000"/>
            </a:solidFill>
            <a:prstDash val="solid"/>
          </a:ln>
        </c:spPr>
        <c:txPr>
          <a:bodyPr rot="2100000" vert="horz" anchor="ctr" anchorCtr="1"/>
          <a:lstStyle/>
          <a:p>
            <a:pPr>
              <a:defRPr sz="550" b="1" i="0" u="none" strike="noStrike" baseline="0">
                <a:solidFill>
                  <a:srgbClr val="000000"/>
                </a:solidFill>
                <a:latin typeface="Arial" panose="020B0604020202020204" pitchFamily="34" charset="0"/>
                <a:ea typeface="Times New Roman"/>
                <a:cs typeface="Times New Roman"/>
              </a:defRPr>
            </a:pPr>
            <a:endParaRPr lang="fr-BF"/>
          </a:p>
        </c:txPr>
        <c:crossAx val="793232992"/>
        <c:crosses val="autoZero"/>
        <c:auto val="0"/>
        <c:lblAlgn val="ctr"/>
        <c:lblOffset val="100"/>
        <c:tickLblSkip val="1"/>
        <c:noMultiLvlLbl val="0"/>
      </c:catAx>
      <c:valAx>
        <c:axId val="793232992"/>
        <c:scaling>
          <c:orientation val="minMax"/>
          <c:min val="-1000"/>
        </c:scaling>
        <c:delete val="0"/>
        <c:axPos val="l"/>
        <c:majorGridlines/>
        <c:title>
          <c:tx>
            <c:rich>
              <a:bodyPr/>
              <a:lstStyle/>
              <a:p>
                <a:pPr>
                  <a:defRPr sz="1000" b="1" i="0" u="none" strike="noStrike" baseline="0">
                    <a:solidFill>
                      <a:srgbClr val="000000"/>
                    </a:solidFill>
                    <a:latin typeface="Arial"/>
                    <a:ea typeface="Arial"/>
                    <a:cs typeface="Arial"/>
                  </a:defRPr>
                </a:pPr>
                <a:r>
                  <a:rPr lang="fr-FR"/>
                  <a:t>(en mia de FCFA)</a:t>
                </a:r>
              </a:p>
            </c:rich>
          </c:tx>
          <c:layout>
            <c:manualLayout>
              <c:xMode val="edge"/>
              <c:yMode val="edge"/>
              <c:x val="5.0330328427256503E-3"/>
              <c:y val="0.2925555060334443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fr-BF"/>
          </a:p>
        </c:txPr>
        <c:crossAx val="793234168"/>
        <c:crosses val="autoZero"/>
        <c:crossBetween val="between"/>
      </c:valAx>
      <c:valAx>
        <c:axId val="303460288"/>
        <c:scaling>
          <c:orientation val="minMax"/>
        </c:scaling>
        <c:delete val="0"/>
        <c:axPos val="r"/>
        <c:numFmt formatCode="0" sourceLinked="0"/>
        <c:majorTickMark val="out"/>
        <c:minorTickMark val="none"/>
        <c:tickLblPos val="nextTo"/>
        <c:txPr>
          <a:bodyPr/>
          <a:lstStyle/>
          <a:p>
            <a:pPr>
              <a:defRPr sz="900" baseline="0">
                <a:latin typeface="Times New Roman" panose="02020603050405020304" pitchFamily="18" charset="0"/>
              </a:defRPr>
            </a:pPr>
            <a:endParaRPr lang="fr-BF"/>
          </a:p>
        </c:txPr>
        <c:crossAx val="303449728"/>
        <c:crosses val="max"/>
        <c:crossBetween val="between"/>
      </c:valAx>
      <c:catAx>
        <c:axId val="303449728"/>
        <c:scaling>
          <c:orientation val="minMax"/>
        </c:scaling>
        <c:delete val="1"/>
        <c:axPos val="b"/>
        <c:numFmt formatCode="General" sourceLinked="1"/>
        <c:majorTickMark val="out"/>
        <c:minorTickMark val="none"/>
        <c:tickLblPos val="nextTo"/>
        <c:crossAx val="303460288"/>
        <c:crosses val="autoZero"/>
        <c:auto val="1"/>
        <c:lblAlgn val="ctr"/>
        <c:lblOffset val="100"/>
        <c:noMultiLvlLbl val="1"/>
      </c:catAx>
      <c:spPr>
        <a:solidFill>
          <a:srgbClr val="FFFFFF"/>
        </a:solidFill>
        <a:ln w="3175">
          <a:solidFill>
            <a:srgbClr val="000000"/>
          </a:solidFill>
          <a:prstDash val="solid"/>
        </a:ln>
      </c:spPr>
    </c:plotArea>
    <c:legend>
      <c:legendPos val="r"/>
      <c:layout>
        <c:manualLayout>
          <c:xMode val="edge"/>
          <c:yMode val="edge"/>
          <c:x val="6.4751128152036028E-2"/>
          <c:y val="6.5203110040295872E-2"/>
          <c:w val="0.40668505380347592"/>
          <c:h val="9.346722791901306E-2"/>
        </c:manualLayout>
      </c:layout>
      <c:overlay val="0"/>
      <c:spPr>
        <a:noFill/>
        <a:ln w="25400">
          <a:noFill/>
        </a:ln>
      </c:spPr>
      <c:txPr>
        <a:bodyPr/>
        <a:lstStyle/>
        <a:p>
          <a:pPr>
            <a:defRPr sz="1000" b="1" i="0" u="none" strike="noStrike" baseline="0">
              <a:solidFill>
                <a:srgbClr val="000000"/>
              </a:solidFill>
              <a:latin typeface="Times New Roman"/>
              <a:ea typeface="Times New Roman"/>
              <a:cs typeface="Times New Roman"/>
            </a:defRPr>
          </a:pPr>
          <a:endParaRPr lang="fr-BF"/>
        </a:p>
      </c:txPr>
    </c:legend>
    <c:plotVisOnly val="0"/>
    <c:dispBlanksAs val="gap"/>
    <c:showDLblsOverMax val="0"/>
  </c:chart>
  <c:spPr>
    <a:solidFill>
      <a:schemeClr val="accent6">
        <a:lumMod val="40000"/>
        <a:lumOff val="60000"/>
      </a:schemeClr>
    </a:solidFill>
    <a:ln w="9525">
      <a:solidFill>
        <a:srgbClr val="00B050"/>
      </a:solidFill>
    </a:ln>
  </c:spPr>
  <c:txPr>
    <a:bodyPr/>
    <a:lstStyle/>
    <a:p>
      <a:pPr>
        <a:defRPr sz="1000" b="0" i="0" u="none" strike="noStrike" baseline="0">
          <a:solidFill>
            <a:srgbClr val="000000"/>
          </a:solidFill>
          <a:latin typeface="Arial"/>
          <a:ea typeface="Arial"/>
          <a:cs typeface="Arial"/>
        </a:defRPr>
      </a:pPr>
      <a:endParaRPr lang="fr-BF"/>
    </a:p>
  </c:txPr>
  <c:printSettings>
    <c:headerFooter alignWithMargins="0"/>
    <c:pageMargins b="0.98425196899999956" l="0.78740157499999996" r="0.78740157499999996" t="0.98425196899999956" header="0.49212598450000788" footer="0.49212598450000788"/>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fr-FR" b="1" i="0" baseline="0">
                <a:solidFill>
                  <a:sysClr val="windowText" lastClr="000000"/>
                </a:solidFill>
              </a:rPr>
              <a:t>Evolution de l'inflation selon l'origine des produits</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fr-BF"/>
        </a:p>
      </c:txPr>
    </c:title>
    <c:autoTitleDeleted val="0"/>
    <c:plotArea>
      <c:layout/>
      <c:lineChart>
        <c:grouping val="standard"/>
        <c:varyColors val="0"/>
        <c:ser>
          <c:idx val="0"/>
          <c:order val="0"/>
          <c:tx>
            <c:strRef>
              <c:f>[1]GraphSerie_IHPC!$V$10</c:f>
              <c:strCache>
                <c:ptCount val="1"/>
                <c:pt idx="0">
                  <c:v>local</c:v>
                </c:pt>
              </c:strCache>
            </c:strRef>
          </c:tx>
          <c:spPr>
            <a:ln w="22225" cap="rnd" cmpd="sng" algn="ctr">
              <a:solidFill>
                <a:schemeClr val="accent1"/>
              </a:solidFill>
              <a:round/>
            </a:ln>
            <a:effectLst/>
          </c:spPr>
          <c:marker>
            <c:symbol val="none"/>
          </c:marker>
          <c:cat>
            <c:numRef>
              <c:f>[1]GraphSerie_IHPC!$C$11:$C$82</c:f>
              <c:numCache>
                <c:formatCode>General</c:formatCode>
                <c:ptCount val="72"/>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pt idx="26">
                  <c:v>44835</c:v>
                </c:pt>
                <c:pt idx="27">
                  <c:v>44805</c:v>
                </c:pt>
                <c:pt idx="28">
                  <c:v>44774</c:v>
                </c:pt>
                <c:pt idx="29">
                  <c:v>44743</c:v>
                </c:pt>
                <c:pt idx="30">
                  <c:v>44713</c:v>
                </c:pt>
                <c:pt idx="31">
                  <c:v>44682</c:v>
                </c:pt>
                <c:pt idx="32">
                  <c:v>44652</c:v>
                </c:pt>
                <c:pt idx="33">
                  <c:v>44621</c:v>
                </c:pt>
                <c:pt idx="34">
                  <c:v>44593</c:v>
                </c:pt>
                <c:pt idx="35">
                  <c:v>44562</c:v>
                </c:pt>
                <c:pt idx="36">
                  <c:v>44531</c:v>
                </c:pt>
                <c:pt idx="37">
                  <c:v>44501</c:v>
                </c:pt>
                <c:pt idx="38">
                  <c:v>44470</c:v>
                </c:pt>
                <c:pt idx="39">
                  <c:v>44440</c:v>
                </c:pt>
                <c:pt idx="40">
                  <c:v>44409</c:v>
                </c:pt>
                <c:pt idx="41">
                  <c:v>44378</c:v>
                </c:pt>
                <c:pt idx="42">
                  <c:v>44348</c:v>
                </c:pt>
                <c:pt idx="43">
                  <c:v>44317</c:v>
                </c:pt>
                <c:pt idx="44">
                  <c:v>44287</c:v>
                </c:pt>
                <c:pt idx="45">
                  <c:v>44256</c:v>
                </c:pt>
                <c:pt idx="46">
                  <c:v>44228</c:v>
                </c:pt>
                <c:pt idx="47">
                  <c:v>44197</c:v>
                </c:pt>
                <c:pt idx="48">
                  <c:v>44166</c:v>
                </c:pt>
                <c:pt idx="49">
                  <c:v>44136</c:v>
                </c:pt>
                <c:pt idx="50">
                  <c:v>44105</c:v>
                </c:pt>
                <c:pt idx="51">
                  <c:v>44075</c:v>
                </c:pt>
                <c:pt idx="52">
                  <c:v>44044</c:v>
                </c:pt>
                <c:pt idx="53">
                  <c:v>44013</c:v>
                </c:pt>
                <c:pt idx="54">
                  <c:v>43983</c:v>
                </c:pt>
                <c:pt idx="55">
                  <c:v>43952</c:v>
                </c:pt>
                <c:pt idx="56">
                  <c:v>43922</c:v>
                </c:pt>
                <c:pt idx="57">
                  <c:v>43891</c:v>
                </c:pt>
                <c:pt idx="58">
                  <c:v>43862</c:v>
                </c:pt>
                <c:pt idx="59">
                  <c:v>43831</c:v>
                </c:pt>
                <c:pt idx="60">
                  <c:v>43800</c:v>
                </c:pt>
                <c:pt idx="61">
                  <c:v>43770</c:v>
                </c:pt>
                <c:pt idx="62">
                  <c:v>43739</c:v>
                </c:pt>
                <c:pt idx="63">
                  <c:v>43709</c:v>
                </c:pt>
                <c:pt idx="64">
                  <c:v>43678</c:v>
                </c:pt>
                <c:pt idx="65">
                  <c:v>43647</c:v>
                </c:pt>
                <c:pt idx="66">
                  <c:v>43617</c:v>
                </c:pt>
                <c:pt idx="67">
                  <c:v>43586</c:v>
                </c:pt>
                <c:pt idx="68">
                  <c:v>43556</c:v>
                </c:pt>
                <c:pt idx="69">
                  <c:v>43525</c:v>
                </c:pt>
                <c:pt idx="70">
                  <c:v>43497</c:v>
                </c:pt>
                <c:pt idx="71">
                  <c:v>43466</c:v>
                </c:pt>
              </c:numCache>
            </c:numRef>
          </c:cat>
          <c:val>
            <c:numRef>
              <c:f>[1]GraphSerie_IHPC!$V$11:$V$82</c:f>
              <c:numCache>
                <c:formatCode>General</c:formatCode>
                <c:ptCount val="72"/>
                <c:pt idx="0">
                  <c:v>138.51</c:v>
                </c:pt>
                <c:pt idx="1">
                  <c:v>138.88</c:v>
                </c:pt>
                <c:pt idx="2">
                  <c:v>142.76</c:v>
                </c:pt>
                <c:pt idx="3">
                  <c:v>142.53</c:v>
                </c:pt>
                <c:pt idx="4">
                  <c:v>142.72999999999999</c:v>
                </c:pt>
                <c:pt idx="5">
                  <c:v>141.62</c:v>
                </c:pt>
                <c:pt idx="6">
                  <c:v>136.69999999999999</c:v>
                </c:pt>
                <c:pt idx="7">
                  <c:v>135.16999999999999</c:v>
                </c:pt>
                <c:pt idx="8">
                  <c:v>133.34</c:v>
                </c:pt>
                <c:pt idx="9">
                  <c:v>130.85</c:v>
                </c:pt>
                <c:pt idx="10">
                  <c:v>130.18</c:v>
                </c:pt>
                <c:pt idx="11">
                  <c:v>132.26</c:v>
                </c:pt>
                <c:pt idx="12">
                  <c:v>130.26</c:v>
                </c:pt>
                <c:pt idx="13">
                  <c:v>133.15</c:v>
                </c:pt>
                <c:pt idx="14">
                  <c:v>132.26</c:v>
                </c:pt>
                <c:pt idx="15">
                  <c:v>132.24</c:v>
                </c:pt>
                <c:pt idx="16">
                  <c:v>132.54</c:v>
                </c:pt>
                <c:pt idx="17">
                  <c:v>133.47</c:v>
                </c:pt>
                <c:pt idx="18">
                  <c:v>132.91</c:v>
                </c:pt>
                <c:pt idx="19">
                  <c:v>130.03</c:v>
                </c:pt>
                <c:pt idx="20">
                  <c:v>128.07</c:v>
                </c:pt>
                <c:pt idx="21">
                  <c:v>127.03</c:v>
                </c:pt>
                <c:pt idx="22">
                  <c:v>126.64</c:v>
                </c:pt>
                <c:pt idx="23">
                  <c:v>126.46</c:v>
                </c:pt>
                <c:pt idx="24">
                  <c:v>129.72999999999999</c:v>
                </c:pt>
                <c:pt idx="25">
                  <c:v>133.56</c:v>
                </c:pt>
                <c:pt idx="26">
                  <c:v>135.83000000000001</c:v>
                </c:pt>
                <c:pt idx="27">
                  <c:v>137.72999999999999</c:v>
                </c:pt>
                <c:pt idx="28">
                  <c:v>137.59</c:v>
                </c:pt>
                <c:pt idx="29">
                  <c:v>137.35</c:v>
                </c:pt>
                <c:pt idx="30">
                  <c:v>135.55000000000001</c:v>
                </c:pt>
                <c:pt idx="31">
                  <c:v>132.58000000000001</c:v>
                </c:pt>
                <c:pt idx="32">
                  <c:v>129.43</c:v>
                </c:pt>
                <c:pt idx="33">
                  <c:v>125.39</c:v>
                </c:pt>
                <c:pt idx="34">
                  <c:v>119.76</c:v>
                </c:pt>
                <c:pt idx="35">
                  <c:v>116.46</c:v>
                </c:pt>
                <c:pt idx="36">
                  <c:v>117.05</c:v>
                </c:pt>
                <c:pt idx="37">
                  <c:v>116.47</c:v>
                </c:pt>
                <c:pt idx="38">
                  <c:v>114.62</c:v>
                </c:pt>
                <c:pt idx="39">
                  <c:v>114.23</c:v>
                </c:pt>
                <c:pt idx="40">
                  <c:v>111.72</c:v>
                </c:pt>
                <c:pt idx="41">
                  <c:v>111.26</c:v>
                </c:pt>
                <c:pt idx="42">
                  <c:v>111.11</c:v>
                </c:pt>
                <c:pt idx="43">
                  <c:v>111.08</c:v>
                </c:pt>
                <c:pt idx="44">
                  <c:v>108.35</c:v>
                </c:pt>
                <c:pt idx="45">
                  <c:v>106.26</c:v>
                </c:pt>
                <c:pt idx="46">
                  <c:v>105.42</c:v>
                </c:pt>
                <c:pt idx="47">
                  <c:v>105.59</c:v>
                </c:pt>
                <c:pt idx="48">
                  <c:v>105.49</c:v>
                </c:pt>
                <c:pt idx="49">
                  <c:v>107.75</c:v>
                </c:pt>
                <c:pt idx="50">
                  <c:v>108.79</c:v>
                </c:pt>
                <c:pt idx="51">
                  <c:v>107.74</c:v>
                </c:pt>
                <c:pt idx="52">
                  <c:v>107.34</c:v>
                </c:pt>
                <c:pt idx="53">
                  <c:v>106.22</c:v>
                </c:pt>
                <c:pt idx="54">
                  <c:v>105.44</c:v>
                </c:pt>
                <c:pt idx="55">
                  <c:v>107.21</c:v>
                </c:pt>
                <c:pt idx="56">
                  <c:v>102.34</c:v>
                </c:pt>
                <c:pt idx="57">
                  <c:v>102.31</c:v>
                </c:pt>
                <c:pt idx="58">
                  <c:v>102.68</c:v>
                </c:pt>
                <c:pt idx="59">
                  <c:v>101.25</c:v>
                </c:pt>
                <c:pt idx="60">
                  <c:v>101.7</c:v>
                </c:pt>
                <c:pt idx="61">
                  <c:v>101.35</c:v>
                </c:pt>
                <c:pt idx="62">
                  <c:v>102.26</c:v>
                </c:pt>
                <c:pt idx="63">
                  <c:v>101.47</c:v>
                </c:pt>
                <c:pt idx="64">
                  <c:v>101.89</c:v>
                </c:pt>
                <c:pt idx="65">
                  <c:v>104.12</c:v>
                </c:pt>
                <c:pt idx="66">
                  <c:v>103.8</c:v>
                </c:pt>
                <c:pt idx="67">
                  <c:v>104.13</c:v>
                </c:pt>
                <c:pt idx="68">
                  <c:v>103.57</c:v>
                </c:pt>
                <c:pt idx="69">
                  <c:v>102.88</c:v>
                </c:pt>
                <c:pt idx="70">
                  <c:v>102.02</c:v>
                </c:pt>
                <c:pt idx="71">
                  <c:v>102.75</c:v>
                </c:pt>
              </c:numCache>
            </c:numRef>
          </c:val>
          <c:smooth val="0"/>
          <c:extLst>
            <c:ext xmlns:c16="http://schemas.microsoft.com/office/drawing/2014/chart" uri="{C3380CC4-5D6E-409C-BE32-E72D297353CC}">
              <c16:uniqueId val="{00000000-4DEE-4252-8C38-10EC8B48F1C6}"/>
            </c:ext>
          </c:extLst>
        </c:ser>
        <c:ser>
          <c:idx val="1"/>
          <c:order val="1"/>
          <c:tx>
            <c:strRef>
              <c:f>[1]GraphSerie_IHPC!$W$10</c:f>
              <c:strCache>
                <c:ptCount val="1"/>
                <c:pt idx="0">
                  <c:v>Importé</c:v>
                </c:pt>
              </c:strCache>
            </c:strRef>
          </c:tx>
          <c:spPr>
            <a:ln w="22225" cap="rnd" cmpd="sng" algn="ctr">
              <a:solidFill>
                <a:schemeClr val="accent2"/>
              </a:solidFill>
              <a:round/>
            </a:ln>
            <a:effectLst/>
          </c:spPr>
          <c:marker>
            <c:symbol val="none"/>
          </c:marker>
          <c:cat>
            <c:numRef>
              <c:f>[1]GraphSerie_IHPC!$C$11:$C$82</c:f>
              <c:numCache>
                <c:formatCode>General</c:formatCode>
                <c:ptCount val="72"/>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pt idx="26">
                  <c:v>44835</c:v>
                </c:pt>
                <c:pt idx="27">
                  <c:v>44805</c:v>
                </c:pt>
                <c:pt idx="28">
                  <c:v>44774</c:v>
                </c:pt>
                <c:pt idx="29">
                  <c:v>44743</c:v>
                </c:pt>
                <c:pt idx="30">
                  <c:v>44713</c:v>
                </c:pt>
                <c:pt idx="31">
                  <c:v>44682</c:v>
                </c:pt>
                <c:pt idx="32">
                  <c:v>44652</c:v>
                </c:pt>
                <c:pt idx="33">
                  <c:v>44621</c:v>
                </c:pt>
                <c:pt idx="34">
                  <c:v>44593</c:v>
                </c:pt>
                <c:pt idx="35">
                  <c:v>44562</c:v>
                </c:pt>
                <c:pt idx="36">
                  <c:v>44531</c:v>
                </c:pt>
                <c:pt idx="37">
                  <c:v>44501</c:v>
                </c:pt>
                <c:pt idx="38">
                  <c:v>44470</c:v>
                </c:pt>
                <c:pt idx="39">
                  <c:v>44440</c:v>
                </c:pt>
                <c:pt idx="40">
                  <c:v>44409</c:v>
                </c:pt>
                <c:pt idx="41">
                  <c:v>44378</c:v>
                </c:pt>
                <c:pt idx="42">
                  <c:v>44348</c:v>
                </c:pt>
                <c:pt idx="43">
                  <c:v>44317</c:v>
                </c:pt>
                <c:pt idx="44">
                  <c:v>44287</c:v>
                </c:pt>
                <c:pt idx="45">
                  <c:v>44256</c:v>
                </c:pt>
                <c:pt idx="46">
                  <c:v>44228</c:v>
                </c:pt>
                <c:pt idx="47">
                  <c:v>44197</c:v>
                </c:pt>
                <c:pt idx="48">
                  <c:v>44166</c:v>
                </c:pt>
                <c:pt idx="49">
                  <c:v>44136</c:v>
                </c:pt>
                <c:pt idx="50">
                  <c:v>44105</c:v>
                </c:pt>
                <c:pt idx="51">
                  <c:v>44075</c:v>
                </c:pt>
                <c:pt idx="52">
                  <c:v>44044</c:v>
                </c:pt>
                <c:pt idx="53">
                  <c:v>44013</c:v>
                </c:pt>
                <c:pt idx="54">
                  <c:v>43983</c:v>
                </c:pt>
                <c:pt idx="55">
                  <c:v>43952</c:v>
                </c:pt>
                <c:pt idx="56">
                  <c:v>43922</c:v>
                </c:pt>
                <c:pt idx="57">
                  <c:v>43891</c:v>
                </c:pt>
                <c:pt idx="58">
                  <c:v>43862</c:v>
                </c:pt>
                <c:pt idx="59">
                  <c:v>43831</c:v>
                </c:pt>
                <c:pt idx="60">
                  <c:v>43800</c:v>
                </c:pt>
                <c:pt idx="61">
                  <c:v>43770</c:v>
                </c:pt>
                <c:pt idx="62">
                  <c:v>43739</c:v>
                </c:pt>
                <c:pt idx="63">
                  <c:v>43709</c:v>
                </c:pt>
                <c:pt idx="64">
                  <c:v>43678</c:v>
                </c:pt>
                <c:pt idx="65">
                  <c:v>43647</c:v>
                </c:pt>
                <c:pt idx="66">
                  <c:v>43617</c:v>
                </c:pt>
                <c:pt idx="67">
                  <c:v>43586</c:v>
                </c:pt>
                <c:pt idx="68">
                  <c:v>43556</c:v>
                </c:pt>
                <c:pt idx="69">
                  <c:v>43525</c:v>
                </c:pt>
                <c:pt idx="70">
                  <c:v>43497</c:v>
                </c:pt>
                <c:pt idx="71">
                  <c:v>43466</c:v>
                </c:pt>
              </c:numCache>
            </c:numRef>
          </c:cat>
          <c:val>
            <c:numRef>
              <c:f>[1]GraphSerie_IHPC!$W$11:$W$82</c:f>
              <c:numCache>
                <c:formatCode>General</c:formatCode>
                <c:ptCount val="72"/>
                <c:pt idx="0">
                  <c:v>115.25</c:v>
                </c:pt>
                <c:pt idx="1">
                  <c:v>114.9</c:v>
                </c:pt>
                <c:pt idx="2">
                  <c:v>115.88</c:v>
                </c:pt>
                <c:pt idx="3">
                  <c:v>114.99</c:v>
                </c:pt>
                <c:pt idx="4">
                  <c:v>114.21</c:v>
                </c:pt>
                <c:pt idx="5">
                  <c:v>113.89</c:v>
                </c:pt>
                <c:pt idx="6">
                  <c:v>114.09</c:v>
                </c:pt>
                <c:pt idx="7">
                  <c:v>114.54</c:v>
                </c:pt>
                <c:pt idx="8">
                  <c:v>114.78</c:v>
                </c:pt>
                <c:pt idx="9">
                  <c:v>114.04</c:v>
                </c:pt>
                <c:pt idx="10">
                  <c:v>113.55</c:v>
                </c:pt>
                <c:pt idx="11">
                  <c:v>113.17</c:v>
                </c:pt>
                <c:pt idx="12">
                  <c:v>113.17</c:v>
                </c:pt>
                <c:pt idx="13">
                  <c:v>112.88</c:v>
                </c:pt>
                <c:pt idx="14">
                  <c:v>111.91</c:v>
                </c:pt>
                <c:pt idx="15">
                  <c:v>112.34</c:v>
                </c:pt>
                <c:pt idx="16">
                  <c:v>113.19</c:v>
                </c:pt>
                <c:pt idx="17">
                  <c:v>113.34</c:v>
                </c:pt>
                <c:pt idx="18">
                  <c:v>112.34</c:v>
                </c:pt>
                <c:pt idx="19">
                  <c:v>111.83</c:v>
                </c:pt>
                <c:pt idx="20">
                  <c:v>111.19</c:v>
                </c:pt>
                <c:pt idx="21">
                  <c:v>111.93</c:v>
                </c:pt>
                <c:pt idx="22">
                  <c:v>110.75</c:v>
                </c:pt>
                <c:pt idx="23">
                  <c:v>109.93</c:v>
                </c:pt>
                <c:pt idx="24">
                  <c:v>109.63</c:v>
                </c:pt>
                <c:pt idx="25">
                  <c:v>109.02</c:v>
                </c:pt>
                <c:pt idx="26">
                  <c:v>109.65</c:v>
                </c:pt>
                <c:pt idx="27">
                  <c:v>109.9</c:v>
                </c:pt>
                <c:pt idx="28">
                  <c:v>108.99</c:v>
                </c:pt>
                <c:pt idx="29">
                  <c:v>108.52</c:v>
                </c:pt>
                <c:pt idx="30">
                  <c:v>108.7</c:v>
                </c:pt>
                <c:pt idx="31">
                  <c:v>107.75</c:v>
                </c:pt>
                <c:pt idx="32">
                  <c:v>107.38</c:v>
                </c:pt>
                <c:pt idx="33">
                  <c:v>104.5</c:v>
                </c:pt>
                <c:pt idx="34">
                  <c:v>103.9</c:v>
                </c:pt>
                <c:pt idx="35">
                  <c:v>102.87</c:v>
                </c:pt>
                <c:pt idx="36">
                  <c:v>103.52</c:v>
                </c:pt>
                <c:pt idx="37">
                  <c:v>103.47</c:v>
                </c:pt>
                <c:pt idx="38">
                  <c:v>103.55</c:v>
                </c:pt>
                <c:pt idx="39">
                  <c:v>103.98</c:v>
                </c:pt>
                <c:pt idx="40">
                  <c:v>103.62</c:v>
                </c:pt>
                <c:pt idx="41">
                  <c:v>103.36</c:v>
                </c:pt>
                <c:pt idx="42">
                  <c:v>102.02</c:v>
                </c:pt>
                <c:pt idx="43">
                  <c:v>102.19</c:v>
                </c:pt>
                <c:pt idx="44">
                  <c:v>102.37</c:v>
                </c:pt>
                <c:pt idx="45">
                  <c:v>101.69</c:v>
                </c:pt>
                <c:pt idx="46">
                  <c:v>101.68</c:v>
                </c:pt>
                <c:pt idx="47">
                  <c:v>102.4</c:v>
                </c:pt>
                <c:pt idx="48">
                  <c:v>101.86</c:v>
                </c:pt>
                <c:pt idx="49">
                  <c:v>102.3</c:v>
                </c:pt>
                <c:pt idx="50">
                  <c:v>102.65</c:v>
                </c:pt>
                <c:pt idx="51">
                  <c:v>102.96</c:v>
                </c:pt>
                <c:pt idx="52">
                  <c:v>103.29</c:v>
                </c:pt>
                <c:pt idx="53">
                  <c:v>102.18</c:v>
                </c:pt>
                <c:pt idx="54">
                  <c:v>102.22</c:v>
                </c:pt>
                <c:pt idx="55">
                  <c:v>102.28</c:v>
                </c:pt>
                <c:pt idx="56">
                  <c:v>100.61</c:v>
                </c:pt>
                <c:pt idx="57">
                  <c:v>102.23</c:v>
                </c:pt>
                <c:pt idx="58">
                  <c:v>102.16</c:v>
                </c:pt>
                <c:pt idx="59">
                  <c:v>102.15</c:v>
                </c:pt>
                <c:pt idx="60">
                  <c:v>102.75</c:v>
                </c:pt>
                <c:pt idx="61">
                  <c:v>101.71</c:v>
                </c:pt>
                <c:pt idx="62">
                  <c:v>102.1</c:v>
                </c:pt>
                <c:pt idx="63">
                  <c:v>102.18</c:v>
                </c:pt>
                <c:pt idx="64">
                  <c:v>102.09</c:v>
                </c:pt>
                <c:pt idx="65">
                  <c:v>102.33</c:v>
                </c:pt>
                <c:pt idx="66">
                  <c:v>102.3</c:v>
                </c:pt>
                <c:pt idx="67">
                  <c:v>102.35</c:v>
                </c:pt>
                <c:pt idx="68">
                  <c:v>102</c:v>
                </c:pt>
                <c:pt idx="69">
                  <c:v>101.94</c:v>
                </c:pt>
                <c:pt idx="70">
                  <c:v>102.2</c:v>
                </c:pt>
                <c:pt idx="71">
                  <c:v>102.07</c:v>
                </c:pt>
              </c:numCache>
            </c:numRef>
          </c:val>
          <c:smooth val="0"/>
          <c:extLst>
            <c:ext xmlns:c16="http://schemas.microsoft.com/office/drawing/2014/chart" uri="{C3380CC4-5D6E-409C-BE32-E72D297353CC}">
              <c16:uniqueId val="{00000001-4DEE-4252-8C38-10EC8B48F1C6}"/>
            </c:ext>
          </c:extLst>
        </c:ser>
        <c:dLbls>
          <c:showLegendKey val="0"/>
          <c:showVal val="0"/>
          <c:showCatName val="0"/>
          <c:showSerName val="0"/>
          <c:showPercent val="0"/>
          <c:showBubbleSize val="0"/>
        </c:dLbls>
        <c:dropLines>
          <c:spPr>
            <a:ln w="25400" cap="flat" cmpd="sng" algn="ctr">
              <a:solidFill>
                <a:schemeClr val="dk1">
                  <a:lumMod val="35000"/>
                  <a:lumOff val="65000"/>
                  <a:alpha val="33000"/>
                </a:schemeClr>
              </a:solidFill>
              <a:bevel/>
              <a:tailEnd type="diamond"/>
            </a:ln>
            <a:effectLst/>
          </c:spPr>
        </c:dropLines>
        <c:smooth val="0"/>
        <c:axId val="1740418112"/>
        <c:axId val="1740415200"/>
      </c:lineChart>
      <c:catAx>
        <c:axId val="17404181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3600000" spcFirstLastPara="1" vertOverflow="ellipsis" wrap="square" anchor="ctr" anchorCtr="1"/>
          <a:lstStyle/>
          <a:p>
            <a:pPr>
              <a:defRPr sz="800" b="1" i="0" u="none" strike="noStrike" kern="1200" spc="20" baseline="0">
                <a:solidFill>
                  <a:sysClr val="windowText" lastClr="000000"/>
                </a:solidFill>
                <a:latin typeface="+mn-lt"/>
                <a:ea typeface="+mn-ea"/>
                <a:cs typeface="+mn-cs"/>
              </a:defRPr>
            </a:pPr>
            <a:endParaRPr lang="fr-BF"/>
          </a:p>
        </c:txPr>
        <c:crossAx val="1740415200"/>
        <c:crosses val="autoZero"/>
        <c:auto val="1"/>
        <c:lblAlgn val="ctr"/>
        <c:lblOffset val="100"/>
        <c:tickLblSkip val="1"/>
        <c:noMultiLvlLbl val="1"/>
      </c:catAx>
      <c:valAx>
        <c:axId val="1740415200"/>
        <c:scaling>
          <c:orientation val="minMax"/>
          <c:max val="145"/>
          <c:min val="9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ysClr val="windowText" lastClr="000000"/>
                </a:solidFill>
                <a:latin typeface="+mn-lt"/>
                <a:ea typeface="+mn-ea"/>
                <a:cs typeface="+mn-cs"/>
              </a:defRPr>
            </a:pPr>
            <a:endParaRPr lang="fr-BF"/>
          </a:p>
        </c:txPr>
        <c:crossAx val="174041811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15875" cap="flat" cmpd="sng" algn="ctr">
      <a:solidFill>
        <a:srgbClr val="00B050">
          <a:alpha val="99000"/>
        </a:srgbClr>
      </a:solidFill>
      <a:round/>
    </a:ln>
    <a:effectLst/>
  </c:spPr>
  <c:txPr>
    <a:bodyPr/>
    <a:lstStyle/>
    <a:p>
      <a:pPr>
        <a:defRPr/>
      </a:pPr>
      <a:endParaRPr lang="fr-BF"/>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ysClr val="windowText" lastClr="000000"/>
                </a:solidFill>
                <a:latin typeface="+mn-lt"/>
                <a:ea typeface="+mn-ea"/>
                <a:cs typeface="+mn-cs"/>
              </a:defRPr>
            </a:pPr>
            <a:r>
              <a:rPr lang="fr-FR" sz="1200" b="1" i="0" baseline="0">
                <a:solidFill>
                  <a:sysClr val="windowText" lastClr="000000"/>
                </a:solidFill>
              </a:rPr>
              <a:t>Evolution de l'inflation selon le secteur de production des produits</a:t>
            </a:r>
          </a:p>
        </c:rich>
      </c:tx>
      <c:overlay val="0"/>
      <c:spPr>
        <a:noFill/>
        <a:ln>
          <a:noFill/>
        </a:ln>
        <a:effectLst/>
      </c:spPr>
      <c:txPr>
        <a:bodyPr rot="0" spcFirstLastPara="1" vertOverflow="ellipsis" vert="horz" wrap="square" anchor="ctr" anchorCtr="1"/>
        <a:lstStyle/>
        <a:p>
          <a:pPr>
            <a:defRPr sz="1200" b="1" i="0" u="none" strike="noStrike" kern="1200" cap="none" spc="20" baseline="0">
              <a:solidFill>
                <a:sysClr val="windowText" lastClr="000000"/>
              </a:solidFill>
              <a:latin typeface="+mn-lt"/>
              <a:ea typeface="+mn-ea"/>
              <a:cs typeface="+mn-cs"/>
            </a:defRPr>
          </a:pPr>
          <a:endParaRPr lang="fr-BF"/>
        </a:p>
      </c:txPr>
    </c:title>
    <c:autoTitleDeleted val="0"/>
    <c:plotArea>
      <c:layout/>
      <c:lineChart>
        <c:grouping val="standard"/>
        <c:varyColors val="0"/>
        <c:ser>
          <c:idx val="0"/>
          <c:order val="0"/>
          <c:tx>
            <c:strRef>
              <c:f>[1]GraphSerie_IHPC!$AB$10</c:f>
              <c:strCache>
                <c:ptCount val="1"/>
                <c:pt idx="0">
                  <c:v>Primaire</c:v>
                </c:pt>
              </c:strCache>
            </c:strRef>
          </c:tx>
          <c:spPr>
            <a:ln w="22225" cap="rnd" cmpd="sng" algn="ctr">
              <a:solidFill>
                <a:schemeClr val="accent1"/>
              </a:solidFill>
              <a:round/>
            </a:ln>
            <a:effectLst/>
          </c:spPr>
          <c:marker>
            <c:symbol val="none"/>
          </c:marker>
          <c:cat>
            <c:numRef>
              <c:f>[1]GraphSerie_IHPC!$C$11:$C$82</c:f>
              <c:numCache>
                <c:formatCode>General</c:formatCode>
                <c:ptCount val="72"/>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pt idx="26">
                  <c:v>44835</c:v>
                </c:pt>
                <c:pt idx="27">
                  <c:v>44805</c:v>
                </c:pt>
                <c:pt idx="28">
                  <c:v>44774</c:v>
                </c:pt>
                <c:pt idx="29">
                  <c:v>44743</c:v>
                </c:pt>
                <c:pt idx="30">
                  <c:v>44713</c:v>
                </c:pt>
                <c:pt idx="31">
                  <c:v>44682</c:v>
                </c:pt>
                <c:pt idx="32">
                  <c:v>44652</c:v>
                </c:pt>
                <c:pt idx="33">
                  <c:v>44621</c:v>
                </c:pt>
                <c:pt idx="34">
                  <c:v>44593</c:v>
                </c:pt>
                <c:pt idx="35">
                  <c:v>44562</c:v>
                </c:pt>
                <c:pt idx="36">
                  <c:v>44531</c:v>
                </c:pt>
                <c:pt idx="37">
                  <c:v>44501</c:v>
                </c:pt>
                <c:pt idx="38">
                  <c:v>44470</c:v>
                </c:pt>
                <c:pt idx="39">
                  <c:v>44440</c:v>
                </c:pt>
                <c:pt idx="40">
                  <c:v>44409</c:v>
                </c:pt>
                <c:pt idx="41">
                  <c:v>44378</c:v>
                </c:pt>
                <c:pt idx="42">
                  <c:v>44348</c:v>
                </c:pt>
                <c:pt idx="43">
                  <c:v>44317</c:v>
                </c:pt>
                <c:pt idx="44">
                  <c:v>44287</c:v>
                </c:pt>
                <c:pt idx="45">
                  <c:v>44256</c:v>
                </c:pt>
                <c:pt idx="46">
                  <c:v>44228</c:v>
                </c:pt>
                <c:pt idx="47">
                  <c:v>44197</c:v>
                </c:pt>
                <c:pt idx="48">
                  <c:v>44166</c:v>
                </c:pt>
                <c:pt idx="49">
                  <c:v>44136</c:v>
                </c:pt>
                <c:pt idx="50">
                  <c:v>44105</c:v>
                </c:pt>
                <c:pt idx="51">
                  <c:v>44075</c:v>
                </c:pt>
                <c:pt idx="52">
                  <c:v>44044</c:v>
                </c:pt>
                <c:pt idx="53">
                  <c:v>44013</c:v>
                </c:pt>
                <c:pt idx="54">
                  <c:v>43983</c:v>
                </c:pt>
                <c:pt idx="55">
                  <c:v>43952</c:v>
                </c:pt>
                <c:pt idx="56">
                  <c:v>43922</c:v>
                </c:pt>
                <c:pt idx="57">
                  <c:v>43891</c:v>
                </c:pt>
                <c:pt idx="58">
                  <c:v>43862</c:v>
                </c:pt>
                <c:pt idx="59">
                  <c:v>43831</c:v>
                </c:pt>
                <c:pt idx="60">
                  <c:v>43800</c:v>
                </c:pt>
                <c:pt idx="61">
                  <c:v>43770</c:v>
                </c:pt>
                <c:pt idx="62">
                  <c:v>43739</c:v>
                </c:pt>
                <c:pt idx="63">
                  <c:v>43709</c:v>
                </c:pt>
                <c:pt idx="64">
                  <c:v>43678</c:v>
                </c:pt>
                <c:pt idx="65">
                  <c:v>43647</c:v>
                </c:pt>
                <c:pt idx="66">
                  <c:v>43617</c:v>
                </c:pt>
                <c:pt idx="67">
                  <c:v>43586</c:v>
                </c:pt>
                <c:pt idx="68">
                  <c:v>43556</c:v>
                </c:pt>
                <c:pt idx="69">
                  <c:v>43525</c:v>
                </c:pt>
                <c:pt idx="70">
                  <c:v>43497</c:v>
                </c:pt>
                <c:pt idx="71">
                  <c:v>43466</c:v>
                </c:pt>
              </c:numCache>
            </c:numRef>
          </c:cat>
          <c:val>
            <c:numRef>
              <c:f>[1]GraphSerie_IHPC!$AB$11:$AB$82</c:f>
              <c:numCache>
                <c:formatCode>General</c:formatCode>
                <c:ptCount val="72"/>
                <c:pt idx="0">
                  <c:v>161.91999999999999</c:v>
                </c:pt>
                <c:pt idx="1">
                  <c:v>162.37</c:v>
                </c:pt>
                <c:pt idx="2">
                  <c:v>170.19</c:v>
                </c:pt>
                <c:pt idx="3">
                  <c:v>169.15</c:v>
                </c:pt>
                <c:pt idx="4">
                  <c:v>169.64</c:v>
                </c:pt>
                <c:pt idx="5">
                  <c:v>167.45</c:v>
                </c:pt>
                <c:pt idx="6">
                  <c:v>160.13999999999999</c:v>
                </c:pt>
                <c:pt idx="7">
                  <c:v>157.30000000000001</c:v>
                </c:pt>
                <c:pt idx="8">
                  <c:v>153.25</c:v>
                </c:pt>
                <c:pt idx="9">
                  <c:v>148.47</c:v>
                </c:pt>
                <c:pt idx="10">
                  <c:v>146.94999999999999</c:v>
                </c:pt>
                <c:pt idx="11">
                  <c:v>150.08000000000001</c:v>
                </c:pt>
                <c:pt idx="12">
                  <c:v>147.26</c:v>
                </c:pt>
                <c:pt idx="13">
                  <c:v>151.58000000000001</c:v>
                </c:pt>
                <c:pt idx="14">
                  <c:v>149.38999999999999</c:v>
                </c:pt>
                <c:pt idx="15">
                  <c:v>149.4</c:v>
                </c:pt>
                <c:pt idx="16">
                  <c:v>150.97</c:v>
                </c:pt>
                <c:pt idx="17">
                  <c:v>152.6</c:v>
                </c:pt>
                <c:pt idx="18">
                  <c:v>151.81</c:v>
                </c:pt>
                <c:pt idx="19">
                  <c:v>146.72999999999999</c:v>
                </c:pt>
                <c:pt idx="20">
                  <c:v>144.01</c:v>
                </c:pt>
                <c:pt idx="21">
                  <c:v>142.79</c:v>
                </c:pt>
                <c:pt idx="22">
                  <c:v>142.06</c:v>
                </c:pt>
                <c:pt idx="23">
                  <c:v>141.38</c:v>
                </c:pt>
                <c:pt idx="24">
                  <c:v>146.63999999999999</c:v>
                </c:pt>
                <c:pt idx="25">
                  <c:v>152.06</c:v>
                </c:pt>
                <c:pt idx="26">
                  <c:v>156.30000000000001</c:v>
                </c:pt>
                <c:pt idx="27">
                  <c:v>160.62</c:v>
                </c:pt>
                <c:pt idx="28">
                  <c:v>160.36000000000001</c:v>
                </c:pt>
                <c:pt idx="29">
                  <c:v>160.62</c:v>
                </c:pt>
                <c:pt idx="30">
                  <c:v>158.21</c:v>
                </c:pt>
                <c:pt idx="31">
                  <c:v>153.69</c:v>
                </c:pt>
                <c:pt idx="32">
                  <c:v>149.41999999999999</c:v>
                </c:pt>
                <c:pt idx="33">
                  <c:v>140.96</c:v>
                </c:pt>
                <c:pt idx="34">
                  <c:v>131.34</c:v>
                </c:pt>
                <c:pt idx="35">
                  <c:v>125.4</c:v>
                </c:pt>
                <c:pt idx="36">
                  <c:v>127.46</c:v>
                </c:pt>
                <c:pt idx="37">
                  <c:v>126.61</c:v>
                </c:pt>
                <c:pt idx="38">
                  <c:v>123.96</c:v>
                </c:pt>
                <c:pt idx="39">
                  <c:v>124.12</c:v>
                </c:pt>
                <c:pt idx="40">
                  <c:v>119.86</c:v>
                </c:pt>
                <c:pt idx="41">
                  <c:v>119.71</c:v>
                </c:pt>
                <c:pt idx="42">
                  <c:v>118.4</c:v>
                </c:pt>
                <c:pt idx="43">
                  <c:v>118.05</c:v>
                </c:pt>
                <c:pt idx="44">
                  <c:v>113.85</c:v>
                </c:pt>
                <c:pt idx="45">
                  <c:v>109.75</c:v>
                </c:pt>
                <c:pt idx="46">
                  <c:v>108.35</c:v>
                </c:pt>
                <c:pt idx="47">
                  <c:v>108.19</c:v>
                </c:pt>
                <c:pt idx="48">
                  <c:v>107.95</c:v>
                </c:pt>
                <c:pt idx="49">
                  <c:v>112.05</c:v>
                </c:pt>
                <c:pt idx="50">
                  <c:v>114.02</c:v>
                </c:pt>
                <c:pt idx="51">
                  <c:v>112.27</c:v>
                </c:pt>
                <c:pt idx="52">
                  <c:v>111.78</c:v>
                </c:pt>
                <c:pt idx="53">
                  <c:v>111.28</c:v>
                </c:pt>
                <c:pt idx="54">
                  <c:v>110.3</c:v>
                </c:pt>
                <c:pt idx="55">
                  <c:v>112.16</c:v>
                </c:pt>
                <c:pt idx="56">
                  <c:v>101.47</c:v>
                </c:pt>
                <c:pt idx="57">
                  <c:v>102.02</c:v>
                </c:pt>
                <c:pt idx="58">
                  <c:v>102.69</c:v>
                </c:pt>
                <c:pt idx="59">
                  <c:v>100.54</c:v>
                </c:pt>
                <c:pt idx="60">
                  <c:v>101.45</c:v>
                </c:pt>
                <c:pt idx="61">
                  <c:v>100.14</c:v>
                </c:pt>
                <c:pt idx="62">
                  <c:v>102.1</c:v>
                </c:pt>
                <c:pt idx="63">
                  <c:v>101.34</c:v>
                </c:pt>
                <c:pt idx="64">
                  <c:v>102.17</c:v>
                </c:pt>
                <c:pt idx="65">
                  <c:v>106.87</c:v>
                </c:pt>
                <c:pt idx="66">
                  <c:v>105.9</c:v>
                </c:pt>
                <c:pt idx="67">
                  <c:v>106.26</c:v>
                </c:pt>
                <c:pt idx="68">
                  <c:v>104.73</c:v>
                </c:pt>
                <c:pt idx="69">
                  <c:v>103.77</c:v>
                </c:pt>
                <c:pt idx="70">
                  <c:v>101.89</c:v>
                </c:pt>
                <c:pt idx="71">
                  <c:v>103.27</c:v>
                </c:pt>
              </c:numCache>
            </c:numRef>
          </c:val>
          <c:smooth val="0"/>
          <c:extLst>
            <c:ext xmlns:c16="http://schemas.microsoft.com/office/drawing/2014/chart" uri="{C3380CC4-5D6E-409C-BE32-E72D297353CC}">
              <c16:uniqueId val="{00000000-E5D5-44BB-BC55-FE21AFD00471}"/>
            </c:ext>
          </c:extLst>
        </c:ser>
        <c:ser>
          <c:idx val="1"/>
          <c:order val="1"/>
          <c:tx>
            <c:strRef>
              <c:f>[1]GraphSerie_IHPC!$AC$10</c:f>
              <c:strCache>
                <c:ptCount val="1"/>
                <c:pt idx="0">
                  <c:v>Secondaire</c:v>
                </c:pt>
              </c:strCache>
            </c:strRef>
          </c:tx>
          <c:spPr>
            <a:ln w="22225" cap="rnd" cmpd="sng" algn="ctr">
              <a:solidFill>
                <a:schemeClr val="accent2"/>
              </a:solidFill>
              <a:round/>
            </a:ln>
            <a:effectLst/>
          </c:spPr>
          <c:marker>
            <c:symbol val="none"/>
          </c:marker>
          <c:cat>
            <c:numRef>
              <c:f>[1]GraphSerie_IHPC!$C$11:$C$82</c:f>
              <c:numCache>
                <c:formatCode>General</c:formatCode>
                <c:ptCount val="72"/>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pt idx="26">
                  <c:v>44835</c:v>
                </c:pt>
                <c:pt idx="27">
                  <c:v>44805</c:v>
                </c:pt>
                <c:pt idx="28">
                  <c:v>44774</c:v>
                </c:pt>
                <c:pt idx="29">
                  <c:v>44743</c:v>
                </c:pt>
                <c:pt idx="30">
                  <c:v>44713</c:v>
                </c:pt>
                <c:pt idx="31">
                  <c:v>44682</c:v>
                </c:pt>
                <c:pt idx="32">
                  <c:v>44652</c:v>
                </c:pt>
                <c:pt idx="33">
                  <c:v>44621</c:v>
                </c:pt>
                <c:pt idx="34">
                  <c:v>44593</c:v>
                </c:pt>
                <c:pt idx="35">
                  <c:v>44562</c:v>
                </c:pt>
                <c:pt idx="36">
                  <c:v>44531</c:v>
                </c:pt>
                <c:pt idx="37">
                  <c:v>44501</c:v>
                </c:pt>
                <c:pt idx="38">
                  <c:v>44470</c:v>
                </c:pt>
                <c:pt idx="39">
                  <c:v>44440</c:v>
                </c:pt>
                <c:pt idx="40">
                  <c:v>44409</c:v>
                </c:pt>
                <c:pt idx="41">
                  <c:v>44378</c:v>
                </c:pt>
                <c:pt idx="42">
                  <c:v>44348</c:v>
                </c:pt>
                <c:pt idx="43">
                  <c:v>44317</c:v>
                </c:pt>
                <c:pt idx="44">
                  <c:v>44287</c:v>
                </c:pt>
                <c:pt idx="45">
                  <c:v>44256</c:v>
                </c:pt>
                <c:pt idx="46">
                  <c:v>44228</c:v>
                </c:pt>
                <c:pt idx="47">
                  <c:v>44197</c:v>
                </c:pt>
                <c:pt idx="48">
                  <c:v>44166</c:v>
                </c:pt>
                <c:pt idx="49">
                  <c:v>44136</c:v>
                </c:pt>
                <c:pt idx="50">
                  <c:v>44105</c:v>
                </c:pt>
                <c:pt idx="51">
                  <c:v>44075</c:v>
                </c:pt>
                <c:pt idx="52">
                  <c:v>44044</c:v>
                </c:pt>
                <c:pt idx="53">
                  <c:v>44013</c:v>
                </c:pt>
                <c:pt idx="54">
                  <c:v>43983</c:v>
                </c:pt>
                <c:pt idx="55">
                  <c:v>43952</c:v>
                </c:pt>
                <c:pt idx="56">
                  <c:v>43922</c:v>
                </c:pt>
                <c:pt idx="57">
                  <c:v>43891</c:v>
                </c:pt>
                <c:pt idx="58">
                  <c:v>43862</c:v>
                </c:pt>
                <c:pt idx="59">
                  <c:v>43831</c:v>
                </c:pt>
                <c:pt idx="60">
                  <c:v>43800</c:v>
                </c:pt>
                <c:pt idx="61">
                  <c:v>43770</c:v>
                </c:pt>
                <c:pt idx="62">
                  <c:v>43739</c:v>
                </c:pt>
                <c:pt idx="63">
                  <c:v>43709</c:v>
                </c:pt>
                <c:pt idx="64">
                  <c:v>43678</c:v>
                </c:pt>
                <c:pt idx="65">
                  <c:v>43647</c:v>
                </c:pt>
                <c:pt idx="66">
                  <c:v>43617</c:v>
                </c:pt>
                <c:pt idx="67">
                  <c:v>43586</c:v>
                </c:pt>
                <c:pt idx="68">
                  <c:v>43556</c:v>
                </c:pt>
                <c:pt idx="69">
                  <c:v>43525</c:v>
                </c:pt>
                <c:pt idx="70">
                  <c:v>43497</c:v>
                </c:pt>
                <c:pt idx="71">
                  <c:v>43466</c:v>
                </c:pt>
              </c:numCache>
            </c:numRef>
          </c:cat>
          <c:val>
            <c:numRef>
              <c:f>[1]GraphSerie_IHPC!$AC$11:$AC$82</c:f>
              <c:numCache>
                <c:formatCode>General</c:formatCode>
                <c:ptCount val="72"/>
                <c:pt idx="0">
                  <c:v>114.91</c:v>
                </c:pt>
                <c:pt idx="1">
                  <c:v>114.78</c:v>
                </c:pt>
                <c:pt idx="2">
                  <c:v>114.19</c:v>
                </c:pt>
                <c:pt idx="3">
                  <c:v>114.69</c:v>
                </c:pt>
                <c:pt idx="4">
                  <c:v>113.95</c:v>
                </c:pt>
                <c:pt idx="5">
                  <c:v>113.78</c:v>
                </c:pt>
                <c:pt idx="6">
                  <c:v>113.13</c:v>
                </c:pt>
                <c:pt idx="7">
                  <c:v>113.35</c:v>
                </c:pt>
                <c:pt idx="8">
                  <c:v>113.4</c:v>
                </c:pt>
                <c:pt idx="9">
                  <c:v>113.09</c:v>
                </c:pt>
                <c:pt idx="10">
                  <c:v>113.02</c:v>
                </c:pt>
                <c:pt idx="11">
                  <c:v>113.19</c:v>
                </c:pt>
                <c:pt idx="12">
                  <c:v>112.81</c:v>
                </c:pt>
                <c:pt idx="13">
                  <c:v>113.23</c:v>
                </c:pt>
                <c:pt idx="14">
                  <c:v>113.02</c:v>
                </c:pt>
                <c:pt idx="15">
                  <c:v>113.23</c:v>
                </c:pt>
                <c:pt idx="16">
                  <c:v>113.24</c:v>
                </c:pt>
                <c:pt idx="17">
                  <c:v>113.59</c:v>
                </c:pt>
                <c:pt idx="18">
                  <c:v>113.11</c:v>
                </c:pt>
                <c:pt idx="19">
                  <c:v>113.06</c:v>
                </c:pt>
                <c:pt idx="20">
                  <c:v>112.32</c:v>
                </c:pt>
                <c:pt idx="21">
                  <c:v>112.27</c:v>
                </c:pt>
                <c:pt idx="22">
                  <c:v>111.62</c:v>
                </c:pt>
                <c:pt idx="23">
                  <c:v>111.39</c:v>
                </c:pt>
                <c:pt idx="24">
                  <c:v>111.53</c:v>
                </c:pt>
                <c:pt idx="25">
                  <c:v>111.96</c:v>
                </c:pt>
                <c:pt idx="26">
                  <c:v>112.43</c:v>
                </c:pt>
                <c:pt idx="27">
                  <c:v>112.13</c:v>
                </c:pt>
                <c:pt idx="28">
                  <c:v>111.5</c:v>
                </c:pt>
                <c:pt idx="29">
                  <c:v>110.82</c:v>
                </c:pt>
                <c:pt idx="30">
                  <c:v>110.54</c:v>
                </c:pt>
                <c:pt idx="31">
                  <c:v>109.49</c:v>
                </c:pt>
                <c:pt idx="32">
                  <c:v>107.73</c:v>
                </c:pt>
                <c:pt idx="33">
                  <c:v>106.44</c:v>
                </c:pt>
                <c:pt idx="34">
                  <c:v>106.11</c:v>
                </c:pt>
                <c:pt idx="35">
                  <c:v>105.69</c:v>
                </c:pt>
                <c:pt idx="36">
                  <c:v>105.21</c:v>
                </c:pt>
                <c:pt idx="37">
                  <c:v>105.14</c:v>
                </c:pt>
                <c:pt idx="38">
                  <c:v>104.64</c:v>
                </c:pt>
                <c:pt idx="39">
                  <c:v>104.24</c:v>
                </c:pt>
                <c:pt idx="40">
                  <c:v>103.87</c:v>
                </c:pt>
                <c:pt idx="41">
                  <c:v>103.27</c:v>
                </c:pt>
                <c:pt idx="42">
                  <c:v>103.48</c:v>
                </c:pt>
                <c:pt idx="43">
                  <c:v>103.62</c:v>
                </c:pt>
                <c:pt idx="44">
                  <c:v>102.78</c:v>
                </c:pt>
                <c:pt idx="45">
                  <c:v>102.51</c:v>
                </c:pt>
                <c:pt idx="46">
                  <c:v>102.34</c:v>
                </c:pt>
                <c:pt idx="47">
                  <c:v>102.27</c:v>
                </c:pt>
                <c:pt idx="48">
                  <c:v>102.19</c:v>
                </c:pt>
                <c:pt idx="49">
                  <c:v>102.64</c:v>
                </c:pt>
                <c:pt idx="50">
                  <c:v>102.85</c:v>
                </c:pt>
                <c:pt idx="51">
                  <c:v>102.63</c:v>
                </c:pt>
                <c:pt idx="52">
                  <c:v>102.7</c:v>
                </c:pt>
                <c:pt idx="53">
                  <c:v>102.42</c:v>
                </c:pt>
                <c:pt idx="54">
                  <c:v>102.15</c:v>
                </c:pt>
                <c:pt idx="55">
                  <c:v>102.29</c:v>
                </c:pt>
                <c:pt idx="56">
                  <c:v>102.45</c:v>
                </c:pt>
                <c:pt idx="57">
                  <c:v>102.3</c:v>
                </c:pt>
                <c:pt idx="58">
                  <c:v>102.57</c:v>
                </c:pt>
                <c:pt idx="59">
                  <c:v>102.12</c:v>
                </c:pt>
                <c:pt idx="60">
                  <c:v>102.34</c:v>
                </c:pt>
                <c:pt idx="61">
                  <c:v>102.5</c:v>
                </c:pt>
                <c:pt idx="62">
                  <c:v>102.4</c:v>
                </c:pt>
                <c:pt idx="63">
                  <c:v>102.06</c:v>
                </c:pt>
                <c:pt idx="64">
                  <c:v>101.99</c:v>
                </c:pt>
                <c:pt idx="65">
                  <c:v>102.22</c:v>
                </c:pt>
                <c:pt idx="66">
                  <c:v>102.1</c:v>
                </c:pt>
                <c:pt idx="67">
                  <c:v>102.17</c:v>
                </c:pt>
                <c:pt idx="68">
                  <c:v>102.11</c:v>
                </c:pt>
                <c:pt idx="69">
                  <c:v>101.94</c:v>
                </c:pt>
                <c:pt idx="70">
                  <c:v>102.11</c:v>
                </c:pt>
                <c:pt idx="71">
                  <c:v>102.21</c:v>
                </c:pt>
              </c:numCache>
            </c:numRef>
          </c:val>
          <c:smooth val="0"/>
          <c:extLst>
            <c:ext xmlns:c16="http://schemas.microsoft.com/office/drawing/2014/chart" uri="{C3380CC4-5D6E-409C-BE32-E72D297353CC}">
              <c16:uniqueId val="{00000001-E5D5-44BB-BC55-FE21AFD00471}"/>
            </c:ext>
          </c:extLst>
        </c:ser>
        <c:ser>
          <c:idx val="2"/>
          <c:order val="2"/>
          <c:tx>
            <c:strRef>
              <c:f>[1]GraphSerie_IHPC!$AD$10</c:f>
              <c:strCache>
                <c:ptCount val="1"/>
                <c:pt idx="0">
                  <c:v>Tertiaire</c:v>
                </c:pt>
              </c:strCache>
            </c:strRef>
          </c:tx>
          <c:spPr>
            <a:ln w="22225" cap="rnd" cmpd="sng" algn="ctr">
              <a:solidFill>
                <a:schemeClr val="accent3"/>
              </a:solidFill>
              <a:round/>
            </a:ln>
            <a:effectLst/>
          </c:spPr>
          <c:marker>
            <c:symbol val="none"/>
          </c:marker>
          <c:cat>
            <c:numRef>
              <c:f>[1]GraphSerie_IHPC!$C$11:$C$82</c:f>
              <c:numCache>
                <c:formatCode>General</c:formatCode>
                <c:ptCount val="72"/>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pt idx="26">
                  <c:v>44835</c:v>
                </c:pt>
                <c:pt idx="27">
                  <c:v>44805</c:v>
                </c:pt>
                <c:pt idx="28">
                  <c:v>44774</c:v>
                </c:pt>
                <c:pt idx="29">
                  <c:v>44743</c:v>
                </c:pt>
                <c:pt idx="30">
                  <c:v>44713</c:v>
                </c:pt>
                <c:pt idx="31">
                  <c:v>44682</c:v>
                </c:pt>
                <c:pt idx="32">
                  <c:v>44652</c:v>
                </c:pt>
                <c:pt idx="33">
                  <c:v>44621</c:v>
                </c:pt>
                <c:pt idx="34">
                  <c:v>44593</c:v>
                </c:pt>
                <c:pt idx="35">
                  <c:v>44562</c:v>
                </c:pt>
                <c:pt idx="36">
                  <c:v>44531</c:v>
                </c:pt>
                <c:pt idx="37">
                  <c:v>44501</c:v>
                </c:pt>
                <c:pt idx="38">
                  <c:v>44470</c:v>
                </c:pt>
                <c:pt idx="39">
                  <c:v>44440</c:v>
                </c:pt>
                <c:pt idx="40">
                  <c:v>44409</c:v>
                </c:pt>
                <c:pt idx="41">
                  <c:v>44378</c:v>
                </c:pt>
                <c:pt idx="42">
                  <c:v>44348</c:v>
                </c:pt>
                <c:pt idx="43">
                  <c:v>44317</c:v>
                </c:pt>
                <c:pt idx="44">
                  <c:v>44287</c:v>
                </c:pt>
                <c:pt idx="45">
                  <c:v>44256</c:v>
                </c:pt>
                <c:pt idx="46">
                  <c:v>44228</c:v>
                </c:pt>
                <c:pt idx="47">
                  <c:v>44197</c:v>
                </c:pt>
                <c:pt idx="48">
                  <c:v>44166</c:v>
                </c:pt>
                <c:pt idx="49">
                  <c:v>44136</c:v>
                </c:pt>
                <c:pt idx="50">
                  <c:v>44105</c:v>
                </c:pt>
                <c:pt idx="51">
                  <c:v>44075</c:v>
                </c:pt>
                <c:pt idx="52">
                  <c:v>44044</c:v>
                </c:pt>
                <c:pt idx="53">
                  <c:v>44013</c:v>
                </c:pt>
                <c:pt idx="54">
                  <c:v>43983</c:v>
                </c:pt>
                <c:pt idx="55">
                  <c:v>43952</c:v>
                </c:pt>
                <c:pt idx="56">
                  <c:v>43922</c:v>
                </c:pt>
                <c:pt idx="57">
                  <c:v>43891</c:v>
                </c:pt>
                <c:pt idx="58">
                  <c:v>43862</c:v>
                </c:pt>
                <c:pt idx="59">
                  <c:v>43831</c:v>
                </c:pt>
                <c:pt idx="60">
                  <c:v>43800</c:v>
                </c:pt>
                <c:pt idx="61">
                  <c:v>43770</c:v>
                </c:pt>
                <c:pt idx="62">
                  <c:v>43739</c:v>
                </c:pt>
                <c:pt idx="63">
                  <c:v>43709</c:v>
                </c:pt>
                <c:pt idx="64">
                  <c:v>43678</c:v>
                </c:pt>
                <c:pt idx="65">
                  <c:v>43647</c:v>
                </c:pt>
                <c:pt idx="66">
                  <c:v>43617</c:v>
                </c:pt>
                <c:pt idx="67">
                  <c:v>43586</c:v>
                </c:pt>
                <c:pt idx="68">
                  <c:v>43556</c:v>
                </c:pt>
                <c:pt idx="69">
                  <c:v>43525</c:v>
                </c:pt>
                <c:pt idx="70">
                  <c:v>43497</c:v>
                </c:pt>
                <c:pt idx="71">
                  <c:v>43466</c:v>
                </c:pt>
              </c:numCache>
            </c:numRef>
          </c:cat>
          <c:val>
            <c:numRef>
              <c:f>[1]GraphSerie_IHPC!$AD$11:$AD$82</c:f>
              <c:numCache>
                <c:formatCode>General</c:formatCode>
                <c:ptCount val="72"/>
                <c:pt idx="0">
                  <c:v>108.69</c:v>
                </c:pt>
                <c:pt idx="1">
                  <c:v>108.7</c:v>
                </c:pt>
                <c:pt idx="2">
                  <c:v>108.7</c:v>
                </c:pt>
                <c:pt idx="3">
                  <c:v>108.64</c:v>
                </c:pt>
                <c:pt idx="4">
                  <c:v>108.61</c:v>
                </c:pt>
                <c:pt idx="5">
                  <c:v>108.58</c:v>
                </c:pt>
                <c:pt idx="6">
                  <c:v>108.58</c:v>
                </c:pt>
                <c:pt idx="7">
                  <c:v>108.58</c:v>
                </c:pt>
                <c:pt idx="8">
                  <c:v>108.58</c:v>
                </c:pt>
                <c:pt idx="9">
                  <c:v>108.57</c:v>
                </c:pt>
                <c:pt idx="10">
                  <c:v>108.54</c:v>
                </c:pt>
                <c:pt idx="11">
                  <c:v>108.54</c:v>
                </c:pt>
                <c:pt idx="12">
                  <c:v>108.51</c:v>
                </c:pt>
                <c:pt idx="13">
                  <c:v>108.51</c:v>
                </c:pt>
                <c:pt idx="14">
                  <c:v>108.5</c:v>
                </c:pt>
                <c:pt idx="15">
                  <c:v>108</c:v>
                </c:pt>
                <c:pt idx="16">
                  <c:v>107.98</c:v>
                </c:pt>
                <c:pt idx="17">
                  <c:v>108.29</c:v>
                </c:pt>
                <c:pt idx="18">
                  <c:v>108.2</c:v>
                </c:pt>
                <c:pt idx="19">
                  <c:v>108.19</c:v>
                </c:pt>
                <c:pt idx="20">
                  <c:v>108.14</c:v>
                </c:pt>
                <c:pt idx="21">
                  <c:v>107.94</c:v>
                </c:pt>
                <c:pt idx="22">
                  <c:v>106.26</c:v>
                </c:pt>
                <c:pt idx="23">
                  <c:v>105.84</c:v>
                </c:pt>
                <c:pt idx="24">
                  <c:v>105.79</c:v>
                </c:pt>
                <c:pt idx="25">
                  <c:v>105.72</c:v>
                </c:pt>
                <c:pt idx="26">
                  <c:v>105.65</c:v>
                </c:pt>
                <c:pt idx="27">
                  <c:v>105.37</c:v>
                </c:pt>
                <c:pt idx="28">
                  <c:v>105.32</c:v>
                </c:pt>
                <c:pt idx="29">
                  <c:v>105.32</c:v>
                </c:pt>
                <c:pt idx="30">
                  <c:v>105.32</c:v>
                </c:pt>
                <c:pt idx="31">
                  <c:v>105.2</c:v>
                </c:pt>
                <c:pt idx="32">
                  <c:v>104.07</c:v>
                </c:pt>
                <c:pt idx="33">
                  <c:v>104.05</c:v>
                </c:pt>
                <c:pt idx="34">
                  <c:v>104.05</c:v>
                </c:pt>
                <c:pt idx="35">
                  <c:v>103.88</c:v>
                </c:pt>
                <c:pt idx="36">
                  <c:v>103.84</c:v>
                </c:pt>
                <c:pt idx="37">
                  <c:v>103.84</c:v>
                </c:pt>
                <c:pt idx="38">
                  <c:v>103.84</c:v>
                </c:pt>
                <c:pt idx="39">
                  <c:v>102.78</c:v>
                </c:pt>
                <c:pt idx="40">
                  <c:v>102.63</c:v>
                </c:pt>
                <c:pt idx="41">
                  <c:v>102.63</c:v>
                </c:pt>
                <c:pt idx="42">
                  <c:v>102.62</c:v>
                </c:pt>
                <c:pt idx="43">
                  <c:v>102.62</c:v>
                </c:pt>
                <c:pt idx="44">
                  <c:v>102.62</c:v>
                </c:pt>
                <c:pt idx="45">
                  <c:v>102.62</c:v>
                </c:pt>
                <c:pt idx="46">
                  <c:v>102.62</c:v>
                </c:pt>
                <c:pt idx="47">
                  <c:v>102.61</c:v>
                </c:pt>
                <c:pt idx="48">
                  <c:v>102.59</c:v>
                </c:pt>
                <c:pt idx="49">
                  <c:v>102.58</c:v>
                </c:pt>
                <c:pt idx="50">
                  <c:v>102.58</c:v>
                </c:pt>
                <c:pt idx="51">
                  <c:v>102.5</c:v>
                </c:pt>
                <c:pt idx="52">
                  <c:v>102.5</c:v>
                </c:pt>
                <c:pt idx="53">
                  <c:v>99.79</c:v>
                </c:pt>
                <c:pt idx="54">
                  <c:v>99.41</c:v>
                </c:pt>
                <c:pt idx="55">
                  <c:v>99.37</c:v>
                </c:pt>
                <c:pt idx="56">
                  <c:v>102.23</c:v>
                </c:pt>
                <c:pt idx="57">
                  <c:v>102.99</c:v>
                </c:pt>
                <c:pt idx="58">
                  <c:v>102.99</c:v>
                </c:pt>
                <c:pt idx="59">
                  <c:v>102.99</c:v>
                </c:pt>
                <c:pt idx="60">
                  <c:v>102.99</c:v>
                </c:pt>
                <c:pt idx="61">
                  <c:v>102.95</c:v>
                </c:pt>
                <c:pt idx="62">
                  <c:v>102.92</c:v>
                </c:pt>
                <c:pt idx="63">
                  <c:v>102.68</c:v>
                </c:pt>
                <c:pt idx="64">
                  <c:v>102.63</c:v>
                </c:pt>
                <c:pt idx="65">
                  <c:v>102.59</c:v>
                </c:pt>
                <c:pt idx="66">
                  <c:v>102.6</c:v>
                </c:pt>
                <c:pt idx="67">
                  <c:v>102.56</c:v>
                </c:pt>
                <c:pt idx="68">
                  <c:v>102.56</c:v>
                </c:pt>
                <c:pt idx="69">
                  <c:v>102.56</c:v>
                </c:pt>
                <c:pt idx="70">
                  <c:v>102.49</c:v>
                </c:pt>
                <c:pt idx="71">
                  <c:v>102.62</c:v>
                </c:pt>
              </c:numCache>
            </c:numRef>
          </c:val>
          <c:smooth val="0"/>
          <c:extLst>
            <c:ext xmlns:c16="http://schemas.microsoft.com/office/drawing/2014/chart" uri="{C3380CC4-5D6E-409C-BE32-E72D297353CC}">
              <c16:uniqueId val="{00000002-E5D5-44BB-BC55-FE21AFD00471}"/>
            </c:ext>
          </c:extLst>
        </c:ser>
        <c:dLbls>
          <c:showLegendKey val="0"/>
          <c:showVal val="0"/>
          <c:showCatName val="0"/>
          <c:showSerName val="0"/>
          <c:showPercent val="0"/>
          <c:showBubbleSize val="0"/>
        </c:dLbls>
        <c:dropLines>
          <c:spPr>
            <a:ln w="25400" cap="flat" cmpd="sng" algn="ctr">
              <a:solidFill>
                <a:schemeClr val="dk1">
                  <a:lumMod val="35000"/>
                  <a:lumOff val="65000"/>
                  <a:alpha val="33000"/>
                </a:schemeClr>
              </a:solidFill>
              <a:round/>
            </a:ln>
            <a:effectLst/>
          </c:spPr>
        </c:dropLines>
        <c:smooth val="0"/>
        <c:axId val="1740418112"/>
        <c:axId val="1740415200"/>
      </c:lineChart>
      <c:catAx>
        <c:axId val="17404181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3600000" spcFirstLastPara="1" vertOverflow="ellipsis" wrap="square" anchor="ctr" anchorCtr="1"/>
          <a:lstStyle/>
          <a:p>
            <a:pPr>
              <a:defRPr sz="800" b="1" i="0" u="none" strike="noStrike" kern="1200" spc="20" baseline="0">
                <a:solidFill>
                  <a:sysClr val="windowText" lastClr="000000"/>
                </a:solidFill>
                <a:latin typeface="+mn-lt"/>
                <a:ea typeface="+mn-ea"/>
                <a:cs typeface="+mn-cs"/>
              </a:defRPr>
            </a:pPr>
            <a:endParaRPr lang="fr-BF"/>
          </a:p>
        </c:txPr>
        <c:crossAx val="1740415200"/>
        <c:crosses val="autoZero"/>
        <c:auto val="1"/>
        <c:lblAlgn val="ctr"/>
        <c:lblOffset val="100"/>
        <c:tickLblSkip val="1"/>
        <c:noMultiLvlLbl val="1"/>
      </c:catAx>
      <c:valAx>
        <c:axId val="1740415200"/>
        <c:scaling>
          <c:orientation val="minMax"/>
          <c:min val="9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ysClr val="windowText" lastClr="000000"/>
                </a:solidFill>
                <a:latin typeface="+mn-lt"/>
                <a:ea typeface="+mn-ea"/>
                <a:cs typeface="+mn-cs"/>
              </a:defRPr>
            </a:pPr>
            <a:endParaRPr lang="fr-BF"/>
          </a:p>
        </c:txPr>
        <c:crossAx val="174041811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15875" cap="flat" cmpd="sng" algn="ctr">
      <a:solidFill>
        <a:srgbClr val="00B050">
          <a:alpha val="99000"/>
        </a:srgbClr>
      </a:solidFill>
      <a:round/>
    </a:ln>
    <a:effectLst/>
  </c:spPr>
  <c:txPr>
    <a:bodyPr/>
    <a:lstStyle/>
    <a:p>
      <a:pPr>
        <a:defRPr/>
      </a:pPr>
      <a:endParaRPr lang="fr-BF"/>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72952038167599009"/>
        </c:manualLayout>
      </c:layout>
      <c:lineChart>
        <c:grouping val="standard"/>
        <c:varyColors val="0"/>
        <c:ser>
          <c:idx val="0"/>
          <c:order val="0"/>
          <c:tx>
            <c:strRef>
              <c:f>[1]Graph_Data!$D$2</c:f>
              <c:strCache>
                <c:ptCount val="1"/>
                <c:pt idx="0">
                  <c:v>IPI ENSEMBLE</c:v>
                </c:pt>
              </c:strCache>
            </c:strRef>
          </c:tx>
          <c:spPr>
            <a:ln>
              <a:solidFill>
                <a:srgbClr val="FF3399"/>
              </a:solidFill>
            </a:ln>
          </c:spPr>
          <c:marker>
            <c:spPr>
              <a:solidFill>
                <a:srgbClr val="FF3399"/>
              </a:solidFill>
              <a:ln>
                <a:solidFill>
                  <a:srgbClr val="FF3399"/>
                </a:solidFill>
              </a:ln>
            </c:spPr>
          </c:marker>
          <c:cat>
            <c:strRef>
              <c:f>[1]Graph_Data!$B$3:$B$34</c:f>
              <c:strCache>
                <c:ptCount val="32"/>
                <c:pt idx="0">
                  <c:v>4T2016</c:v>
                </c:pt>
                <c:pt idx="1">
                  <c:v>1T2017</c:v>
                </c:pt>
                <c:pt idx="2">
                  <c:v>2T2017</c:v>
                </c:pt>
                <c:pt idx="3">
                  <c:v>3T2017</c:v>
                </c:pt>
                <c:pt idx="4">
                  <c:v>4T2017</c:v>
                </c:pt>
                <c:pt idx="5">
                  <c:v>1T2018</c:v>
                </c:pt>
                <c:pt idx="6">
                  <c:v>2T2018</c:v>
                </c:pt>
                <c:pt idx="7">
                  <c:v>3T2018</c:v>
                </c:pt>
                <c:pt idx="8">
                  <c:v>4T2018</c:v>
                </c:pt>
                <c:pt idx="9">
                  <c:v>1T2019</c:v>
                </c:pt>
                <c:pt idx="10">
                  <c:v>2T2019</c:v>
                </c:pt>
                <c:pt idx="11">
                  <c:v>3T2019</c:v>
                </c:pt>
                <c:pt idx="12">
                  <c:v>4T2019</c:v>
                </c:pt>
                <c:pt idx="13">
                  <c:v>1T2020</c:v>
                </c:pt>
                <c:pt idx="14">
                  <c:v>2T2020</c:v>
                </c:pt>
                <c:pt idx="15">
                  <c:v>3T2020</c:v>
                </c:pt>
                <c:pt idx="16">
                  <c:v>4T2020</c:v>
                </c:pt>
                <c:pt idx="17">
                  <c:v>1T2021</c:v>
                </c:pt>
                <c:pt idx="18">
                  <c:v>2T2021</c:v>
                </c:pt>
                <c:pt idx="19">
                  <c:v>3T2021</c:v>
                </c:pt>
                <c:pt idx="20">
                  <c:v>4T2021</c:v>
                </c:pt>
                <c:pt idx="21">
                  <c:v>1T2022</c:v>
                </c:pt>
                <c:pt idx="22">
                  <c:v>2T2022</c:v>
                </c:pt>
                <c:pt idx="23">
                  <c:v>3T2022</c:v>
                </c:pt>
                <c:pt idx="24">
                  <c:v>4T2022</c:v>
                </c:pt>
                <c:pt idx="25">
                  <c:v>1T2023</c:v>
                </c:pt>
                <c:pt idx="26">
                  <c:v>2T2023</c:v>
                </c:pt>
                <c:pt idx="27">
                  <c:v>3T2023</c:v>
                </c:pt>
                <c:pt idx="28">
                  <c:v>4T2023</c:v>
                </c:pt>
                <c:pt idx="29">
                  <c:v>1T2024</c:v>
                </c:pt>
                <c:pt idx="30">
                  <c:v>2T2024</c:v>
                </c:pt>
                <c:pt idx="31">
                  <c:v>3T2024</c:v>
                </c:pt>
              </c:strCache>
            </c:strRef>
          </c:cat>
          <c:val>
            <c:numRef>
              <c:f>[1]Graph_Data!$D$3:$D$34</c:f>
              <c:numCache>
                <c:formatCode>General</c:formatCode>
                <c:ptCount val="32"/>
                <c:pt idx="0">
                  <c:v>108.23695103128776</c:v>
                </c:pt>
                <c:pt idx="1">
                  <c:v>94.360219509190586</c:v>
                </c:pt>
                <c:pt idx="2">
                  <c:v>88.812262490000251</c:v>
                </c:pt>
                <c:pt idx="3">
                  <c:v>87.116719456645328</c:v>
                </c:pt>
                <c:pt idx="4">
                  <c:v>161.52582786496797</c:v>
                </c:pt>
                <c:pt idx="5">
                  <c:v>176.77375459825723</c:v>
                </c:pt>
                <c:pt idx="6">
                  <c:v>204.61931708942245</c:v>
                </c:pt>
                <c:pt idx="7">
                  <c:v>169.6970901379074</c:v>
                </c:pt>
                <c:pt idx="8">
                  <c:v>175.41586970470971</c:v>
                </c:pt>
                <c:pt idx="9">
                  <c:v>177.01595803269882</c:v>
                </c:pt>
                <c:pt idx="10">
                  <c:v>150.94223407591491</c:v>
                </c:pt>
                <c:pt idx="11">
                  <c:v>149.34889777876936</c:v>
                </c:pt>
                <c:pt idx="12">
                  <c:v>167.45553957970557</c:v>
                </c:pt>
                <c:pt idx="13">
                  <c:v>146.12013294691096</c:v>
                </c:pt>
                <c:pt idx="14">
                  <c:v>149.9042128372781</c:v>
                </c:pt>
                <c:pt idx="15">
                  <c:v>152.10210142328859</c:v>
                </c:pt>
                <c:pt idx="16">
                  <c:v>151.88329089303903</c:v>
                </c:pt>
                <c:pt idx="17">
                  <c:v>168.76078453601565</c:v>
                </c:pt>
                <c:pt idx="18">
                  <c:v>122.26887667548411</c:v>
                </c:pt>
                <c:pt idx="19">
                  <c:v>141.52171872301881</c:v>
                </c:pt>
                <c:pt idx="20">
                  <c:v>147.4841847560262</c:v>
                </c:pt>
                <c:pt idx="21">
                  <c:v>136.51233644125273</c:v>
                </c:pt>
                <c:pt idx="22">
                  <c:v>137.38893295358628</c:v>
                </c:pt>
                <c:pt idx="23">
                  <c:v>131.24253533960402</c:v>
                </c:pt>
                <c:pt idx="24">
                  <c:v>153.75778658413861</c:v>
                </c:pt>
                <c:pt idx="25">
                  <c:v>136.06239798105278</c:v>
                </c:pt>
                <c:pt idx="26">
                  <c:v>137.4140213577603</c:v>
                </c:pt>
                <c:pt idx="27">
                  <c:v>128.1200830954682</c:v>
                </c:pt>
                <c:pt idx="28">
                  <c:v>149.09210124171867</c:v>
                </c:pt>
                <c:pt idx="29">
                  <c:v>154.44000835869167</c:v>
                </c:pt>
                <c:pt idx="30">
                  <c:v>162.12625314422644</c:v>
                </c:pt>
                <c:pt idx="31">
                  <c:v>148.99469068244485</c:v>
                </c:pt>
              </c:numCache>
            </c:numRef>
          </c:val>
          <c:smooth val="0"/>
          <c:extLst>
            <c:ext xmlns:c16="http://schemas.microsoft.com/office/drawing/2014/chart" uri="{C3380CC4-5D6E-409C-BE32-E72D297353CC}">
              <c16:uniqueId val="{00000000-5D61-4484-A655-86E41FBBC2BE}"/>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oddHeader>&amp;LComité de Prévision et de Conjoncture&amp;RTableau de bord de l'économie - 1er trimestre 2024</c:oddHeader>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68382160095156785"/>
        </c:manualLayout>
      </c:layout>
      <c:lineChart>
        <c:grouping val="standard"/>
        <c:varyColors val="0"/>
        <c:ser>
          <c:idx val="0"/>
          <c:order val="0"/>
          <c:tx>
            <c:strRef>
              <c:f>[1]Graph_Data!$I$2</c:f>
              <c:strCache>
                <c:ptCount val="1"/>
                <c:pt idx="0">
                  <c:v>INDUSTRIES DE PRODUCTION ET DE DISTRIBUTION D’ÉLECTRICITÉ, DE GAZ ET D’EAU</c:v>
                </c:pt>
              </c:strCache>
            </c:strRef>
          </c:tx>
          <c:spPr>
            <a:ln>
              <a:solidFill>
                <a:srgbClr val="FF3399"/>
              </a:solidFill>
            </a:ln>
          </c:spPr>
          <c:marker>
            <c:spPr>
              <a:solidFill>
                <a:srgbClr val="FF3399"/>
              </a:solidFill>
              <a:ln>
                <a:solidFill>
                  <a:srgbClr val="FF3399"/>
                </a:solidFill>
              </a:ln>
            </c:spPr>
          </c:marker>
          <c:cat>
            <c:strRef>
              <c:f>[1]Graph_Data!$B$3:$B$34</c:f>
              <c:strCache>
                <c:ptCount val="32"/>
                <c:pt idx="0">
                  <c:v>4T2016</c:v>
                </c:pt>
                <c:pt idx="1">
                  <c:v>1T2017</c:v>
                </c:pt>
                <c:pt idx="2">
                  <c:v>2T2017</c:v>
                </c:pt>
                <c:pt idx="3">
                  <c:v>3T2017</c:v>
                </c:pt>
                <c:pt idx="4">
                  <c:v>4T2017</c:v>
                </c:pt>
                <c:pt idx="5">
                  <c:v>1T2018</c:v>
                </c:pt>
                <c:pt idx="6">
                  <c:v>2T2018</c:v>
                </c:pt>
                <c:pt idx="7">
                  <c:v>3T2018</c:v>
                </c:pt>
                <c:pt idx="8">
                  <c:v>4T2018</c:v>
                </c:pt>
                <c:pt idx="9">
                  <c:v>1T2019</c:v>
                </c:pt>
                <c:pt idx="10">
                  <c:v>2T2019</c:v>
                </c:pt>
                <c:pt idx="11">
                  <c:v>3T2019</c:v>
                </c:pt>
                <c:pt idx="12">
                  <c:v>4T2019</c:v>
                </c:pt>
                <c:pt idx="13">
                  <c:v>1T2020</c:v>
                </c:pt>
                <c:pt idx="14">
                  <c:v>2T2020</c:v>
                </c:pt>
                <c:pt idx="15">
                  <c:v>3T2020</c:v>
                </c:pt>
                <c:pt idx="16">
                  <c:v>4T2020</c:v>
                </c:pt>
                <c:pt idx="17">
                  <c:v>1T2021</c:v>
                </c:pt>
                <c:pt idx="18">
                  <c:v>2T2021</c:v>
                </c:pt>
                <c:pt idx="19">
                  <c:v>3T2021</c:v>
                </c:pt>
                <c:pt idx="20">
                  <c:v>4T2021</c:v>
                </c:pt>
                <c:pt idx="21">
                  <c:v>1T2022</c:v>
                </c:pt>
                <c:pt idx="22">
                  <c:v>2T2022</c:v>
                </c:pt>
                <c:pt idx="23">
                  <c:v>3T2022</c:v>
                </c:pt>
                <c:pt idx="24">
                  <c:v>4T2022</c:v>
                </c:pt>
                <c:pt idx="25">
                  <c:v>1T2023</c:v>
                </c:pt>
                <c:pt idx="26">
                  <c:v>2T2023</c:v>
                </c:pt>
                <c:pt idx="27">
                  <c:v>3T2023</c:v>
                </c:pt>
                <c:pt idx="28">
                  <c:v>4T2023</c:v>
                </c:pt>
                <c:pt idx="29">
                  <c:v>1T2024</c:v>
                </c:pt>
                <c:pt idx="30">
                  <c:v>2T2024</c:v>
                </c:pt>
                <c:pt idx="31">
                  <c:v>3T2024</c:v>
                </c:pt>
              </c:strCache>
            </c:strRef>
          </c:cat>
          <c:val>
            <c:numRef>
              <c:f>[1]Graph_Data!$I$3:$I$34</c:f>
              <c:numCache>
                <c:formatCode>General</c:formatCode>
                <c:ptCount val="32"/>
                <c:pt idx="0">
                  <c:v>131.56727395808554</c:v>
                </c:pt>
                <c:pt idx="1">
                  <c:v>105.07418375456909</c:v>
                </c:pt>
                <c:pt idx="2">
                  <c:v>96.388769562281581</c:v>
                </c:pt>
                <c:pt idx="3">
                  <c:v>0</c:v>
                </c:pt>
                <c:pt idx="4">
                  <c:v>81.421840252003051</c:v>
                </c:pt>
                <c:pt idx="5">
                  <c:v>102.02154465594406</c:v>
                </c:pt>
                <c:pt idx="6">
                  <c:v>87.484477338467386</c:v>
                </c:pt>
                <c:pt idx="7">
                  <c:v>0</c:v>
                </c:pt>
                <c:pt idx="8">
                  <c:v>73.569763968853891</c:v>
                </c:pt>
                <c:pt idx="9">
                  <c:v>173.06015617332838</c:v>
                </c:pt>
                <c:pt idx="10">
                  <c:v>103.23420887740446</c:v>
                </c:pt>
                <c:pt idx="11">
                  <c:v>0</c:v>
                </c:pt>
                <c:pt idx="12">
                  <c:v>84.173704960496821</c:v>
                </c:pt>
                <c:pt idx="13">
                  <c:v>155.53510137053007</c:v>
                </c:pt>
                <c:pt idx="14">
                  <c:v>143.53119838337483</c:v>
                </c:pt>
                <c:pt idx="15">
                  <c:v>0</c:v>
                </c:pt>
                <c:pt idx="16">
                  <c:v>126.10487415715295</c:v>
                </c:pt>
                <c:pt idx="17">
                  <c:v>203.24718922811974</c:v>
                </c:pt>
                <c:pt idx="18">
                  <c:v>110.21866511613992</c:v>
                </c:pt>
                <c:pt idx="19">
                  <c:v>0</c:v>
                </c:pt>
                <c:pt idx="20">
                  <c:v>98.475165904155261</c:v>
                </c:pt>
                <c:pt idx="21">
                  <c:v>387.9090657725684</c:v>
                </c:pt>
                <c:pt idx="22">
                  <c:v>409.64704690089928</c:v>
                </c:pt>
                <c:pt idx="23">
                  <c:v>355.04672238288094</c:v>
                </c:pt>
                <c:pt idx="24">
                  <c:v>380.52067115746041</c:v>
                </c:pt>
                <c:pt idx="25">
                  <c:v>429.05025018247738</c:v>
                </c:pt>
                <c:pt idx="26">
                  <c:v>538.04110443460331</c:v>
                </c:pt>
                <c:pt idx="27">
                  <c:v>363.69024318815838</c:v>
                </c:pt>
                <c:pt idx="28">
                  <c:v>386.04765390430106</c:v>
                </c:pt>
                <c:pt idx="29">
                  <c:v>445.78168806342609</c:v>
                </c:pt>
                <c:pt idx="30">
                  <c:v>498.97597888194537</c:v>
                </c:pt>
                <c:pt idx="31">
                  <c:v>415.66283831396612</c:v>
                </c:pt>
              </c:numCache>
            </c:numRef>
          </c:val>
          <c:smooth val="0"/>
          <c:extLst>
            <c:ext xmlns:c16="http://schemas.microsoft.com/office/drawing/2014/chart" uri="{C3380CC4-5D6E-409C-BE32-E72D297353CC}">
              <c16:uniqueId val="{00000000-F5A1-4E54-BA79-8B88A6469BFC}"/>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min val="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charts/style37.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17.png"/><Relationship Id="rId1" Type="http://schemas.openxmlformats.org/officeDocument/2006/relationships/chart" Target="../charts/chart43.xml"/><Relationship Id="rId6" Type="http://schemas.openxmlformats.org/officeDocument/2006/relationships/image" Target="../media/image19.jpeg"/><Relationship Id="rId5" Type="http://schemas.openxmlformats.org/officeDocument/2006/relationships/chart" Target="../charts/chart45.xml"/><Relationship Id="rId4"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png"/><Relationship Id="rId1" Type="http://schemas.openxmlformats.org/officeDocument/2006/relationships/chart" Target="../charts/chart55.xml"/><Relationship Id="rId5" Type="http://schemas.openxmlformats.org/officeDocument/2006/relationships/image" Target="../media/image22.jpeg"/><Relationship Id="rId4" Type="http://schemas.openxmlformats.org/officeDocument/2006/relationships/chart" Target="../charts/chart5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chart" Target="../charts/chart10.xml"/><Relationship Id="rId12" Type="http://schemas.openxmlformats.org/officeDocument/2006/relationships/image" Target="../media/image6.png"/><Relationship Id="rId17" Type="http://schemas.openxmlformats.org/officeDocument/2006/relationships/chart" Target="../charts/chart15.xml"/><Relationship Id="rId2" Type="http://schemas.openxmlformats.org/officeDocument/2006/relationships/image" Target="../media/image3.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image" Target="../media/image5.png"/><Relationship Id="rId15" Type="http://schemas.openxmlformats.org/officeDocument/2006/relationships/image" Target="../media/image9.png"/><Relationship Id="rId10" Type="http://schemas.openxmlformats.org/officeDocument/2006/relationships/chart" Target="../charts/chart13.xml"/><Relationship Id="rId4" Type="http://schemas.openxmlformats.org/officeDocument/2006/relationships/chart" Target="../charts/chart8.xml"/><Relationship Id="rId9" Type="http://schemas.openxmlformats.org/officeDocument/2006/relationships/chart" Target="../charts/chart12.xml"/><Relationship Id="rId1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chart" Target="../charts/chart27.xml"/><Relationship Id="rId3" Type="http://schemas.openxmlformats.org/officeDocument/2006/relationships/chart" Target="../charts/chart23.xml"/><Relationship Id="rId7" Type="http://schemas.openxmlformats.org/officeDocument/2006/relationships/image" Target="../media/image11.jpeg"/><Relationship Id="rId12" Type="http://schemas.openxmlformats.org/officeDocument/2006/relationships/image" Target="../media/image16.pn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image" Target="../media/image15.jpeg"/><Relationship Id="rId5" Type="http://schemas.openxmlformats.org/officeDocument/2006/relationships/chart" Target="../charts/chart25.xml"/><Relationship Id="rId10" Type="http://schemas.openxmlformats.org/officeDocument/2006/relationships/image" Target="../media/image14.jpeg"/><Relationship Id="rId4" Type="http://schemas.openxmlformats.org/officeDocument/2006/relationships/chart" Target="../charts/chart24.xml"/><Relationship Id="rId9"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3" Type="http://schemas.openxmlformats.org/officeDocument/2006/relationships/chart" Target="../charts/chart30.xml"/><Relationship Id="rId7" Type="http://schemas.openxmlformats.org/officeDocument/2006/relationships/chart" Target="../charts/chart34.xml"/><Relationship Id="rId12" Type="http://schemas.openxmlformats.org/officeDocument/2006/relationships/chart" Target="../charts/chart39.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chart" Target="../charts/chart32.xml"/><Relationship Id="rId15" Type="http://schemas.openxmlformats.org/officeDocument/2006/relationships/chart" Target="../charts/chart4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chart" Target="../charts/chart41.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31751</xdr:rowOff>
    </xdr:from>
    <xdr:to>
      <xdr:col>1</xdr:col>
      <xdr:colOff>2032001</xdr:colOff>
      <xdr:row>89</xdr:row>
      <xdr:rowOff>174625</xdr:rowOff>
    </xdr:to>
    <xdr:sp macro="" textlink="">
      <xdr:nvSpPr>
        <xdr:cNvPr id="2" name="Rectangle 21">
          <a:extLst>
            <a:ext uri="{FF2B5EF4-FFF2-40B4-BE49-F238E27FC236}">
              <a16:creationId xmlns:a16="http://schemas.microsoft.com/office/drawing/2014/main" id="{00000000-0008-0000-0000-000002000000}"/>
            </a:ext>
          </a:extLst>
        </xdr:cNvPr>
        <xdr:cNvSpPr>
          <a:spLocks noChangeArrowheads="1"/>
        </xdr:cNvSpPr>
      </xdr:nvSpPr>
      <xdr:spPr bwMode="auto">
        <a:xfrm>
          <a:off x="259081" y="214631"/>
          <a:ext cx="2032000" cy="16796384"/>
        </a:xfrm>
        <a:prstGeom prst="rect">
          <a:avLst/>
        </a:prstGeom>
        <a:solidFill>
          <a:srgbClr val="00B050"/>
        </a:solidFill>
        <a:ln>
          <a:noFill/>
        </a:ln>
      </xdr:spPr>
      <xdr:txBody>
        <a:bodyPr vertOverflow="clip" vert="vert270" wrap="square" lIns="91440" tIns="45720" rIns="91440" bIns="45720" anchor="t" upright="1"/>
        <a:lstStyle/>
        <a:p>
          <a:pPr algn="ctr" rtl="0">
            <a:defRPr sz="1000"/>
          </a:pPr>
          <a:r>
            <a:rPr lang="fr-FR" sz="3400" b="1" i="0" u="none" strike="noStrike" baseline="0">
              <a:solidFill>
                <a:srgbClr val="000000"/>
              </a:solidFill>
              <a:latin typeface="Arial"/>
              <a:cs typeface="Arial"/>
            </a:rPr>
            <a:t>TABLEAU DE BORD DE L'ECONOMIE</a:t>
          </a:r>
          <a:endParaRPr lang="fr-FR" sz="1000" b="0" i="0" u="none" strike="noStrike" baseline="0">
            <a:solidFill>
              <a:srgbClr val="000000"/>
            </a:solidFill>
            <a:latin typeface="Arial"/>
            <a:cs typeface="Arial"/>
          </a:endParaRPr>
        </a:p>
        <a:p>
          <a:pPr algn="r" rtl="0">
            <a:lnSpc>
              <a:spcPts val="2200"/>
            </a:lnSpc>
            <a:defRPr sz="1000"/>
          </a:pPr>
          <a:r>
            <a:rPr lang="fr-FR" sz="2000" b="1" i="0" u="none" strike="noStrike" baseline="0">
              <a:solidFill>
                <a:srgbClr val="000000"/>
              </a:solidFill>
              <a:latin typeface="Arial"/>
              <a:cs typeface="Arial"/>
            </a:rPr>
            <a:t> </a:t>
          </a:r>
          <a:endParaRPr lang="fr-FR" sz="1000" b="0" i="0" u="none" strike="noStrike" baseline="0">
            <a:solidFill>
              <a:srgbClr val="000000"/>
            </a:solidFill>
            <a:latin typeface="Arial"/>
            <a:cs typeface="Arial"/>
          </a:endParaRPr>
        </a:p>
        <a:p>
          <a:pPr algn="r" rtl="0">
            <a:lnSpc>
              <a:spcPts val="1300"/>
            </a:lnSpc>
            <a:defRPr sz="1000"/>
          </a:pPr>
          <a:r>
            <a:rPr lang="fr-FR" sz="1200" b="0" i="0" u="none" strike="noStrike" baseline="0">
              <a:solidFill>
                <a:srgbClr val="000000"/>
              </a:solidFill>
              <a:latin typeface="Arial"/>
              <a:cs typeface="Arial"/>
            </a:rPr>
            <a:t> </a:t>
          </a:r>
        </a:p>
      </xdr:txBody>
    </xdr:sp>
    <xdr:clientData/>
  </xdr:twoCellAnchor>
  <xdr:twoCellAnchor>
    <xdr:from>
      <xdr:col>7</xdr:col>
      <xdr:colOff>280989</xdr:colOff>
      <xdr:row>2</xdr:row>
      <xdr:rowOff>0</xdr:rowOff>
    </xdr:from>
    <xdr:to>
      <xdr:col>11</xdr:col>
      <xdr:colOff>541697</xdr:colOff>
      <xdr:row>10</xdr:row>
      <xdr:rowOff>104179</xdr:rowOff>
    </xdr:to>
    <xdr:sp macro="" textlink="">
      <xdr:nvSpPr>
        <xdr:cNvPr id="3" name="Zone de texte 31">
          <a:extLst>
            <a:ext uri="{FF2B5EF4-FFF2-40B4-BE49-F238E27FC236}">
              <a16:creationId xmlns:a16="http://schemas.microsoft.com/office/drawing/2014/main" id="{00000000-0008-0000-0000-000003000000}"/>
            </a:ext>
          </a:extLst>
        </xdr:cNvPr>
        <xdr:cNvSpPr txBox="1">
          <a:spLocks noChangeArrowheads="1"/>
        </xdr:cNvSpPr>
      </xdr:nvSpPr>
      <xdr:spPr bwMode="auto">
        <a:xfrm>
          <a:off x="8895399" y="365760"/>
          <a:ext cx="3430628" cy="164722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fr-FR" sz="1400" b="1" i="0" u="none" strike="noStrike" baseline="0">
              <a:solidFill>
                <a:srgbClr val="000000"/>
              </a:solidFill>
              <a:latin typeface="Arial"/>
              <a:cs typeface="Arial"/>
            </a:rPr>
            <a:t>Ministère de l’Economie et des Finances</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 </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Secrétariat Général</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 </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Institut National de la Statistique</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et de la Démographie (INSD)</a:t>
          </a:r>
        </a:p>
      </xdr:txBody>
    </xdr:sp>
    <xdr:clientData/>
  </xdr:twoCellAnchor>
  <xdr:twoCellAnchor>
    <xdr:from>
      <xdr:col>7</xdr:col>
      <xdr:colOff>607060</xdr:colOff>
      <xdr:row>85</xdr:row>
      <xdr:rowOff>82550</xdr:rowOff>
    </xdr:from>
    <xdr:to>
      <xdr:col>10</xdr:col>
      <xdr:colOff>746760</xdr:colOff>
      <xdr:row>88</xdr:row>
      <xdr:rowOff>179070</xdr:rowOff>
    </xdr:to>
    <xdr:sp macro="" textlink="">
      <xdr:nvSpPr>
        <xdr:cNvPr id="4" name="Zone de texte 33">
          <a:extLst>
            <a:ext uri="{FF2B5EF4-FFF2-40B4-BE49-F238E27FC236}">
              <a16:creationId xmlns:a16="http://schemas.microsoft.com/office/drawing/2014/main" id="{00000000-0008-0000-0000-000004000000}"/>
            </a:ext>
          </a:extLst>
        </xdr:cNvPr>
        <xdr:cNvSpPr txBox="1">
          <a:spLocks noChangeArrowheads="1"/>
        </xdr:cNvSpPr>
      </xdr:nvSpPr>
      <xdr:spPr bwMode="auto">
        <a:xfrm>
          <a:off x="9221470" y="16088360"/>
          <a:ext cx="2517140" cy="694690"/>
        </a:xfrm>
        <a:prstGeom prst="rect">
          <a:avLst/>
        </a:prstGeom>
        <a:solidFill>
          <a:srgbClr val="00B050"/>
        </a:solidFill>
        <a:ln>
          <a:noFill/>
        </a:ln>
      </xdr:spPr>
      <xdr:txBody>
        <a:bodyPr vertOverflow="clip" wrap="square" lIns="91440" tIns="144000" rIns="91440" bIns="144000" anchor="t" upright="1"/>
        <a:lstStyle/>
        <a:p>
          <a:pPr algn="ctr" rtl="0">
            <a:defRPr sz="1000"/>
          </a:pPr>
          <a:r>
            <a:rPr lang="fr-FR" sz="1300" b="1" i="0" u="none" strike="noStrike" baseline="0">
              <a:solidFill>
                <a:srgbClr val="000000"/>
              </a:solidFill>
              <a:latin typeface="Arial"/>
              <a:cs typeface="Arial"/>
            </a:rPr>
            <a:t>Mars 2025</a:t>
          </a:r>
        </a:p>
      </xdr:txBody>
    </xdr:sp>
    <xdr:clientData/>
  </xdr:twoCellAnchor>
  <xdr:twoCellAnchor>
    <xdr:from>
      <xdr:col>1</xdr:col>
      <xdr:colOff>2063750</xdr:colOff>
      <xdr:row>2</xdr:row>
      <xdr:rowOff>25400</xdr:rowOff>
    </xdr:from>
    <xdr:to>
      <xdr:col>3</xdr:col>
      <xdr:colOff>190500</xdr:colOff>
      <xdr:row>6</xdr:row>
      <xdr:rowOff>157162</xdr:rowOff>
    </xdr:to>
    <xdr:sp macro="" textlink="">
      <xdr:nvSpPr>
        <xdr:cNvPr id="5" name="Zone de texte 23">
          <a:extLst>
            <a:ext uri="{FF2B5EF4-FFF2-40B4-BE49-F238E27FC236}">
              <a16:creationId xmlns:a16="http://schemas.microsoft.com/office/drawing/2014/main" id="{00000000-0008-0000-0000-000005000000}"/>
            </a:ext>
          </a:extLst>
        </xdr:cNvPr>
        <xdr:cNvSpPr txBox="1">
          <a:spLocks noChangeArrowheads="1"/>
        </xdr:cNvSpPr>
      </xdr:nvSpPr>
      <xdr:spPr bwMode="auto">
        <a:xfrm>
          <a:off x="2322830" y="391160"/>
          <a:ext cx="3312160" cy="89757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fr-FR" sz="1400" b="1" i="0" u="none" strike="noStrike" baseline="0">
              <a:solidFill>
                <a:srgbClr val="000000"/>
              </a:solidFill>
              <a:latin typeface="Arial"/>
              <a:cs typeface="Arial"/>
            </a:rPr>
            <a:t>Burkina Faso  </a:t>
          </a:r>
        </a:p>
        <a:p>
          <a:pPr algn="ctr" rtl="0">
            <a:defRPr sz="1000"/>
          </a:pP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La Patrie ou la Mort, nous Vaincrons</a:t>
          </a:r>
        </a:p>
      </xdr:txBody>
    </xdr:sp>
    <xdr:clientData/>
  </xdr:twoCellAnchor>
  <xdr:twoCellAnchor>
    <xdr:from>
      <xdr:col>3</xdr:col>
      <xdr:colOff>570904</xdr:colOff>
      <xdr:row>13</xdr:row>
      <xdr:rowOff>80923</xdr:rowOff>
    </xdr:from>
    <xdr:to>
      <xdr:col>5</xdr:col>
      <xdr:colOff>454501</xdr:colOff>
      <xdr:row>18</xdr:row>
      <xdr:rowOff>27583</xdr:rowOff>
    </xdr:to>
    <xdr:pic>
      <xdr:nvPicPr>
        <xdr:cNvPr id="6" name="Image 118" descr="index.1.gif">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5394" y="2572663"/>
          <a:ext cx="1468557" cy="91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376042</xdr:colOff>
      <xdr:row>26</xdr:row>
      <xdr:rowOff>47625</xdr:rowOff>
    </xdr:from>
    <xdr:to>
      <xdr:col>8</xdr:col>
      <xdr:colOff>53580</xdr:colOff>
      <xdr:row>30</xdr:row>
      <xdr:rowOff>25400</xdr:rowOff>
    </xdr:to>
    <xdr:sp macro="" textlink="">
      <xdr:nvSpPr>
        <xdr:cNvPr id="7" name="Text Box 3">
          <a:extLst>
            <a:ext uri="{FF2B5EF4-FFF2-40B4-BE49-F238E27FC236}">
              <a16:creationId xmlns:a16="http://schemas.microsoft.com/office/drawing/2014/main" id="{00000000-0008-0000-0000-000007000000}"/>
            </a:ext>
          </a:extLst>
        </xdr:cNvPr>
        <xdr:cNvSpPr txBox="1">
          <a:spLocks noChangeArrowheads="1"/>
        </xdr:cNvSpPr>
      </xdr:nvSpPr>
      <xdr:spPr bwMode="auto">
        <a:xfrm>
          <a:off x="5028052" y="5065395"/>
          <a:ext cx="4432418" cy="7550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b" upright="1"/>
        <a:lstStyle/>
        <a:p>
          <a:pPr algn="ctr" rtl="0">
            <a:defRPr sz="1000"/>
          </a:pPr>
          <a:r>
            <a:rPr lang="fr-FR" sz="2000" b="1" i="1" u="none" strike="noStrike" baseline="0">
              <a:solidFill>
                <a:srgbClr val="000000"/>
              </a:solidFill>
              <a:latin typeface="Arial"/>
              <a:cs typeface="Arial"/>
            </a:rPr>
            <a:t>Tableau de Bord de l'Economie </a:t>
          </a:r>
          <a:endParaRPr lang="fr-FR" sz="1000" b="0" i="0" u="none" strike="noStrike" baseline="0">
            <a:solidFill>
              <a:srgbClr val="000000"/>
            </a:solidFill>
            <a:latin typeface="Arial"/>
            <a:cs typeface="Arial"/>
          </a:endParaRPr>
        </a:p>
        <a:p>
          <a:pPr algn="ctr" rtl="0">
            <a:defRPr sz="1000"/>
          </a:pPr>
          <a:r>
            <a:rPr lang="fr-FR" sz="1200" b="0" i="0" u="none" strike="noStrike" baseline="0">
              <a:solidFill>
                <a:srgbClr val="000000"/>
              </a:solidFill>
              <a:latin typeface="Times New Roman"/>
              <a:cs typeface="Times New Roman"/>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10583</xdr:colOff>
      <xdr:row>29</xdr:row>
      <xdr:rowOff>0</xdr:rowOff>
    </xdr:from>
    <xdr:to>
      <xdr:col>10</xdr:col>
      <xdr:colOff>1079500</xdr:colOff>
      <xdr:row>42</xdr:row>
      <xdr:rowOff>169333</xdr:rowOff>
    </xdr:to>
    <xdr:sp macro="" textlink="">
      <xdr:nvSpPr>
        <xdr:cNvPr id="2" name="ZoneTexte 1">
          <a:extLst>
            <a:ext uri="{FF2B5EF4-FFF2-40B4-BE49-F238E27FC236}">
              <a16:creationId xmlns:a16="http://schemas.microsoft.com/office/drawing/2014/main" id="{00000000-0008-0000-0C00-000002000000}"/>
            </a:ext>
          </a:extLst>
        </xdr:cNvPr>
        <xdr:cNvSpPr txBox="1"/>
      </xdr:nvSpPr>
      <xdr:spPr>
        <a:xfrm>
          <a:off x="246803" y="5897880"/>
          <a:ext cx="9942407" cy="25467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2</xdr:col>
      <xdr:colOff>7619</xdr:colOff>
      <xdr:row>0</xdr:row>
      <xdr:rowOff>41275</xdr:rowOff>
    </xdr:from>
    <xdr:to>
      <xdr:col>11</xdr:col>
      <xdr:colOff>19050</xdr:colOff>
      <xdr:row>4</xdr:row>
      <xdr:rowOff>127000</xdr:rowOff>
    </xdr:to>
    <xdr:sp macro="" textlink="">
      <xdr:nvSpPr>
        <xdr:cNvPr id="3" name="ZoneTexte 2">
          <a:extLst>
            <a:ext uri="{FF2B5EF4-FFF2-40B4-BE49-F238E27FC236}">
              <a16:creationId xmlns:a16="http://schemas.microsoft.com/office/drawing/2014/main" id="{00000000-0008-0000-0C00-000003000000}"/>
            </a:ext>
          </a:extLst>
        </xdr:cNvPr>
        <xdr:cNvSpPr txBox="1"/>
      </xdr:nvSpPr>
      <xdr:spPr>
        <a:xfrm>
          <a:off x="243839" y="41275"/>
          <a:ext cx="10073641" cy="1000125"/>
        </a:xfrm>
        <a:prstGeom prst="rect">
          <a:avLst/>
        </a:prstGeom>
        <a:solidFill>
          <a:srgbClr val="00B050"/>
        </a:solidFill>
        <a:ln w="2857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ysClr val="windowText" lastClr="000000"/>
              </a:solidFill>
              <a:latin typeface="Lucida Handwriting" panose="03010101010101010101" pitchFamily="66" charset="0"/>
              <a:cs typeface="Arial" panose="020B0604020202020204" pitchFamily="34" charset="0"/>
            </a:rPr>
            <a:t>SYNTHESE DES INFORMATIONS  SUR LES AGENTS PUBLICS DE L'ETAT</a:t>
          </a:r>
          <a:endParaRPr lang="fr-BF" sz="2000" b="1">
            <a:solidFill>
              <a:sysClr val="windowText" lastClr="000000"/>
            </a:solidFill>
            <a:latin typeface="Lucida Handwriting" panose="03010101010101010101" pitchFamily="66" charset="0"/>
            <a:cs typeface="Arial" panose="020B0604020202020204" pitchFamily="34" charset="0"/>
          </a:endParaRPr>
        </a:p>
      </xdr:txBody>
    </xdr:sp>
    <xdr:clientData/>
  </xdr:twoCellAnchor>
  <xdr:twoCellAnchor>
    <xdr:from>
      <xdr:col>1</xdr:col>
      <xdr:colOff>96206</xdr:colOff>
      <xdr:row>13</xdr:row>
      <xdr:rowOff>28787</xdr:rowOff>
    </xdr:from>
    <xdr:to>
      <xdr:col>11</xdr:col>
      <xdr:colOff>19050</xdr:colOff>
      <xdr:row>27</xdr:row>
      <xdr:rowOff>112607</xdr:rowOff>
    </xdr:to>
    <xdr:grpSp>
      <xdr:nvGrpSpPr>
        <xdr:cNvPr id="4" name="Groupe 3">
          <a:extLst>
            <a:ext uri="{FF2B5EF4-FFF2-40B4-BE49-F238E27FC236}">
              <a16:creationId xmlns:a16="http://schemas.microsoft.com/office/drawing/2014/main" id="{00000000-0008-0000-0C00-000004000000}"/>
            </a:ext>
          </a:extLst>
        </xdr:cNvPr>
        <xdr:cNvGrpSpPr/>
      </xdr:nvGrpSpPr>
      <xdr:grpSpPr>
        <a:xfrm>
          <a:off x="218973" y="3169920"/>
          <a:ext cx="10104010" cy="2585720"/>
          <a:chOff x="254000" y="2634192"/>
          <a:chExt cx="9334950" cy="2313422"/>
        </a:xfrm>
      </xdr:grpSpPr>
      <xdr:graphicFrame macro="">
        <xdr:nvGraphicFramePr>
          <xdr:cNvPr id="5" name="Graphique 4">
            <a:extLst>
              <a:ext uri="{FF2B5EF4-FFF2-40B4-BE49-F238E27FC236}">
                <a16:creationId xmlns:a16="http://schemas.microsoft.com/office/drawing/2014/main" id="{00000000-0008-0000-0C00-000005000000}"/>
              </a:ext>
            </a:extLst>
          </xdr:cNvPr>
          <xdr:cNvGraphicFramePr/>
        </xdr:nvGraphicFramePr>
        <xdr:xfrm>
          <a:off x="4944261" y="3009817"/>
          <a:ext cx="4641130" cy="19326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ZoneTexte 5">
            <a:extLst>
              <a:ext uri="{FF2B5EF4-FFF2-40B4-BE49-F238E27FC236}">
                <a16:creationId xmlns:a16="http://schemas.microsoft.com/office/drawing/2014/main" id="{00000000-0008-0000-0C00-000006000000}"/>
              </a:ext>
            </a:extLst>
          </xdr:cNvPr>
          <xdr:cNvSpPr txBox="1"/>
        </xdr:nvSpPr>
        <xdr:spPr>
          <a:xfrm>
            <a:off x="254000" y="2991854"/>
            <a:ext cx="4651110" cy="1955760"/>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rtl="0" eaLnBrk="1" fontAlgn="auto" latinLnBrk="0" hangingPunct="1"/>
            <a:r>
              <a:rPr lang="fr-FR" sz="1500" b="1" i="0">
                <a:solidFill>
                  <a:schemeClr val="dk1"/>
                </a:solidFill>
                <a:effectLst/>
                <a:latin typeface="Arial" panose="020B0604020202020204" pitchFamily="34" charset="0"/>
                <a:ea typeface="+mn-ea"/>
                <a:cs typeface="Arial" panose="020B0604020202020204" pitchFamily="34" charset="0"/>
              </a:rPr>
              <a:t>Evolution des effectifs des agents émargeant</a:t>
            </a:r>
            <a:r>
              <a:rPr lang="fr-FR" sz="1500" b="1" i="0" baseline="0">
                <a:solidFill>
                  <a:schemeClr val="dk1"/>
                </a:solidFill>
                <a:effectLst/>
                <a:latin typeface="Arial" panose="020B0604020202020204" pitchFamily="34" charset="0"/>
                <a:ea typeface="+mn-ea"/>
                <a:cs typeface="Arial" panose="020B0604020202020204" pitchFamily="34" charset="0"/>
              </a:rPr>
              <a:t> sur le SIGASPE</a:t>
            </a:r>
          </a:p>
          <a:p>
            <a:pPr algn="just" rtl="0" eaLnBrk="1" fontAlgn="auto" latinLnBrk="0" hangingPunct="1"/>
            <a:r>
              <a:rPr lang="fr-FR" sz="1400" b="0" i="0">
                <a:solidFill>
                  <a:schemeClr val="dk1"/>
                </a:solidFill>
                <a:effectLst/>
                <a:latin typeface="Arial" panose="020B0604020202020204" pitchFamily="34" charset="0"/>
                <a:ea typeface="+mn-ea"/>
                <a:cs typeface="Arial" panose="020B0604020202020204" pitchFamily="34" charset="0"/>
              </a:rPr>
              <a:t>L'évolution</a:t>
            </a:r>
            <a:r>
              <a:rPr lang="fr-FR" sz="1400" b="0" i="0" baseline="0">
                <a:solidFill>
                  <a:schemeClr val="dk1"/>
                </a:solidFill>
                <a:effectLst/>
                <a:latin typeface="Arial" panose="020B0604020202020204" pitchFamily="34" charset="0"/>
                <a:ea typeface="+mn-ea"/>
                <a:cs typeface="Arial" panose="020B0604020202020204" pitchFamily="34" charset="0"/>
              </a:rPr>
              <a:t> de l</a:t>
            </a:r>
            <a:r>
              <a:rPr lang="fr-FR" sz="1400" b="0" i="0">
                <a:solidFill>
                  <a:schemeClr val="dk1"/>
                </a:solidFill>
                <a:effectLst/>
                <a:latin typeface="Arial" panose="020B0604020202020204" pitchFamily="34" charset="0"/>
                <a:ea typeface="+mn-ea"/>
                <a:cs typeface="Arial" panose="020B0604020202020204" pitchFamily="34" charset="0"/>
              </a:rPr>
              <a:t>'effectif</a:t>
            </a:r>
            <a:r>
              <a:rPr lang="fr-FR" sz="1400" b="0" i="0" baseline="0">
                <a:solidFill>
                  <a:schemeClr val="dk1"/>
                </a:solidFill>
                <a:effectLst/>
                <a:latin typeface="Arial" panose="020B0604020202020204" pitchFamily="34" charset="0"/>
                <a:ea typeface="+mn-ea"/>
                <a:cs typeface="Arial" panose="020B0604020202020204" pitchFamily="34" charset="0"/>
              </a:rPr>
              <a:t> des agents publics exceptés ceux des Forces Armées Nationales et ceux des Missions Diplomatiques et  Postes Consulaires connait une tendance haussière. A fin decembre 2024, 606 245 agents ont émargé sur le SIGASPE correspondant à une hausse de 0,2% par rapport au trimestre précédent. En glissement annuel, cet effectif a connu une hausse de 2,7%</a:t>
            </a:r>
            <a:r>
              <a:rPr lang="fr-FR" sz="1400" b="0" i="0">
                <a:solidFill>
                  <a:schemeClr val="dk1"/>
                </a:solidFill>
                <a:effectLst/>
                <a:latin typeface="Arial" panose="020B0604020202020204" pitchFamily="34" charset="0"/>
                <a:ea typeface="+mn-ea"/>
                <a:cs typeface="Arial" panose="020B0604020202020204" pitchFamily="34" charset="0"/>
              </a:rPr>
              <a:t>.</a:t>
            </a:r>
            <a:endParaRPr lang="fr-BF" sz="1400">
              <a:effectLst/>
              <a:latin typeface="Arial" panose="020B0604020202020204" pitchFamily="34" charset="0"/>
              <a:cs typeface="Arial" panose="020B0604020202020204" pitchFamily="34" charset="0"/>
            </a:endParaRPr>
          </a:p>
          <a:p>
            <a:endParaRPr lang="fr-BF" sz="1100">
              <a:latin typeface="Arial" panose="020B0604020202020204" pitchFamily="34" charset="0"/>
              <a:cs typeface="Arial" panose="020B0604020202020204" pitchFamily="34" charset="0"/>
            </a:endParaRPr>
          </a:p>
        </xdr:txBody>
      </xdr:sp>
      <xdr:grpSp>
        <xdr:nvGrpSpPr>
          <xdr:cNvPr id="7" name="Groupe 6">
            <a:extLst>
              <a:ext uri="{FF2B5EF4-FFF2-40B4-BE49-F238E27FC236}">
                <a16:creationId xmlns:a16="http://schemas.microsoft.com/office/drawing/2014/main" id="{00000000-0008-0000-0C00-000007000000}"/>
              </a:ext>
            </a:extLst>
          </xdr:cNvPr>
          <xdr:cNvGrpSpPr/>
        </xdr:nvGrpSpPr>
        <xdr:grpSpPr>
          <a:xfrm>
            <a:off x="255072" y="2634192"/>
            <a:ext cx="9333878" cy="341636"/>
            <a:chOff x="223322" y="2634192"/>
            <a:chExt cx="9333878" cy="341636"/>
          </a:xfrm>
        </xdr:grpSpPr>
        <xdr:sp macro="" textlink="">
          <xdr:nvSpPr>
            <xdr:cNvPr id="8" name="ZoneTexte 7">
              <a:extLst>
                <a:ext uri="{FF2B5EF4-FFF2-40B4-BE49-F238E27FC236}">
                  <a16:creationId xmlns:a16="http://schemas.microsoft.com/office/drawing/2014/main" id="{00000000-0008-0000-0C00-000008000000}"/>
                </a:ext>
              </a:extLst>
            </xdr:cNvPr>
            <xdr:cNvSpPr txBox="1"/>
          </xdr:nvSpPr>
          <xdr:spPr>
            <a:xfrm>
              <a:off x="241298" y="2634192"/>
              <a:ext cx="9315902" cy="317989"/>
            </a:xfrm>
            <a:prstGeom prst="rect">
              <a:avLst/>
            </a:prstGeom>
            <a:solidFill>
              <a:schemeClr val="accent6">
                <a:lumMod val="40000"/>
                <a:lumOff val="60000"/>
              </a:schemeClr>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rtl="0" eaLnBrk="1" fontAlgn="auto" latinLnBrk="0" hangingPunct="1"/>
              <a:r>
                <a:rPr lang="fr-FR" sz="1800" b="1">
                  <a:solidFill>
                    <a:sysClr val="windowText" lastClr="000000"/>
                  </a:solidFill>
                  <a:latin typeface="Lucida Handwriting" panose="03010101010101010101" pitchFamily="66" charset="0"/>
                  <a:ea typeface="+mn-ea"/>
                  <a:cs typeface="Arial" panose="020B0604020202020204" pitchFamily="34" charset="0"/>
                </a:rPr>
                <a:t>Effectif des agents publics </a:t>
              </a:r>
              <a:endParaRPr lang="fr-BF" sz="1800" b="1">
                <a:solidFill>
                  <a:sysClr val="windowText" lastClr="000000"/>
                </a:solidFill>
                <a:latin typeface="Lucida Handwriting" panose="03010101010101010101" pitchFamily="66" charset="0"/>
                <a:ea typeface="+mn-ea"/>
                <a:cs typeface="Arial" panose="020B0604020202020204" pitchFamily="34" charset="0"/>
              </a:endParaRPr>
            </a:p>
          </xdr:txBody>
        </xdr:sp>
        <xdr:pic>
          <xdr:nvPicPr>
            <xdr:cNvPr id="9" name="Image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036" t="15982" r="9771" b="18265"/>
            <a:stretch/>
          </xdr:blipFill>
          <xdr:spPr>
            <a:xfrm>
              <a:off x="223322" y="2661679"/>
              <a:ext cx="901978" cy="314149"/>
            </a:xfrm>
            <a:prstGeom prst="rect">
              <a:avLst/>
            </a:prstGeom>
            <a:ln>
              <a:solidFill>
                <a:srgbClr val="00B050"/>
              </a:solidFill>
            </a:ln>
          </xdr:spPr>
        </xdr:pic>
      </xdr:grpSp>
    </xdr:grpSp>
    <xdr:clientData/>
  </xdr:twoCellAnchor>
  <xdr:twoCellAnchor>
    <xdr:from>
      <xdr:col>1</xdr:col>
      <xdr:colOff>85725</xdr:colOff>
      <xdr:row>28</xdr:row>
      <xdr:rowOff>63499</xdr:rowOff>
    </xdr:from>
    <xdr:to>
      <xdr:col>11</xdr:col>
      <xdr:colOff>1</xdr:colOff>
      <xdr:row>44</xdr:row>
      <xdr:rowOff>65404</xdr:rowOff>
    </xdr:to>
    <xdr:grpSp>
      <xdr:nvGrpSpPr>
        <xdr:cNvPr id="10" name="Groupe 9">
          <a:extLst>
            <a:ext uri="{FF2B5EF4-FFF2-40B4-BE49-F238E27FC236}">
              <a16:creationId xmlns:a16="http://schemas.microsoft.com/office/drawing/2014/main" id="{00000000-0008-0000-0C00-00000A000000}"/>
            </a:ext>
          </a:extLst>
        </xdr:cNvPr>
        <xdr:cNvGrpSpPr/>
      </xdr:nvGrpSpPr>
      <xdr:grpSpPr>
        <a:xfrm>
          <a:off x="208492" y="5888566"/>
          <a:ext cx="10095442" cy="2673138"/>
          <a:chOff x="196625" y="5021686"/>
          <a:chExt cx="9408252" cy="2223498"/>
        </a:xfrm>
      </xdr:grpSpPr>
      <xdr:graphicFrame macro="">
        <xdr:nvGraphicFramePr>
          <xdr:cNvPr id="11" name="Graphique 10">
            <a:extLst>
              <a:ext uri="{FF2B5EF4-FFF2-40B4-BE49-F238E27FC236}">
                <a16:creationId xmlns:a16="http://schemas.microsoft.com/office/drawing/2014/main" id="{00000000-0008-0000-0C00-00000B000000}"/>
              </a:ext>
            </a:extLst>
          </xdr:cNvPr>
          <xdr:cNvGraphicFramePr>
            <a:graphicFrameLocks/>
          </xdr:cNvGraphicFramePr>
        </xdr:nvGraphicFramePr>
        <xdr:xfrm>
          <a:off x="4951873" y="5368464"/>
          <a:ext cx="4645828" cy="187672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2" name="ZoneTexte 11">
            <a:extLst>
              <a:ext uri="{FF2B5EF4-FFF2-40B4-BE49-F238E27FC236}">
                <a16:creationId xmlns:a16="http://schemas.microsoft.com/office/drawing/2014/main" id="{00000000-0008-0000-0C00-00000C000000}"/>
              </a:ext>
            </a:extLst>
          </xdr:cNvPr>
          <xdr:cNvSpPr txBox="1"/>
        </xdr:nvSpPr>
        <xdr:spPr>
          <a:xfrm>
            <a:off x="205585" y="5450390"/>
            <a:ext cx="4692475" cy="1788611"/>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marL="0" marR="0" lvl="0" indent="0" algn="just" defTabSz="914400" rtl="0" eaLnBrk="1" fontAlgn="auto" latinLnBrk="0" hangingPunct="1">
              <a:lnSpc>
                <a:spcPct val="100000"/>
              </a:lnSpc>
              <a:spcBef>
                <a:spcPts val="0"/>
              </a:spcBef>
              <a:spcAft>
                <a:spcPts val="0"/>
              </a:spcAft>
              <a:buClrTx/>
              <a:buSzTx/>
              <a:buFontTx/>
              <a:buNone/>
              <a:tabLst/>
              <a:defRPr/>
            </a:pPr>
            <a:r>
              <a:rPr lang="fr-FR" sz="1500" b="1" i="0">
                <a:solidFill>
                  <a:schemeClr val="dk1"/>
                </a:solidFill>
                <a:effectLst/>
                <a:latin typeface="Arial" panose="020B0604020202020204" pitchFamily="34" charset="0"/>
                <a:ea typeface="+mn-ea"/>
                <a:cs typeface="Arial" panose="020B0604020202020204" pitchFamily="34" charset="0"/>
              </a:rPr>
              <a:t>Evolution des salaires moyens par tête</a:t>
            </a:r>
          </a:p>
          <a:p>
            <a:pPr algn="just" rtl="0" eaLnBrk="1" fontAlgn="auto" latinLnBrk="0" hangingPunct="1"/>
            <a:r>
              <a:rPr lang="fr-FR" sz="1300" b="0" i="0">
                <a:solidFill>
                  <a:schemeClr val="dk1"/>
                </a:solidFill>
                <a:effectLst/>
                <a:latin typeface="Arial" panose="020B0604020202020204" pitchFamily="34" charset="0"/>
                <a:ea typeface="+mn-ea"/>
                <a:cs typeface="Arial" panose="020B0604020202020204" pitchFamily="34" charset="0"/>
              </a:rPr>
              <a:t>Le salaire moyen  </a:t>
            </a:r>
            <a:r>
              <a:rPr lang="fr-FR" sz="1300" b="0" i="0" baseline="0">
                <a:solidFill>
                  <a:schemeClr val="dk1"/>
                </a:solidFill>
                <a:effectLst/>
                <a:latin typeface="Arial" panose="020B0604020202020204" pitchFamily="34" charset="0"/>
                <a:ea typeface="+mn-ea"/>
                <a:cs typeface="Arial" panose="020B0604020202020204" pitchFamily="34" charset="0"/>
              </a:rPr>
              <a:t>des agents public de l'Etat exceptés ceux des Forces Armées Nationales et ceux des Missions Diplomatiques et  Postes Consulaires  est passé de 321 954 Fcfa à fin septembre 2024 à 320 062 Fcfa à fin decembre 2024, soit une baisse de 0,6%. En glissement annuel, le salaire moyen enregistre une baisse de 1,6%. </a:t>
            </a:r>
            <a:endParaRPr lang="fr-BF" sz="1300">
              <a:effectLst/>
              <a:latin typeface="Arial" panose="020B0604020202020204" pitchFamily="34" charset="0"/>
              <a:cs typeface="Arial" panose="020B0604020202020204" pitchFamily="34" charset="0"/>
            </a:endParaRPr>
          </a:p>
          <a:p>
            <a:pPr algn="just" rtl="0" eaLnBrk="1" fontAlgn="auto" latinLnBrk="0" hangingPunct="1"/>
            <a:r>
              <a:rPr lang="fr-FR" sz="1300" b="0" i="0" baseline="0">
                <a:solidFill>
                  <a:schemeClr val="dk1"/>
                </a:solidFill>
                <a:effectLst/>
                <a:latin typeface="Arial" panose="020B0604020202020204" pitchFamily="34" charset="0"/>
                <a:ea typeface="+mn-ea"/>
                <a:cs typeface="Arial" panose="020B0604020202020204" pitchFamily="34" charset="0"/>
              </a:rPr>
              <a:t>Cette évolution du salaire moyen est liée au nombre de dossiers de reclassement, d'avancement et du décrochage de de certains agents de l'AGSP dans le cadre de la FPH</a:t>
            </a:r>
            <a:r>
              <a:rPr lang="fr-FR" sz="1400" b="0" i="0" baseline="0">
                <a:solidFill>
                  <a:schemeClr val="dk1"/>
                </a:solidFill>
                <a:effectLst/>
                <a:latin typeface="Arial" panose="020B0604020202020204" pitchFamily="34" charset="0"/>
                <a:ea typeface="+mn-ea"/>
                <a:cs typeface="Arial" panose="020B0604020202020204" pitchFamily="34" charset="0"/>
              </a:rPr>
              <a:t>.</a:t>
            </a:r>
            <a:endParaRPr lang="fr-BF" sz="1400">
              <a:effectLst/>
              <a:latin typeface="Arial" panose="020B0604020202020204" pitchFamily="34" charset="0"/>
              <a:cs typeface="Arial" panose="020B0604020202020204" pitchFamily="34" charset="0"/>
            </a:endParaRPr>
          </a:p>
        </xdr:txBody>
      </xdr:sp>
      <xdr:grpSp>
        <xdr:nvGrpSpPr>
          <xdr:cNvPr id="13" name="Groupe 12">
            <a:extLst>
              <a:ext uri="{FF2B5EF4-FFF2-40B4-BE49-F238E27FC236}">
                <a16:creationId xmlns:a16="http://schemas.microsoft.com/office/drawing/2014/main" id="{00000000-0008-0000-0C00-00000D000000}"/>
              </a:ext>
            </a:extLst>
          </xdr:cNvPr>
          <xdr:cNvGrpSpPr/>
        </xdr:nvGrpSpPr>
        <xdr:grpSpPr>
          <a:xfrm>
            <a:off x="196625" y="5021686"/>
            <a:ext cx="9408252" cy="385340"/>
            <a:chOff x="196625" y="5021686"/>
            <a:chExt cx="9408252" cy="385340"/>
          </a:xfrm>
        </xdr:grpSpPr>
        <xdr:sp macro="" textlink="">
          <xdr:nvSpPr>
            <xdr:cNvPr id="14" name="ZoneTexte 13">
              <a:extLst>
                <a:ext uri="{FF2B5EF4-FFF2-40B4-BE49-F238E27FC236}">
                  <a16:creationId xmlns:a16="http://schemas.microsoft.com/office/drawing/2014/main" id="{00000000-0008-0000-0C00-00000E000000}"/>
                </a:ext>
              </a:extLst>
            </xdr:cNvPr>
            <xdr:cNvSpPr txBox="1"/>
          </xdr:nvSpPr>
          <xdr:spPr>
            <a:xfrm>
              <a:off x="196625" y="5021686"/>
              <a:ext cx="9408252" cy="354647"/>
            </a:xfrm>
            <a:prstGeom prst="rect">
              <a:avLst/>
            </a:prstGeom>
            <a:solidFill>
              <a:schemeClr val="accent6">
                <a:lumMod val="40000"/>
                <a:lumOff val="60000"/>
              </a:schemeClr>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eaLnBrk="1" fontAlgn="auto" latinLnBrk="0" hangingPunct="1"/>
              <a:r>
                <a:rPr lang="fr-FR" sz="1800" b="1">
                  <a:solidFill>
                    <a:sysClr val="windowText" lastClr="000000"/>
                  </a:solidFill>
                  <a:latin typeface="Lucida Handwriting" panose="03010101010101010101" pitchFamily="66" charset="0"/>
                  <a:ea typeface="+mn-ea"/>
                  <a:cs typeface="Arial" panose="020B0604020202020204" pitchFamily="34" charset="0"/>
                </a:rPr>
                <a:t>Salaire moyen par tête</a:t>
              </a:r>
              <a:endParaRPr lang="fr-BF" sz="1800" b="1">
                <a:solidFill>
                  <a:sysClr val="windowText" lastClr="000000"/>
                </a:solidFill>
                <a:latin typeface="Lucida Handwriting" panose="03010101010101010101" pitchFamily="66" charset="0"/>
                <a:ea typeface="+mn-ea"/>
                <a:cs typeface="Arial" panose="020B0604020202020204" pitchFamily="34" charset="0"/>
              </a:endParaRPr>
            </a:p>
          </xdr:txBody>
        </xdr:sp>
        <xdr:pic>
          <xdr:nvPicPr>
            <xdr:cNvPr id="15" name="Imag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2572" y="5037670"/>
              <a:ext cx="730250" cy="369356"/>
            </a:xfrm>
            <a:prstGeom prst="rect">
              <a:avLst/>
            </a:prstGeom>
            <a:ln>
              <a:solidFill>
                <a:srgbClr val="00B050"/>
              </a:solidFill>
            </a:ln>
          </xdr:spPr>
        </xdr:pic>
      </xdr:grpSp>
    </xdr:grpSp>
    <xdr:clientData/>
  </xdr:twoCellAnchor>
  <xdr:twoCellAnchor>
    <xdr:from>
      <xdr:col>1</xdr:col>
      <xdr:colOff>104775</xdr:colOff>
      <xdr:row>44</xdr:row>
      <xdr:rowOff>125069</xdr:rowOff>
    </xdr:from>
    <xdr:to>
      <xdr:col>11</xdr:col>
      <xdr:colOff>0</xdr:colOff>
      <xdr:row>77</xdr:row>
      <xdr:rowOff>133775</xdr:rowOff>
    </xdr:to>
    <xdr:grpSp>
      <xdr:nvGrpSpPr>
        <xdr:cNvPr id="16" name="Groupe 15">
          <a:extLst>
            <a:ext uri="{FF2B5EF4-FFF2-40B4-BE49-F238E27FC236}">
              <a16:creationId xmlns:a16="http://schemas.microsoft.com/office/drawing/2014/main" id="{00000000-0008-0000-0C00-000010000000}"/>
            </a:ext>
          </a:extLst>
        </xdr:cNvPr>
        <xdr:cNvGrpSpPr/>
      </xdr:nvGrpSpPr>
      <xdr:grpSpPr>
        <a:xfrm>
          <a:off x="227542" y="8621369"/>
          <a:ext cx="10076391" cy="6015806"/>
          <a:chOff x="212351" y="7439249"/>
          <a:chExt cx="9280985" cy="3248722"/>
        </a:xfrm>
      </xdr:grpSpPr>
      <xdr:graphicFrame macro="">
        <xdr:nvGraphicFramePr>
          <xdr:cNvPr id="17" name="Graphique 16">
            <a:extLst>
              <a:ext uri="{FF2B5EF4-FFF2-40B4-BE49-F238E27FC236}">
                <a16:creationId xmlns:a16="http://schemas.microsoft.com/office/drawing/2014/main" id="{00000000-0008-0000-0C00-000011000000}"/>
              </a:ext>
            </a:extLst>
          </xdr:cNvPr>
          <xdr:cNvGraphicFramePr>
            <a:graphicFrameLocks/>
          </xdr:cNvGraphicFramePr>
        </xdr:nvGraphicFramePr>
        <xdr:xfrm>
          <a:off x="4898929" y="7849140"/>
          <a:ext cx="4583771" cy="2835129"/>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8" name="ZoneTexte 17">
            <a:extLst>
              <a:ext uri="{FF2B5EF4-FFF2-40B4-BE49-F238E27FC236}">
                <a16:creationId xmlns:a16="http://schemas.microsoft.com/office/drawing/2014/main" id="{00000000-0008-0000-0C00-000012000000}"/>
              </a:ext>
            </a:extLst>
          </xdr:cNvPr>
          <xdr:cNvSpPr txBox="1"/>
        </xdr:nvSpPr>
        <xdr:spPr>
          <a:xfrm>
            <a:off x="237167" y="7837349"/>
            <a:ext cx="4608587" cy="2850622"/>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fr-FR" sz="1500" b="1" i="0">
                <a:solidFill>
                  <a:schemeClr val="dk1"/>
                </a:solidFill>
                <a:effectLst/>
                <a:latin typeface="Arial" panose="020B0604020202020204" pitchFamily="34" charset="0"/>
                <a:ea typeface="+mn-ea"/>
                <a:cs typeface="Arial" panose="020B0604020202020204" pitchFamily="34" charset="0"/>
              </a:rPr>
              <a:t>Evolution de l'effectif des agents publics</a:t>
            </a:r>
          </a:p>
          <a:p>
            <a:pPr rtl="0" eaLnBrk="1" fontAlgn="auto" latinLnBrk="0" hangingPunct="1"/>
            <a:endParaRPr lang="fr-BF">
              <a:effectLst/>
              <a:latin typeface="Arial" panose="020B0604020202020204" pitchFamily="34" charset="0"/>
              <a:cs typeface="Arial" panose="020B0604020202020204" pitchFamily="34" charset="0"/>
            </a:endParaRPr>
          </a:p>
          <a:p>
            <a:pPr algn="just" rtl="0" eaLnBrk="1" fontAlgn="auto" latinLnBrk="0" hangingPunct="1"/>
            <a:r>
              <a:rPr lang="fr-FR" sz="1500" b="0" i="0">
                <a:solidFill>
                  <a:schemeClr val="dk1"/>
                </a:solidFill>
                <a:effectLst/>
                <a:latin typeface="Arial" panose="020B0604020202020204" pitchFamily="34" charset="0"/>
                <a:ea typeface="+mn-ea"/>
                <a:cs typeface="Arial" panose="020B0604020202020204" pitchFamily="34" charset="0"/>
              </a:rPr>
              <a:t>L'effectif</a:t>
            </a:r>
            <a:r>
              <a:rPr lang="fr-FR" sz="1500" b="0" i="0" baseline="0">
                <a:solidFill>
                  <a:schemeClr val="dk1"/>
                </a:solidFill>
                <a:effectLst/>
                <a:latin typeface="Arial" panose="020B0604020202020204" pitchFamily="34" charset="0"/>
                <a:ea typeface="+mn-ea"/>
                <a:cs typeface="Arial" panose="020B0604020202020204" pitchFamily="34" charset="0"/>
              </a:rPr>
              <a:t> des agents publics exceptés ceux des Forces Armées Nationales et ceux des Missions Diplomatiques et  Postes Consulaires a repris une croissance haussière en glissement trimestriel enregistrant des hausses au cours du troisième et  quatrième trimestre soit respectivement de 1,9% et 2,7%. </a:t>
            </a:r>
            <a:endParaRPr lang="fr-BF" sz="1500">
              <a:effectLst/>
              <a:latin typeface="Arial" panose="020B0604020202020204" pitchFamily="34" charset="0"/>
              <a:cs typeface="Arial" panose="020B0604020202020204" pitchFamily="34" charset="0"/>
            </a:endParaRPr>
          </a:p>
          <a:p>
            <a:pPr rtl="0" eaLnBrk="1" fontAlgn="auto" latinLnBrk="0" hangingPunct="1"/>
            <a:endParaRPr lang="fr-FR" sz="1200" b="0" i="0">
              <a:solidFill>
                <a:schemeClr val="dk1"/>
              </a:solidFill>
              <a:effectLst/>
              <a:latin typeface="Arial" panose="020B0604020202020204" pitchFamily="34" charset="0"/>
              <a:ea typeface="+mn-ea"/>
              <a:cs typeface="Arial" panose="020B0604020202020204" pitchFamily="34" charset="0"/>
            </a:endParaRPr>
          </a:p>
          <a:p>
            <a:pPr marL="0" indent="0" rtl="0" eaLnBrk="1" fontAlgn="auto" latinLnBrk="0" hangingPunct="1"/>
            <a:r>
              <a:rPr lang="fr-FR" sz="1500" b="1" i="0">
                <a:solidFill>
                  <a:schemeClr val="dk1"/>
                </a:solidFill>
                <a:effectLst/>
                <a:latin typeface="Arial" panose="020B0604020202020204" pitchFamily="34" charset="0"/>
                <a:ea typeface="+mn-ea"/>
                <a:cs typeface="Arial" panose="020B0604020202020204" pitchFamily="34" charset="0"/>
              </a:rPr>
              <a:t>Evolution du salaire moyen</a:t>
            </a:r>
          </a:p>
          <a:p>
            <a:pPr rtl="0" eaLnBrk="1" fontAlgn="auto" latinLnBrk="0" hangingPunct="1"/>
            <a:endParaRPr lang="fr-BF" sz="1200">
              <a:effectLst/>
              <a:latin typeface="Arial" panose="020B0604020202020204" pitchFamily="34" charset="0"/>
              <a:cs typeface="Arial" panose="020B0604020202020204" pitchFamily="34" charset="0"/>
            </a:endParaRPr>
          </a:p>
          <a:p>
            <a:pPr algn="just" rtl="0" eaLnBrk="1" fontAlgn="auto" latinLnBrk="0" hangingPunct="1"/>
            <a:r>
              <a:rPr lang="fr-FR" sz="1500" b="0" i="0">
                <a:solidFill>
                  <a:schemeClr val="dk1"/>
                </a:solidFill>
                <a:effectLst/>
                <a:latin typeface="Arial" panose="020B0604020202020204" pitchFamily="34" charset="0"/>
                <a:ea typeface="+mn-ea"/>
                <a:cs typeface="Arial" panose="020B0604020202020204" pitchFamily="34" charset="0"/>
              </a:rPr>
              <a:t>L'analyse de l'évolution du salaire moyen en</a:t>
            </a:r>
            <a:r>
              <a:rPr lang="fr-FR" sz="1500" b="0" i="0" baseline="0">
                <a:solidFill>
                  <a:schemeClr val="dk1"/>
                </a:solidFill>
                <a:effectLst/>
                <a:latin typeface="Arial" panose="020B0604020202020204" pitchFamily="34" charset="0"/>
                <a:ea typeface="+mn-ea"/>
                <a:cs typeface="Arial" panose="020B0604020202020204" pitchFamily="34" charset="0"/>
              </a:rPr>
              <a:t> glissement trimestriel indique une tendance baissière. Au quatrième trimestre de 2024 on enregistre  du salaire moyen de 1,6% contre une baisse de 1,9% au troisième trimestre 2024. Cette tendance baissière du salaire moyen indique une baisse du nombre de dossiers d'avancement et de reclassement traités. cela est aussi dû au décrochage du SIGASPE de ceratains agents de l'Agence nationale de gestion des soins de santé primaire.</a:t>
            </a:r>
            <a:endParaRPr lang="fr-BF" sz="1500">
              <a:effectLst/>
              <a:latin typeface="Arial" panose="020B0604020202020204" pitchFamily="34" charset="0"/>
              <a:cs typeface="Arial" panose="020B0604020202020204" pitchFamily="34" charset="0"/>
            </a:endParaRPr>
          </a:p>
        </xdr:txBody>
      </xdr:sp>
      <xdr:grpSp>
        <xdr:nvGrpSpPr>
          <xdr:cNvPr id="19" name="Groupe 18">
            <a:extLst>
              <a:ext uri="{FF2B5EF4-FFF2-40B4-BE49-F238E27FC236}">
                <a16:creationId xmlns:a16="http://schemas.microsoft.com/office/drawing/2014/main" id="{00000000-0008-0000-0C00-000013000000}"/>
              </a:ext>
            </a:extLst>
          </xdr:cNvPr>
          <xdr:cNvGrpSpPr/>
        </xdr:nvGrpSpPr>
        <xdr:grpSpPr>
          <a:xfrm>
            <a:off x="212351" y="7439249"/>
            <a:ext cx="9280985" cy="354865"/>
            <a:chOff x="212351" y="7439249"/>
            <a:chExt cx="9280985" cy="354865"/>
          </a:xfrm>
        </xdr:grpSpPr>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212351" y="7439249"/>
              <a:ext cx="9280985" cy="354865"/>
            </a:xfrm>
            <a:prstGeom prst="rect">
              <a:avLst/>
            </a:prstGeom>
            <a:solidFill>
              <a:schemeClr val="accent6">
                <a:lumMod val="40000"/>
                <a:lumOff val="60000"/>
              </a:schemeClr>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b="1">
                  <a:solidFill>
                    <a:sysClr val="windowText" lastClr="000000"/>
                  </a:solidFill>
                  <a:latin typeface="Lucida Handwriting" panose="03010101010101010101" pitchFamily="66" charset="0"/>
                  <a:cs typeface="Arial" panose="020B0604020202020204" pitchFamily="34" charset="0"/>
                </a:rPr>
                <a:t>                    Evolution des effectifs </a:t>
              </a:r>
              <a:r>
                <a:rPr lang="fr-FR" sz="1800" b="1" baseline="0">
                  <a:solidFill>
                    <a:sysClr val="windowText" lastClr="000000"/>
                  </a:solidFill>
                  <a:latin typeface="Lucida Handwriting" panose="03010101010101010101" pitchFamily="66" charset="0"/>
                  <a:cs typeface="Arial" panose="020B0604020202020204" pitchFamily="34" charset="0"/>
                </a:rPr>
                <a:t> et salaires moyens</a:t>
              </a:r>
              <a:endParaRPr lang="fr-BF" sz="1800" b="1">
                <a:solidFill>
                  <a:sysClr val="windowText" lastClr="000000"/>
                </a:solidFill>
                <a:latin typeface="Lucida Handwriting" panose="03010101010101010101" pitchFamily="66" charset="0"/>
                <a:cs typeface="Arial" panose="020B0604020202020204" pitchFamily="34" charset="0"/>
              </a:endParaRPr>
            </a:p>
          </xdr:txBody>
        </xdr:sp>
        <xdr:pic>
          <xdr:nvPicPr>
            <xdr:cNvPr id="21" name="Image 20">
              <a:extLst>
                <a:ext uri="{FF2B5EF4-FFF2-40B4-BE49-F238E27FC236}">
                  <a16:creationId xmlns:a16="http://schemas.microsoft.com/office/drawing/2014/main" id="{00000000-0008-0000-0C00-000015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723" t="21945" r="20000" b="32778"/>
            <a:stretch/>
          </xdr:blipFill>
          <xdr:spPr>
            <a:xfrm>
              <a:off x="275168" y="7468185"/>
              <a:ext cx="878416" cy="310206"/>
            </a:xfrm>
            <a:prstGeom prst="rect">
              <a:avLst/>
            </a:prstGeom>
            <a:ln>
              <a:solidFill>
                <a:srgbClr val="00B050"/>
              </a:solidFill>
            </a:ln>
          </xdr:spPr>
        </xdr:pic>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14654</xdr:colOff>
      <xdr:row>3</xdr:row>
      <xdr:rowOff>160734</xdr:rowOff>
    </xdr:from>
    <xdr:to>
      <xdr:col>8</xdr:col>
      <xdr:colOff>590550</xdr:colOff>
      <xdr:row>13</xdr:row>
      <xdr:rowOff>161192</xdr:rowOff>
    </xdr:to>
    <xdr:sp macro="" textlink="">
      <xdr:nvSpPr>
        <xdr:cNvPr id="2" name="ZoneTexte 1">
          <a:extLst>
            <a:ext uri="{FF2B5EF4-FFF2-40B4-BE49-F238E27FC236}">
              <a16:creationId xmlns:a16="http://schemas.microsoft.com/office/drawing/2014/main" id="{00000000-0008-0000-0D00-000002000000}"/>
            </a:ext>
          </a:extLst>
        </xdr:cNvPr>
        <xdr:cNvSpPr txBox="1"/>
      </xdr:nvSpPr>
      <xdr:spPr>
        <a:xfrm>
          <a:off x="14654" y="709374"/>
          <a:ext cx="7967296" cy="1829258"/>
        </a:xfrm>
        <a:prstGeom prst="rect">
          <a:avLst/>
        </a:prstGeom>
        <a:no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a:solidFill>
                <a:sysClr val="windowText" lastClr="000000"/>
              </a:solidFill>
              <a:effectLst/>
              <a:latin typeface="Arial" panose="020B0604020202020204" pitchFamily="34" charset="0"/>
              <a:ea typeface="+mn-ea"/>
              <a:cs typeface="Arial" panose="020B0604020202020204" pitchFamily="34" charset="0"/>
            </a:rPr>
            <a:t>Au plan national, les échanges commerciaux du Burkina Faso ont été fortement influencés</a:t>
          </a:r>
          <a:r>
            <a:rPr lang="fr-FR" sz="1100" baseline="0">
              <a:solidFill>
                <a:sysClr val="windowText" lastClr="000000"/>
              </a:solidFill>
              <a:effectLst/>
              <a:latin typeface="Arial" panose="020B0604020202020204" pitchFamily="34" charset="0"/>
              <a:ea typeface="+mn-ea"/>
              <a:cs typeface="Arial" panose="020B0604020202020204" pitchFamily="34" charset="0"/>
            </a:rPr>
            <a:t> </a:t>
          </a:r>
          <a:r>
            <a:rPr lang="fr-FR" sz="1100">
              <a:solidFill>
                <a:sysClr val="windowText" lastClr="000000"/>
              </a:solidFill>
              <a:effectLst/>
              <a:latin typeface="Arial" panose="020B0604020202020204" pitchFamily="34" charset="0"/>
              <a:ea typeface="+mn-ea"/>
              <a:cs typeface="Arial" panose="020B0604020202020204" pitchFamily="34" charset="0"/>
            </a:rPr>
            <a:t>par la persistance des attaques terroristes entrainant un déplacement interne des</a:t>
          </a:r>
          <a:r>
            <a:rPr lang="fr-FR" sz="1100" baseline="0">
              <a:solidFill>
                <a:sysClr val="windowText" lastClr="000000"/>
              </a:solidFill>
              <a:effectLst/>
              <a:latin typeface="Arial" panose="020B0604020202020204" pitchFamily="34" charset="0"/>
              <a:ea typeface="+mn-ea"/>
              <a:cs typeface="Arial" panose="020B0604020202020204" pitchFamily="34" charset="0"/>
            </a:rPr>
            <a:t> </a:t>
          </a:r>
          <a:r>
            <a:rPr lang="fr-FR" sz="1100">
              <a:solidFill>
                <a:sysClr val="windowText" lastClr="000000"/>
              </a:solidFill>
              <a:effectLst/>
              <a:latin typeface="Arial" panose="020B0604020202020204" pitchFamily="34" charset="0"/>
              <a:ea typeface="+mn-ea"/>
              <a:cs typeface="Arial" panose="020B0604020202020204" pitchFamily="34" charset="0"/>
            </a:rPr>
            <a:t>populations, des tensions inflationnistes concernant</a:t>
          </a:r>
          <a:r>
            <a:rPr lang="fr-FR" sz="1100" baseline="0">
              <a:solidFill>
                <a:sysClr val="windowText" lastClr="000000"/>
              </a:solidFill>
              <a:effectLst/>
              <a:latin typeface="Arial" panose="020B0604020202020204" pitchFamily="34" charset="0"/>
              <a:ea typeface="+mn-ea"/>
              <a:cs typeface="Arial" panose="020B0604020202020204" pitchFamily="34" charset="0"/>
            </a:rPr>
            <a:t> </a:t>
          </a:r>
          <a:r>
            <a:rPr lang="fr-FR" sz="1100">
              <a:solidFill>
                <a:sysClr val="windowText" lastClr="000000"/>
              </a:solidFill>
              <a:effectLst/>
              <a:latin typeface="Arial" panose="020B0604020202020204" pitchFamily="34" charset="0"/>
              <a:ea typeface="+mn-ea"/>
              <a:cs typeface="Arial" panose="020B0604020202020204" pitchFamily="34" charset="0"/>
            </a:rPr>
            <a:t>notamment les produits de grande consommation. Les conditions d’évolution de l’activité économique internationale en 2024 se présentent assez difficiles en raison des tensions entre la Russie et l’Ukraine qui désorganise les circuits de distribution des produits pétroliers et impactent négativement les quantités des offres de certains produits échangés au plan international (produits pétroliers, produits alimentaires, engrais, etc.), avec pour conséquence, des tensions inflationnistes à l'échelle mondiale.</a:t>
          </a:r>
        </a:p>
        <a:p>
          <a:pPr algn="just"/>
          <a:endParaRPr lang="fr-FR" sz="1100">
            <a:solidFill>
              <a:sysClr val="windowText" lastClr="000000"/>
            </a:solidFill>
            <a:effectLst/>
            <a:latin typeface="Arial" panose="020B0604020202020204" pitchFamily="34" charset="0"/>
            <a:ea typeface="+mn-ea"/>
            <a:cs typeface="Arial" panose="020B0604020202020204" pitchFamily="34" charset="0"/>
          </a:endParaRPr>
        </a:p>
        <a:p>
          <a:pPr algn="just"/>
          <a:r>
            <a:rPr lang="fr-FR" sz="1100">
              <a:solidFill>
                <a:sysClr val="windowText" lastClr="000000"/>
              </a:solidFill>
              <a:effectLst/>
              <a:latin typeface="Arial" panose="020B0604020202020204" pitchFamily="34" charset="0"/>
              <a:ea typeface="+mn-ea"/>
              <a:cs typeface="Arial" panose="020B0604020202020204" pitchFamily="34" charset="0"/>
            </a:rPr>
            <a:t>Au</a:t>
          </a:r>
          <a:r>
            <a:rPr lang="fr-FR" sz="1100" baseline="0">
              <a:solidFill>
                <a:sysClr val="windowText" lastClr="000000"/>
              </a:solidFill>
              <a:effectLst/>
              <a:latin typeface="Arial" panose="020B0604020202020204" pitchFamily="34" charset="0"/>
              <a:ea typeface="+mn-ea"/>
              <a:cs typeface="Arial" panose="020B0604020202020204" pitchFamily="34" charset="0"/>
            </a:rPr>
            <a:t> quatrième</a:t>
          </a:r>
          <a:r>
            <a:rPr lang="fr-FR" sz="1100">
              <a:solidFill>
                <a:sysClr val="windowText" lastClr="000000"/>
              </a:solidFill>
              <a:effectLst/>
              <a:latin typeface="Arial" panose="020B0604020202020204" pitchFamily="34" charset="0"/>
              <a:ea typeface="+mn-ea"/>
              <a:cs typeface="Arial" panose="020B0604020202020204" pitchFamily="34" charset="0"/>
            </a:rPr>
            <a:t> trimestre 2024, le déficit du compte courant s’est réduit</a:t>
          </a:r>
          <a:r>
            <a:rPr lang="fr-FR" sz="1100" baseline="0">
              <a:solidFill>
                <a:sysClr val="windowText" lastClr="000000"/>
              </a:solidFill>
              <a:effectLst/>
              <a:latin typeface="Arial" panose="020B0604020202020204" pitchFamily="34" charset="0"/>
              <a:ea typeface="+mn-ea"/>
              <a:cs typeface="Arial" panose="020B0604020202020204" pitchFamily="34" charset="0"/>
            </a:rPr>
            <a:t> de 57,7</a:t>
          </a:r>
          <a:r>
            <a:rPr lang="fr-FR" sz="1100">
              <a:solidFill>
                <a:sysClr val="windowText" lastClr="000000"/>
              </a:solidFill>
              <a:effectLst/>
              <a:latin typeface="Arial" panose="020B0604020202020204" pitchFamily="34" charset="0"/>
              <a:ea typeface="+mn-ea"/>
              <a:cs typeface="Arial" panose="020B0604020202020204" pitchFamily="34" charset="0"/>
            </a:rPr>
            <a:t> milliards de FCFA par rapport au trimestre</a:t>
          </a:r>
          <a:r>
            <a:rPr lang="fr-FR" sz="1100" baseline="0">
              <a:solidFill>
                <a:sysClr val="windowText" lastClr="000000"/>
              </a:solidFill>
              <a:effectLst/>
              <a:latin typeface="Arial" panose="020B0604020202020204" pitchFamily="34" charset="0"/>
              <a:ea typeface="+mn-ea"/>
              <a:cs typeface="Arial" panose="020B0604020202020204" pitchFamily="34" charset="0"/>
            </a:rPr>
            <a:t> précédent</a:t>
          </a:r>
          <a:r>
            <a:rPr lang="fr-FR" sz="1100">
              <a:solidFill>
                <a:sysClr val="windowText" lastClr="000000"/>
              </a:solidFill>
              <a:effectLst/>
              <a:latin typeface="Arial" panose="020B0604020202020204" pitchFamily="34" charset="0"/>
              <a:ea typeface="+mn-ea"/>
              <a:cs typeface="Arial" panose="020B0604020202020204" pitchFamily="34" charset="0"/>
            </a:rPr>
            <a:t> en s'établissant à 50,7 milliards de FCFA suite à une baisse sensible du déficit des comptes de biens et services et de l'augmentation de l'excédent du compte</a:t>
          </a:r>
          <a:r>
            <a:rPr lang="fr-FR" sz="1100" baseline="0">
              <a:solidFill>
                <a:sysClr val="windowText" lastClr="000000"/>
              </a:solidFill>
              <a:effectLst/>
              <a:latin typeface="Arial" panose="020B0604020202020204" pitchFamily="34" charset="0"/>
              <a:ea typeface="+mn-ea"/>
              <a:cs typeface="Arial" panose="020B0604020202020204" pitchFamily="34" charset="0"/>
            </a:rPr>
            <a:t> de revenu secondaire de 14,4 milliards de FCFA.</a:t>
          </a:r>
          <a:r>
            <a:rPr lang="fr-FR" sz="1100">
              <a:solidFill>
                <a:sysClr val="windowText" lastClr="000000"/>
              </a:solidFill>
              <a:effectLst/>
              <a:latin typeface="Arial" panose="020B0604020202020204" pitchFamily="34" charset="0"/>
              <a:ea typeface="+mn-ea"/>
              <a:cs typeface="Arial" panose="020B0604020202020204" pitchFamily="34" charset="0"/>
            </a:rPr>
            <a:t> </a:t>
          </a:r>
        </a:p>
      </xdr:txBody>
    </xdr:sp>
    <xdr:clientData/>
  </xdr:twoCellAnchor>
  <xdr:twoCellAnchor>
    <xdr:from>
      <xdr:col>0</xdr:col>
      <xdr:colOff>0</xdr:colOff>
      <xdr:row>0</xdr:row>
      <xdr:rowOff>119062</xdr:rowOff>
    </xdr:from>
    <xdr:to>
      <xdr:col>8</xdr:col>
      <xdr:colOff>606424</xdr:colOff>
      <xdr:row>3</xdr:row>
      <xdr:rowOff>130969</xdr:rowOff>
    </xdr:to>
    <xdr:sp macro="" textlink="">
      <xdr:nvSpPr>
        <xdr:cNvPr id="3" name="Texte 96">
          <a:extLst>
            <a:ext uri="{FF2B5EF4-FFF2-40B4-BE49-F238E27FC236}">
              <a16:creationId xmlns:a16="http://schemas.microsoft.com/office/drawing/2014/main" id="{00000000-0008-0000-0D00-000003000000}"/>
            </a:ext>
          </a:extLst>
        </xdr:cNvPr>
        <xdr:cNvSpPr txBox="1">
          <a:spLocks noChangeArrowheads="1"/>
        </xdr:cNvSpPr>
      </xdr:nvSpPr>
      <xdr:spPr bwMode="auto">
        <a:xfrm>
          <a:off x="0" y="119062"/>
          <a:ext cx="7997824" cy="560547"/>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2400" b="1" i="0" strike="noStrike">
            <a:solidFill>
              <a:srgbClr val="000000"/>
            </a:solidFill>
            <a:latin typeface="Times New Roman"/>
            <a:cs typeface="Times New Roman"/>
          </a:endParaRPr>
        </a:p>
      </xdr:txBody>
    </xdr:sp>
    <xdr:clientData/>
  </xdr:twoCellAnchor>
  <xdr:twoCellAnchor>
    <xdr:from>
      <xdr:col>0</xdr:col>
      <xdr:colOff>158262</xdr:colOff>
      <xdr:row>1</xdr:row>
      <xdr:rowOff>5861</xdr:rowOff>
    </xdr:from>
    <xdr:to>
      <xdr:col>8</xdr:col>
      <xdr:colOff>471853</xdr:colOff>
      <xdr:row>3</xdr:row>
      <xdr:rowOff>89298</xdr:rowOff>
    </xdr:to>
    <xdr:sp macro="" textlink="">
      <xdr:nvSpPr>
        <xdr:cNvPr id="4" name="Oval 4">
          <a:extLst>
            <a:ext uri="{FF2B5EF4-FFF2-40B4-BE49-F238E27FC236}">
              <a16:creationId xmlns:a16="http://schemas.microsoft.com/office/drawing/2014/main" id="{00000000-0008-0000-0D00-000004000000}"/>
            </a:ext>
          </a:extLst>
        </xdr:cNvPr>
        <xdr:cNvSpPr>
          <a:spLocks noChangeArrowheads="1"/>
        </xdr:cNvSpPr>
      </xdr:nvSpPr>
      <xdr:spPr bwMode="auto">
        <a:xfrm>
          <a:off x="158262" y="188741"/>
          <a:ext cx="7704991" cy="449197"/>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Balance</a:t>
          </a:r>
          <a:r>
            <a:rPr lang="fr-FR" sz="1600" b="1" i="0" strike="noStrike" baseline="0">
              <a:solidFill>
                <a:srgbClr val="000000"/>
              </a:solidFill>
              <a:latin typeface="Lucida Handwriting"/>
            </a:rPr>
            <a:t> des paiements</a:t>
          </a:r>
          <a:endParaRPr lang="fr-FR" sz="1600" b="1" i="0" strike="noStrike">
            <a:solidFill>
              <a:srgbClr val="000000"/>
            </a:solidFill>
            <a:latin typeface="Lucida Handwriting"/>
          </a:endParaRPr>
        </a:p>
      </xdr:txBody>
    </xdr:sp>
    <xdr:clientData/>
  </xdr:twoCellAnchor>
  <xdr:twoCellAnchor>
    <xdr:from>
      <xdr:col>0</xdr:col>
      <xdr:colOff>20515</xdr:colOff>
      <xdr:row>14</xdr:row>
      <xdr:rowOff>43858</xdr:rowOff>
    </xdr:from>
    <xdr:to>
      <xdr:col>8</xdr:col>
      <xdr:colOff>597877</xdr:colOff>
      <xdr:row>17</xdr:row>
      <xdr:rowOff>177304</xdr:rowOff>
    </xdr:to>
    <xdr:grpSp>
      <xdr:nvGrpSpPr>
        <xdr:cNvPr id="5" name="Groupe 4">
          <a:extLst>
            <a:ext uri="{FF2B5EF4-FFF2-40B4-BE49-F238E27FC236}">
              <a16:creationId xmlns:a16="http://schemas.microsoft.com/office/drawing/2014/main" id="{00000000-0008-0000-0D00-000005000000}"/>
            </a:ext>
          </a:extLst>
        </xdr:cNvPr>
        <xdr:cNvGrpSpPr/>
      </xdr:nvGrpSpPr>
      <xdr:grpSpPr>
        <a:xfrm>
          <a:off x="20515" y="2587766"/>
          <a:ext cx="7968762" cy="543753"/>
          <a:chOff x="95249" y="6968273"/>
          <a:chExt cx="5641768" cy="571131"/>
        </a:xfrm>
      </xdr:grpSpPr>
      <xdr:sp macro="" textlink="">
        <xdr:nvSpPr>
          <xdr:cNvPr id="6" name="Texte 96">
            <a:extLst>
              <a:ext uri="{FF2B5EF4-FFF2-40B4-BE49-F238E27FC236}">
                <a16:creationId xmlns:a16="http://schemas.microsoft.com/office/drawing/2014/main" id="{00000000-0008-0000-0D00-000006000000}"/>
              </a:ext>
            </a:extLst>
          </xdr:cNvPr>
          <xdr:cNvSpPr txBox="1">
            <a:spLocks noChangeArrowheads="1"/>
          </xdr:cNvSpPr>
        </xdr:nvSpPr>
        <xdr:spPr bwMode="auto">
          <a:xfrm>
            <a:off x="95249" y="6968273"/>
            <a:ext cx="5641768" cy="571131"/>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Oval 4">
            <a:extLst>
              <a:ext uri="{FF2B5EF4-FFF2-40B4-BE49-F238E27FC236}">
                <a16:creationId xmlns:a16="http://schemas.microsoft.com/office/drawing/2014/main" id="{00000000-0008-0000-0D00-000007000000}"/>
              </a:ext>
            </a:extLst>
          </xdr:cNvPr>
          <xdr:cNvSpPr>
            <a:spLocks noChangeArrowheads="1"/>
          </xdr:cNvSpPr>
        </xdr:nvSpPr>
        <xdr:spPr bwMode="auto">
          <a:xfrm>
            <a:off x="190503" y="7077807"/>
            <a:ext cx="5389678" cy="402981"/>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Le</a:t>
            </a:r>
            <a:r>
              <a:rPr lang="fr-FR" sz="1600" b="1" i="0" strike="noStrike" baseline="0">
                <a:solidFill>
                  <a:srgbClr val="000000"/>
                </a:solidFill>
                <a:latin typeface="Lucida Handwriting"/>
              </a:rPr>
              <a:t> compte des transactions courantes</a:t>
            </a:r>
            <a:endParaRPr lang="fr-FR" sz="1600" b="1" i="0" strike="noStrike">
              <a:solidFill>
                <a:srgbClr val="000000"/>
              </a:solidFill>
              <a:latin typeface="Lucida Handwriting"/>
            </a:endParaRPr>
          </a:p>
        </xdr:txBody>
      </xdr:sp>
    </xdr:grpSp>
    <xdr:clientData/>
  </xdr:twoCellAnchor>
  <xdr:twoCellAnchor>
    <xdr:from>
      <xdr:col>0</xdr:col>
      <xdr:colOff>29309</xdr:colOff>
      <xdr:row>18</xdr:row>
      <xdr:rowOff>70340</xdr:rowOff>
    </xdr:from>
    <xdr:to>
      <xdr:col>2</xdr:col>
      <xdr:colOff>361951</xdr:colOff>
      <xdr:row>31</xdr:row>
      <xdr:rowOff>131886</xdr:rowOff>
    </xdr:to>
    <xdr:sp macro="" textlink="">
      <xdr:nvSpPr>
        <xdr:cNvPr id="8" name="ZoneTexte 7">
          <a:extLst>
            <a:ext uri="{FF2B5EF4-FFF2-40B4-BE49-F238E27FC236}">
              <a16:creationId xmlns:a16="http://schemas.microsoft.com/office/drawing/2014/main" id="{00000000-0008-0000-0D00-000008000000}"/>
            </a:ext>
          </a:extLst>
        </xdr:cNvPr>
        <xdr:cNvSpPr txBox="1"/>
      </xdr:nvSpPr>
      <xdr:spPr>
        <a:xfrm>
          <a:off x="29309" y="3225020"/>
          <a:ext cx="3773072" cy="2438986"/>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a:solidFill>
                <a:schemeClr val="dk1"/>
              </a:solidFill>
              <a:effectLst/>
              <a:latin typeface="Arial" panose="020B0604020202020204" pitchFamily="34" charset="0"/>
              <a:ea typeface="+mn-ea"/>
              <a:cs typeface="Arial" panose="020B0604020202020204" pitchFamily="34" charset="0"/>
            </a:rPr>
            <a:t>Les comptes extérieurs ont poursuivi leur amélioration au quatrième trimestre 2024. En effet, au quatrième trimestre 2024, le déficit du </a:t>
          </a:r>
          <a:r>
            <a:rPr lang="fr-FR" sz="1100" b="1">
              <a:solidFill>
                <a:schemeClr val="dk1"/>
              </a:solidFill>
              <a:effectLst/>
              <a:latin typeface="Arial" panose="020B0604020202020204" pitchFamily="34" charset="0"/>
              <a:ea typeface="+mn-ea"/>
              <a:cs typeface="Arial" panose="020B0604020202020204" pitchFamily="34" charset="0"/>
            </a:rPr>
            <a:t>compte courant </a:t>
          </a:r>
          <a:r>
            <a:rPr lang="fr-FR" sz="1100">
              <a:solidFill>
                <a:schemeClr val="dk1"/>
              </a:solidFill>
              <a:effectLst/>
              <a:latin typeface="Arial" panose="020B0604020202020204" pitchFamily="34" charset="0"/>
              <a:ea typeface="+mn-ea"/>
              <a:cs typeface="Arial" panose="020B0604020202020204" pitchFamily="34" charset="0"/>
            </a:rPr>
            <a:t>s’est allégé de 57,7 milliards par rapport au troisième trimestre 2024 en s'établissant à 50,7 milliards. Cette atténuation résulte des baisses sensibles du déficit des comptes des biens et services de 48,4 milliards et de l’accroissement de l’excédent du compte de revenu secondaire de 14,4 milliards. La hausse du déficit du compte de revenu primaire de 5,1 milliards a atténué ces améliorations.</a:t>
          </a:r>
        </a:p>
        <a:p>
          <a:pPr algn="just"/>
          <a:r>
            <a:rPr lang="fr-FR" sz="1100">
              <a:solidFill>
                <a:schemeClr val="dk1"/>
              </a:solidFill>
              <a:effectLst/>
              <a:latin typeface="Arial" panose="020B0604020202020204" pitchFamily="34" charset="0"/>
              <a:ea typeface="+mn-ea"/>
              <a:cs typeface="Arial" panose="020B0604020202020204" pitchFamily="34" charset="0"/>
            </a:rPr>
            <a:t>Par rapport au quatrième trimestre 2023, le solde</a:t>
          </a:r>
          <a:r>
            <a:rPr lang="fr-FR" sz="1100" b="1">
              <a:solidFill>
                <a:schemeClr val="dk1"/>
              </a:solidFill>
              <a:effectLst/>
              <a:latin typeface="Arial" panose="020B0604020202020204" pitchFamily="34" charset="0"/>
              <a:ea typeface="+mn-ea"/>
              <a:cs typeface="Arial" panose="020B0604020202020204" pitchFamily="34" charset="0"/>
            </a:rPr>
            <a:t> déficitaire des transactions courantes</a:t>
          </a:r>
          <a:r>
            <a:rPr lang="fr-FR" sz="1100">
              <a:solidFill>
                <a:schemeClr val="dk1"/>
              </a:solidFill>
              <a:effectLst/>
              <a:latin typeface="Arial" panose="020B0604020202020204" pitchFamily="34" charset="0"/>
              <a:ea typeface="+mn-ea"/>
              <a:cs typeface="Arial" panose="020B0604020202020204" pitchFamily="34" charset="0"/>
            </a:rPr>
            <a:t> s’est allégé de 182,4 milliards, suite à l'atténuation des déficits des comptes de biens et services.</a:t>
          </a:r>
        </a:p>
        <a:p>
          <a:pPr algn="just"/>
          <a:endParaRPr lang="fr-FR"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26458</xdr:colOff>
      <xdr:row>31</xdr:row>
      <xdr:rowOff>153865</xdr:rowOff>
    </xdr:from>
    <xdr:to>
      <xdr:col>8</xdr:col>
      <xdr:colOff>590550</xdr:colOff>
      <xdr:row>59</xdr:row>
      <xdr:rowOff>47624</xdr:rowOff>
    </xdr:to>
    <xdr:sp macro="" textlink="">
      <xdr:nvSpPr>
        <xdr:cNvPr id="9" name="ZoneTexte 8">
          <a:extLst>
            <a:ext uri="{FF2B5EF4-FFF2-40B4-BE49-F238E27FC236}">
              <a16:creationId xmlns:a16="http://schemas.microsoft.com/office/drawing/2014/main" id="{00000000-0008-0000-0D00-000009000000}"/>
            </a:ext>
          </a:extLst>
        </xdr:cNvPr>
        <xdr:cNvSpPr txBox="1"/>
      </xdr:nvSpPr>
      <xdr:spPr>
        <a:xfrm>
          <a:off x="26458" y="5685985"/>
          <a:ext cx="7955492" cy="5006779"/>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b="0">
              <a:solidFill>
                <a:schemeClr val="dk1"/>
              </a:solidFill>
              <a:effectLst/>
              <a:latin typeface="Arial" panose="020B0604020202020204" pitchFamily="34" charset="0"/>
              <a:ea typeface="+mn-ea"/>
              <a:cs typeface="Arial" panose="020B0604020202020204" pitchFamily="34" charset="0"/>
            </a:rPr>
            <a:t>L'excédent du solde des échanges de biens s’est réduit au deuxième trimestre 2024 en raison de la baisse des exportations de coton, d’amande de karité et de ciment en dépit de la hausse des exportations de l’or. Ce repli par rapport au trimestre précédent est imprimé par la régression des exportations à un rythme soutenu (-2,1%) en dépit de la baisse des importations de 0,9%. </a:t>
          </a:r>
        </a:p>
        <a:p>
          <a:pPr algn="just"/>
          <a:endParaRPr lang="fr-FR" sz="1100" b="0">
            <a:solidFill>
              <a:schemeClr val="dk1"/>
            </a:solidFill>
            <a:effectLst/>
            <a:latin typeface="Arial" panose="020B0604020202020204" pitchFamily="34" charset="0"/>
            <a:ea typeface="+mn-ea"/>
            <a:cs typeface="Arial" panose="020B0604020202020204" pitchFamily="34" charset="0"/>
          </a:endParaRPr>
        </a:p>
        <a:p>
          <a:pPr algn="just"/>
          <a:r>
            <a:rPr lang="fr-FR" sz="1100" b="0">
              <a:solidFill>
                <a:schemeClr val="dk1"/>
              </a:solidFill>
              <a:effectLst/>
              <a:latin typeface="Arial" panose="020B0604020202020204" pitchFamily="34" charset="0"/>
              <a:ea typeface="+mn-ea"/>
              <a:cs typeface="Arial" panose="020B0604020202020204" pitchFamily="34" charset="0"/>
            </a:rPr>
            <a:t>Par rapport au deuxième trimestre 2023, l’excédent commercial a progressé de </a:t>
          </a:r>
          <a:r>
            <a:rPr lang="fr-FR" sz="1100" b="0">
              <a:solidFill>
                <a:sysClr val="windowText" lastClr="000000"/>
              </a:solidFill>
              <a:effectLst/>
              <a:latin typeface="Arial" panose="020B0604020202020204" pitchFamily="34" charset="0"/>
              <a:ea typeface="+mn-ea"/>
              <a:cs typeface="Arial" panose="020B0604020202020204" pitchFamily="34" charset="0"/>
            </a:rPr>
            <a:t>104,4 milliards </a:t>
          </a:r>
          <a:r>
            <a:rPr lang="fr-FR" sz="1100" b="0">
              <a:solidFill>
                <a:schemeClr val="dk1"/>
              </a:solidFill>
              <a:effectLst/>
              <a:latin typeface="Arial" panose="020B0604020202020204" pitchFamily="34" charset="0"/>
              <a:ea typeface="+mn-ea"/>
              <a:cs typeface="Arial" panose="020B0604020202020204" pitchFamily="34" charset="0"/>
            </a:rPr>
            <a:t>de FCFA en raison d'une hausse des exportations (+130,3 milliards de FCFA, soit +14,6%) plus importante que celle des importations (+25,9 milliards de FCFA, soit +2,9%). </a:t>
          </a:r>
        </a:p>
        <a:p>
          <a:pPr algn="just"/>
          <a:endParaRPr lang="fr-FR" sz="1100" b="0">
            <a:solidFill>
              <a:schemeClr val="dk1"/>
            </a:solidFill>
            <a:effectLst/>
            <a:latin typeface="Arial" panose="020B0604020202020204" pitchFamily="34" charset="0"/>
            <a:ea typeface="+mn-ea"/>
            <a:cs typeface="Arial" panose="020B0604020202020204" pitchFamily="34" charset="0"/>
          </a:endParaRPr>
        </a:p>
        <a:p>
          <a:pPr algn="just"/>
          <a:r>
            <a:rPr lang="fr-FR" sz="1100">
              <a:solidFill>
                <a:schemeClr val="dk1"/>
              </a:solidFill>
              <a:effectLst/>
              <a:latin typeface="Arial" panose="020B0604020202020204" pitchFamily="34" charset="0"/>
              <a:ea typeface="+mn-ea"/>
              <a:cs typeface="Arial" panose="020B0604020202020204" pitchFamily="34" charset="0"/>
            </a:rPr>
            <a:t>Le déficit de la </a:t>
          </a:r>
          <a:r>
            <a:rPr lang="fr-FR" sz="1100" b="1">
              <a:solidFill>
                <a:schemeClr val="dk1"/>
              </a:solidFill>
              <a:effectLst/>
              <a:latin typeface="Arial" panose="020B0604020202020204" pitchFamily="34" charset="0"/>
              <a:ea typeface="+mn-ea"/>
              <a:cs typeface="Arial" panose="020B0604020202020204" pitchFamily="34" charset="0"/>
            </a:rPr>
            <a:t>balance des</a:t>
          </a:r>
          <a:r>
            <a:rPr lang="fr-FR" sz="1100">
              <a:solidFill>
                <a:schemeClr val="dk1"/>
              </a:solidFill>
              <a:effectLst/>
              <a:latin typeface="Arial" panose="020B0604020202020204" pitchFamily="34" charset="0"/>
              <a:ea typeface="+mn-ea"/>
              <a:cs typeface="Arial" panose="020B0604020202020204" pitchFamily="34" charset="0"/>
            </a:rPr>
            <a:t> </a:t>
          </a:r>
          <a:r>
            <a:rPr lang="fr-FR" sz="1100" b="1">
              <a:solidFill>
                <a:schemeClr val="dk1"/>
              </a:solidFill>
              <a:effectLst/>
              <a:latin typeface="Arial" panose="020B0604020202020204" pitchFamily="34" charset="0"/>
              <a:ea typeface="+mn-ea"/>
              <a:cs typeface="Arial" panose="020B0604020202020204" pitchFamily="34" charset="0"/>
            </a:rPr>
            <a:t>services,</a:t>
          </a:r>
          <a:r>
            <a:rPr lang="fr-FR" sz="1100">
              <a:solidFill>
                <a:schemeClr val="dk1"/>
              </a:solidFill>
              <a:effectLst/>
              <a:latin typeface="Arial" panose="020B0604020202020204" pitchFamily="34" charset="0"/>
              <a:ea typeface="+mn-ea"/>
              <a:cs typeface="Arial" panose="020B0604020202020204" pitchFamily="34" charset="0"/>
            </a:rPr>
            <a:t> en s'établissant à 132,1 milliards, s’est aggravé de 2,2 milliards par rapport au trimestre précédent. Cette évolution s’explique notamment par l'alourdissement de la facture des services de transport (-5,0 milliards) en raison de la hausse des achats de marchandises et de la hausse du coût du fret, atténué par baisse des paiements de services d’assurance et de retraite en faveur des non-résidents de 0,9 milliard.</a:t>
          </a:r>
        </a:p>
        <a:p>
          <a:pPr algn="just"/>
          <a:r>
            <a:rPr lang="fr-FR" sz="1100">
              <a:solidFill>
                <a:schemeClr val="dk1"/>
              </a:solidFill>
              <a:effectLst/>
              <a:latin typeface="Arial" panose="020B0604020202020204" pitchFamily="34" charset="0"/>
              <a:ea typeface="+mn-ea"/>
              <a:cs typeface="Arial" panose="020B0604020202020204" pitchFamily="34" charset="0"/>
            </a:rPr>
            <a:t>En variation annuelle, le déficit de la </a:t>
          </a:r>
          <a:r>
            <a:rPr lang="fr-FR" sz="1100" b="1">
              <a:solidFill>
                <a:schemeClr val="dk1"/>
              </a:solidFill>
              <a:effectLst/>
              <a:latin typeface="Arial" panose="020B0604020202020204" pitchFamily="34" charset="0"/>
              <a:ea typeface="+mn-ea"/>
              <a:cs typeface="Arial" panose="020B0604020202020204" pitchFamily="34" charset="0"/>
            </a:rPr>
            <a:t>balance des services</a:t>
          </a:r>
          <a:r>
            <a:rPr lang="fr-FR" sz="1100">
              <a:solidFill>
                <a:schemeClr val="dk1"/>
              </a:solidFill>
              <a:effectLst/>
              <a:latin typeface="Arial" panose="020B0604020202020204" pitchFamily="34" charset="0"/>
              <a:ea typeface="+mn-ea"/>
              <a:cs typeface="Arial" panose="020B0604020202020204" pitchFamily="34" charset="0"/>
            </a:rPr>
            <a:t> s'est allégé de 13,9 milliards sous l’effet principalement de la hausse des exportations des autres services</a:t>
          </a:r>
          <a:endParaRPr lang="fr-FR" sz="1100" b="0">
            <a:solidFill>
              <a:schemeClr val="dk1"/>
            </a:solidFill>
            <a:effectLst/>
            <a:latin typeface="Arial" panose="020B0604020202020204" pitchFamily="34" charset="0"/>
            <a:ea typeface="+mn-ea"/>
            <a:cs typeface="Arial" panose="020B0604020202020204" pitchFamily="34" charset="0"/>
          </a:endParaRPr>
        </a:p>
        <a:p>
          <a:pPr marL="0" indent="0" algn="just"/>
          <a:endParaRPr lang="fr-FR" sz="1100" b="0">
            <a:solidFill>
              <a:schemeClr val="dk1"/>
            </a:solidFill>
            <a:effectLst/>
            <a:latin typeface="Arial" panose="020B0604020202020204" pitchFamily="34" charset="0"/>
            <a:ea typeface="+mn-ea"/>
            <a:cs typeface="Arial" panose="020B0604020202020204" pitchFamily="34" charset="0"/>
          </a:endParaRPr>
        </a:p>
        <a:p>
          <a:pPr algn="just"/>
          <a:r>
            <a:rPr lang="fr-FR" sz="1100">
              <a:solidFill>
                <a:schemeClr val="dk1"/>
              </a:solidFill>
              <a:effectLst/>
              <a:latin typeface="Arial" panose="020B0604020202020204" pitchFamily="34" charset="0"/>
              <a:ea typeface="+mn-ea"/>
              <a:cs typeface="Arial" panose="020B0604020202020204" pitchFamily="34" charset="0"/>
            </a:rPr>
            <a:t>Le déficit </a:t>
          </a:r>
          <a:r>
            <a:rPr lang="fr-FR" sz="1100" b="1">
              <a:solidFill>
                <a:schemeClr val="dk1"/>
              </a:solidFill>
              <a:effectLst/>
              <a:latin typeface="Arial" panose="020B0604020202020204" pitchFamily="34" charset="0"/>
              <a:ea typeface="+mn-ea"/>
              <a:cs typeface="Arial" panose="020B0604020202020204" pitchFamily="34" charset="0"/>
            </a:rPr>
            <a:t>du</a:t>
          </a:r>
          <a:r>
            <a:rPr lang="fr-FR" sz="1100">
              <a:solidFill>
                <a:schemeClr val="dk1"/>
              </a:solidFill>
              <a:effectLst/>
              <a:latin typeface="Arial" panose="020B0604020202020204" pitchFamily="34" charset="0"/>
              <a:ea typeface="+mn-ea"/>
              <a:cs typeface="Arial" panose="020B0604020202020204" pitchFamily="34" charset="0"/>
            </a:rPr>
            <a:t> </a:t>
          </a:r>
          <a:r>
            <a:rPr lang="fr-FR" sz="1100" b="1">
              <a:solidFill>
                <a:schemeClr val="dk1"/>
              </a:solidFill>
              <a:effectLst/>
              <a:latin typeface="Arial" panose="020B0604020202020204" pitchFamily="34" charset="0"/>
              <a:ea typeface="+mn-ea"/>
              <a:cs typeface="Arial" panose="020B0604020202020204" pitchFamily="34" charset="0"/>
            </a:rPr>
            <a:t>revenu primaire</a:t>
          </a:r>
          <a:r>
            <a:rPr lang="fr-FR" sz="1100">
              <a:solidFill>
                <a:schemeClr val="dk1"/>
              </a:solidFill>
              <a:effectLst/>
              <a:latin typeface="Arial" panose="020B0604020202020204" pitchFamily="34" charset="0"/>
              <a:ea typeface="+mn-ea"/>
              <a:cs typeface="Arial" panose="020B0604020202020204" pitchFamily="34" charset="0"/>
            </a:rPr>
            <a:t> s'est aggravé de 5,1 milliards au cours du quatrième trimestre 2024, pour s'établir à 147,4 milliards. Cette détérioration est en lien avec la hausse des paiements aux non-résidents au titre des revenus des investissements de 4,2 milliards résultant de la hausse de la production industrielle d’or de 11,3% et de la hausse des paiements des intérêts sur la dette publique de 83,2%, notamment ceux sur les titres publics souscrits par les résidents des autres Etats de l’Union.</a:t>
          </a:r>
        </a:p>
        <a:p>
          <a:pPr algn="just"/>
          <a:r>
            <a:rPr lang="fr-FR" sz="1100">
              <a:solidFill>
                <a:schemeClr val="dk1"/>
              </a:solidFill>
              <a:effectLst/>
              <a:latin typeface="Arial" panose="020B0604020202020204" pitchFamily="34" charset="0"/>
              <a:ea typeface="+mn-ea"/>
              <a:cs typeface="Arial" panose="020B0604020202020204" pitchFamily="34" charset="0"/>
            </a:rPr>
            <a:t>En variation annuelle, le déficit du compte de </a:t>
          </a:r>
          <a:r>
            <a:rPr lang="fr-FR" sz="1100" b="1">
              <a:solidFill>
                <a:schemeClr val="dk1"/>
              </a:solidFill>
              <a:effectLst/>
              <a:latin typeface="Arial" panose="020B0604020202020204" pitchFamily="34" charset="0"/>
              <a:ea typeface="+mn-ea"/>
              <a:cs typeface="Arial" panose="020B0604020202020204" pitchFamily="34" charset="0"/>
            </a:rPr>
            <a:t>revenu primaire</a:t>
          </a:r>
          <a:r>
            <a:rPr lang="fr-FR" sz="1100">
              <a:solidFill>
                <a:schemeClr val="dk1"/>
              </a:solidFill>
              <a:effectLst/>
              <a:latin typeface="Arial" panose="020B0604020202020204" pitchFamily="34" charset="0"/>
              <a:ea typeface="+mn-ea"/>
              <a:cs typeface="Arial" panose="020B0604020202020204" pitchFamily="34" charset="0"/>
            </a:rPr>
            <a:t> s'est aggravé de 7,9 milliards.</a:t>
          </a:r>
        </a:p>
        <a:p>
          <a:pPr algn="just"/>
          <a:endParaRPr lang="fr-FR" sz="1100" b="0">
            <a:solidFill>
              <a:schemeClr val="dk1"/>
            </a:solidFill>
            <a:effectLst/>
            <a:latin typeface="Arial" panose="020B0604020202020204" pitchFamily="34" charset="0"/>
            <a:ea typeface="+mn-ea"/>
            <a:cs typeface="Arial" panose="020B0604020202020204" pitchFamily="34" charset="0"/>
          </a:endParaRPr>
        </a:p>
        <a:p>
          <a:pPr algn="just"/>
          <a:r>
            <a:rPr lang="fr-FR" sz="1100">
              <a:solidFill>
                <a:schemeClr val="dk1"/>
              </a:solidFill>
              <a:effectLst/>
              <a:latin typeface="Arial" panose="020B0604020202020204" pitchFamily="34" charset="0"/>
              <a:ea typeface="+mn-ea"/>
              <a:cs typeface="Arial" panose="020B0604020202020204" pitchFamily="34" charset="0"/>
            </a:rPr>
            <a:t>L’excédent du </a:t>
          </a:r>
          <a:r>
            <a:rPr lang="fr-FR" sz="1100" b="1">
              <a:solidFill>
                <a:schemeClr val="dk1"/>
              </a:solidFill>
              <a:effectLst/>
              <a:latin typeface="Arial" panose="020B0604020202020204" pitchFamily="34" charset="0"/>
              <a:ea typeface="+mn-ea"/>
              <a:cs typeface="Arial" panose="020B0604020202020204" pitchFamily="34" charset="0"/>
            </a:rPr>
            <a:t>revenu secondaire</a:t>
          </a:r>
          <a:r>
            <a:rPr lang="fr-FR" sz="1100">
              <a:solidFill>
                <a:schemeClr val="dk1"/>
              </a:solidFill>
              <a:effectLst/>
              <a:latin typeface="Arial" panose="020B0604020202020204" pitchFamily="34" charset="0"/>
              <a:ea typeface="+mn-ea"/>
              <a:cs typeface="Arial" panose="020B0604020202020204" pitchFamily="34" charset="0"/>
            </a:rPr>
            <a:t> est en progression de 14,4 milliards par rapport au trimestre précédent pour se fixer à 126,2 milliards, du fait de la hausse des envois de fonds des travailleurs migrants. Le quatrième trimestre, marqué par les fêtes de fin d’année, a enregistré une hausse d’entrées de capitaux pour motifs d’investissement et de consommation. Aucun décaissement d’aide budgétaire n’a été noté depuis le troisième trimestre 2022.</a:t>
          </a:r>
        </a:p>
        <a:p>
          <a:pPr algn="just"/>
          <a:r>
            <a:rPr lang="fr-FR" sz="1100">
              <a:solidFill>
                <a:schemeClr val="dk1"/>
              </a:solidFill>
              <a:effectLst/>
              <a:latin typeface="Arial" panose="020B0604020202020204" pitchFamily="34" charset="0"/>
              <a:ea typeface="+mn-ea"/>
              <a:cs typeface="Arial" panose="020B0604020202020204" pitchFamily="34" charset="0"/>
            </a:rPr>
            <a:t>En variation annuelle, le solde excédentaire du </a:t>
          </a:r>
          <a:r>
            <a:rPr lang="fr-FR" sz="1100" b="1">
              <a:solidFill>
                <a:schemeClr val="dk1"/>
              </a:solidFill>
              <a:effectLst/>
              <a:latin typeface="Arial" panose="020B0604020202020204" pitchFamily="34" charset="0"/>
              <a:ea typeface="+mn-ea"/>
              <a:cs typeface="Arial" panose="020B0604020202020204" pitchFamily="34" charset="0"/>
            </a:rPr>
            <a:t>revenu secondaire</a:t>
          </a:r>
          <a:r>
            <a:rPr lang="fr-FR" sz="1100">
              <a:solidFill>
                <a:schemeClr val="dk1"/>
              </a:solidFill>
              <a:effectLst/>
              <a:latin typeface="Arial" panose="020B0604020202020204" pitchFamily="34" charset="0"/>
              <a:ea typeface="+mn-ea"/>
              <a:cs typeface="Arial" panose="020B0604020202020204" pitchFamily="34" charset="0"/>
            </a:rPr>
            <a:t> est en hausse de 7,3 milliards par rapport au même trimestre de l’année précédente.</a:t>
          </a:r>
        </a:p>
      </xdr:txBody>
    </xdr:sp>
    <xdr:clientData/>
  </xdr:twoCellAnchor>
  <xdr:twoCellAnchor>
    <xdr:from>
      <xdr:col>0</xdr:col>
      <xdr:colOff>13921</xdr:colOff>
      <xdr:row>60</xdr:row>
      <xdr:rowOff>16119</xdr:rowOff>
    </xdr:from>
    <xdr:to>
      <xdr:col>8</xdr:col>
      <xdr:colOff>572720</xdr:colOff>
      <xdr:row>62</xdr:row>
      <xdr:rowOff>57150</xdr:rowOff>
    </xdr:to>
    <xdr:grpSp>
      <xdr:nvGrpSpPr>
        <xdr:cNvPr id="10" name="Groupe 9">
          <a:extLst>
            <a:ext uri="{FF2B5EF4-FFF2-40B4-BE49-F238E27FC236}">
              <a16:creationId xmlns:a16="http://schemas.microsoft.com/office/drawing/2014/main" id="{00000000-0008-0000-0D00-00000A000000}"/>
            </a:ext>
          </a:extLst>
        </xdr:cNvPr>
        <xdr:cNvGrpSpPr/>
      </xdr:nvGrpSpPr>
      <xdr:grpSpPr>
        <a:xfrm>
          <a:off x="13921" y="10777904"/>
          <a:ext cx="7950199" cy="404446"/>
          <a:chOff x="18328" y="27432000"/>
          <a:chExt cx="5994816" cy="490904"/>
        </a:xfrm>
        <a:solidFill>
          <a:schemeClr val="accent6">
            <a:lumMod val="40000"/>
            <a:lumOff val="60000"/>
          </a:schemeClr>
        </a:solidFill>
      </xdr:grpSpPr>
      <xdr:sp macro="" textlink="">
        <xdr:nvSpPr>
          <xdr:cNvPr id="11" name="Texte 96">
            <a:extLst>
              <a:ext uri="{FF2B5EF4-FFF2-40B4-BE49-F238E27FC236}">
                <a16:creationId xmlns:a16="http://schemas.microsoft.com/office/drawing/2014/main" id="{00000000-0008-0000-0D00-00000B000000}"/>
              </a:ext>
            </a:extLst>
          </xdr:cNvPr>
          <xdr:cNvSpPr txBox="1">
            <a:spLocks noChangeArrowheads="1"/>
          </xdr:cNvSpPr>
        </xdr:nvSpPr>
        <xdr:spPr bwMode="auto">
          <a:xfrm>
            <a:off x="18328" y="27432000"/>
            <a:ext cx="5994816" cy="490904"/>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Oval 4">
            <a:extLst>
              <a:ext uri="{FF2B5EF4-FFF2-40B4-BE49-F238E27FC236}">
                <a16:creationId xmlns:a16="http://schemas.microsoft.com/office/drawing/2014/main" id="{00000000-0008-0000-0D00-00000C000000}"/>
              </a:ext>
            </a:extLst>
          </xdr:cNvPr>
          <xdr:cNvSpPr>
            <a:spLocks noChangeArrowheads="1"/>
          </xdr:cNvSpPr>
        </xdr:nvSpPr>
        <xdr:spPr bwMode="auto">
          <a:xfrm>
            <a:off x="183378" y="27489331"/>
            <a:ext cx="5737828" cy="393277"/>
          </a:xfrm>
          <a:prstGeom prst="ellipse">
            <a:avLst/>
          </a:prstGeom>
          <a:grp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Le</a:t>
            </a:r>
            <a:r>
              <a:rPr lang="fr-FR" sz="1600" b="1" i="0" strike="noStrike" baseline="0">
                <a:solidFill>
                  <a:srgbClr val="000000"/>
                </a:solidFill>
                <a:latin typeface="Lucida Handwriting"/>
              </a:rPr>
              <a:t> compte  de capital</a:t>
            </a:r>
            <a:endParaRPr lang="fr-FR" sz="1600" b="1" i="0" strike="noStrike">
              <a:solidFill>
                <a:srgbClr val="000000"/>
              </a:solidFill>
              <a:latin typeface="Lucida Handwriting"/>
            </a:endParaRPr>
          </a:p>
        </xdr:txBody>
      </xdr:sp>
    </xdr:grpSp>
    <xdr:clientData/>
  </xdr:twoCellAnchor>
  <xdr:twoCellAnchor>
    <xdr:from>
      <xdr:col>0</xdr:col>
      <xdr:colOff>25401</xdr:colOff>
      <xdr:row>62</xdr:row>
      <xdr:rowOff>73269</xdr:rowOff>
    </xdr:from>
    <xdr:to>
      <xdr:col>2</xdr:col>
      <xdr:colOff>504825</xdr:colOff>
      <xdr:row>76</xdr:row>
      <xdr:rowOff>158262</xdr:rowOff>
    </xdr:to>
    <xdr:sp macro="" textlink="">
      <xdr:nvSpPr>
        <xdr:cNvPr id="13" name="ZoneTexte 12">
          <a:extLst>
            <a:ext uri="{FF2B5EF4-FFF2-40B4-BE49-F238E27FC236}">
              <a16:creationId xmlns:a16="http://schemas.microsoft.com/office/drawing/2014/main" id="{00000000-0008-0000-0D00-00000D000000}"/>
            </a:ext>
          </a:extLst>
        </xdr:cNvPr>
        <xdr:cNvSpPr txBox="1"/>
      </xdr:nvSpPr>
      <xdr:spPr>
        <a:xfrm>
          <a:off x="25401" y="11267049"/>
          <a:ext cx="3919854" cy="2633883"/>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a:solidFill>
                <a:schemeClr val="dk1"/>
              </a:solidFill>
              <a:effectLst/>
              <a:latin typeface="+mn-lt"/>
              <a:ea typeface="+mn-ea"/>
              <a:cs typeface="+mn-cs"/>
            </a:rPr>
            <a:t>L'excédent des </a:t>
          </a:r>
          <a:r>
            <a:rPr lang="fr-FR" sz="1100" b="1">
              <a:solidFill>
                <a:schemeClr val="dk1"/>
              </a:solidFill>
              <a:effectLst/>
              <a:latin typeface="+mn-lt"/>
              <a:ea typeface="+mn-ea"/>
              <a:cs typeface="+mn-cs"/>
            </a:rPr>
            <a:t>transferts en capital</a:t>
          </a:r>
          <a:r>
            <a:rPr lang="fr-FR" sz="1100">
              <a:solidFill>
                <a:schemeClr val="dk1"/>
              </a:solidFill>
              <a:effectLst/>
              <a:latin typeface="+mn-lt"/>
              <a:ea typeface="+mn-ea"/>
              <a:cs typeface="+mn-cs"/>
            </a:rPr>
            <a:t> est en hausse de 15,1 milliards par rapport au troisième trimestre 2024, pour ressortir à 65,6 milliards, en raison principalement de la hausse de 10,6 milliards des dons-projets reçus par l’Etat. </a:t>
          </a:r>
        </a:p>
        <a:p>
          <a:pPr algn="just"/>
          <a:r>
            <a:rPr lang="fr-FR" sz="1100">
              <a:solidFill>
                <a:schemeClr val="dk1"/>
              </a:solidFill>
              <a:effectLst/>
              <a:latin typeface="+mn-lt"/>
              <a:ea typeface="+mn-ea"/>
              <a:cs typeface="+mn-cs"/>
            </a:rPr>
            <a:t>En glissement annuel, l'excédent des transferts en</a:t>
          </a:r>
          <a:r>
            <a:rPr lang="fr-FR" sz="1100" b="1">
              <a:solidFill>
                <a:schemeClr val="dk1"/>
              </a:solidFill>
              <a:effectLst/>
              <a:latin typeface="+mn-lt"/>
              <a:ea typeface="+mn-ea"/>
              <a:cs typeface="+mn-cs"/>
            </a:rPr>
            <a:t> capital</a:t>
          </a:r>
          <a:r>
            <a:rPr lang="fr-FR" sz="1100">
              <a:solidFill>
                <a:schemeClr val="dk1"/>
              </a:solidFill>
              <a:effectLst/>
              <a:latin typeface="+mn-lt"/>
              <a:ea typeface="+mn-ea"/>
              <a:cs typeface="+mn-cs"/>
            </a:rPr>
            <a:t> est en hausse de 27,5 milliards, en liaison avec la hausse des mobilisations de dons-projets reçus par l’Etat de 24,0 milliards.</a:t>
          </a:r>
        </a:p>
        <a:p>
          <a:pPr algn="just"/>
          <a:endParaRPr lang="fr-FR" sz="1100">
            <a:solidFill>
              <a:schemeClr val="dk1"/>
            </a:solidFill>
            <a:effectLst/>
            <a:latin typeface="+mn-lt"/>
            <a:ea typeface="+mn-ea"/>
            <a:cs typeface="+mn-cs"/>
          </a:endParaRPr>
        </a:p>
        <a:p>
          <a:pPr algn="just"/>
          <a:r>
            <a:rPr lang="fr-FR" sz="1100" b="1">
              <a:solidFill>
                <a:schemeClr val="dk1"/>
              </a:solidFill>
              <a:effectLst/>
              <a:latin typeface="+mn-lt"/>
              <a:ea typeface="+mn-ea"/>
              <a:cs typeface="+mn-cs"/>
            </a:rPr>
            <a:t>De l’évolution de la balance des transactions courantes et du compte de capital,</a:t>
          </a:r>
          <a:r>
            <a:rPr lang="fr-FR" sz="1100">
              <a:solidFill>
                <a:schemeClr val="dk1"/>
              </a:solidFill>
              <a:effectLst/>
              <a:latin typeface="+mn-lt"/>
              <a:ea typeface="+mn-ea"/>
              <a:cs typeface="+mn-cs"/>
            </a:rPr>
            <a:t> l’économie nationale  a dégagé une capacité de financement de 14,9 milliards au quatrième trimestre 2024 contre des besoins de financement de 57,9 milliards et de 195,0 milliards respectivement au trimestre précédent et au dernier trimestre de l’année 2023. </a:t>
          </a:r>
        </a:p>
        <a:p>
          <a:pPr algn="just"/>
          <a:endParaRPr lang="fr-FR" sz="1100">
            <a:solidFill>
              <a:schemeClr val="dk1"/>
            </a:solidFill>
            <a:effectLst/>
            <a:latin typeface="Arial" panose="020B0604020202020204" pitchFamily="34" charset="0"/>
            <a:ea typeface="+mn-ea"/>
            <a:cs typeface="Arial" panose="020B0604020202020204" pitchFamily="34" charset="0"/>
          </a:endParaRPr>
        </a:p>
        <a:p>
          <a:endParaRPr lang="fr-FR" sz="900" b="1">
            <a:solidFill>
              <a:schemeClr val="dk1"/>
            </a:solidFill>
            <a:effectLst/>
            <a:latin typeface="+mn-lt"/>
            <a:ea typeface="+mn-ea"/>
            <a:cs typeface="+mn-cs"/>
          </a:endParaRPr>
        </a:p>
      </xdr:txBody>
    </xdr:sp>
    <xdr:clientData/>
  </xdr:twoCellAnchor>
  <xdr:twoCellAnchor>
    <xdr:from>
      <xdr:col>0</xdr:col>
      <xdr:colOff>19538</xdr:colOff>
      <xdr:row>77</xdr:row>
      <xdr:rowOff>1072</xdr:rowOff>
    </xdr:from>
    <xdr:to>
      <xdr:col>8</xdr:col>
      <xdr:colOff>591039</xdr:colOff>
      <xdr:row>79</xdr:row>
      <xdr:rowOff>116007</xdr:rowOff>
    </xdr:to>
    <xdr:grpSp>
      <xdr:nvGrpSpPr>
        <xdr:cNvPr id="14" name="Groupe 13">
          <a:extLst>
            <a:ext uri="{FF2B5EF4-FFF2-40B4-BE49-F238E27FC236}">
              <a16:creationId xmlns:a16="http://schemas.microsoft.com/office/drawing/2014/main" id="{00000000-0008-0000-0D00-00000E000000}"/>
            </a:ext>
          </a:extLst>
        </xdr:cNvPr>
        <xdr:cNvGrpSpPr/>
      </xdr:nvGrpSpPr>
      <xdr:grpSpPr>
        <a:xfrm>
          <a:off x="19538" y="13843095"/>
          <a:ext cx="7962901" cy="478350"/>
          <a:chOff x="214002" y="26697070"/>
          <a:chExt cx="5670873" cy="490904"/>
        </a:xfrm>
        <a:solidFill>
          <a:schemeClr val="accent6">
            <a:lumMod val="40000"/>
            <a:lumOff val="60000"/>
          </a:schemeClr>
        </a:solidFill>
      </xdr:grpSpPr>
      <xdr:sp macro="" textlink="">
        <xdr:nvSpPr>
          <xdr:cNvPr id="15" name="Texte 96">
            <a:extLst>
              <a:ext uri="{FF2B5EF4-FFF2-40B4-BE49-F238E27FC236}">
                <a16:creationId xmlns:a16="http://schemas.microsoft.com/office/drawing/2014/main" id="{00000000-0008-0000-0D00-00000F000000}"/>
              </a:ext>
            </a:extLst>
          </xdr:cNvPr>
          <xdr:cNvSpPr txBox="1">
            <a:spLocks noChangeArrowheads="1"/>
          </xdr:cNvSpPr>
        </xdr:nvSpPr>
        <xdr:spPr bwMode="auto">
          <a:xfrm>
            <a:off x="214002" y="26697070"/>
            <a:ext cx="5670873" cy="490904"/>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Oval 4">
            <a:extLst>
              <a:ext uri="{FF2B5EF4-FFF2-40B4-BE49-F238E27FC236}">
                <a16:creationId xmlns:a16="http://schemas.microsoft.com/office/drawing/2014/main" id="{00000000-0008-0000-0D00-000010000000}"/>
              </a:ext>
            </a:extLst>
          </xdr:cNvPr>
          <xdr:cNvSpPr>
            <a:spLocks noChangeArrowheads="1"/>
          </xdr:cNvSpPr>
        </xdr:nvSpPr>
        <xdr:spPr bwMode="auto">
          <a:xfrm>
            <a:off x="405705" y="26749724"/>
            <a:ext cx="5353481" cy="397568"/>
          </a:xfrm>
          <a:prstGeom prst="ellipse">
            <a:avLst/>
          </a:prstGeom>
          <a:grp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Le</a:t>
            </a:r>
            <a:r>
              <a:rPr lang="fr-FR" sz="1600" b="1" i="0" strike="noStrike" baseline="0">
                <a:solidFill>
                  <a:srgbClr val="000000"/>
                </a:solidFill>
                <a:latin typeface="Lucida Handwriting"/>
              </a:rPr>
              <a:t> compte  financier</a:t>
            </a:r>
            <a:endParaRPr lang="fr-FR" sz="1600" b="1" i="0" strike="noStrike">
              <a:solidFill>
                <a:srgbClr val="000000"/>
              </a:solidFill>
              <a:latin typeface="Lucida Handwriting"/>
            </a:endParaRPr>
          </a:p>
        </xdr:txBody>
      </xdr:sp>
    </xdr:grpSp>
    <xdr:clientData/>
  </xdr:twoCellAnchor>
  <xdr:twoCellAnchor>
    <xdr:from>
      <xdr:col>0</xdr:col>
      <xdr:colOff>17583</xdr:colOff>
      <xdr:row>79</xdr:row>
      <xdr:rowOff>146539</xdr:rowOff>
    </xdr:from>
    <xdr:to>
      <xdr:col>3</xdr:col>
      <xdr:colOff>212481</xdr:colOff>
      <xdr:row>91</xdr:row>
      <xdr:rowOff>58615</xdr:rowOff>
    </xdr:to>
    <xdr:sp macro="" textlink="">
      <xdr:nvSpPr>
        <xdr:cNvPr id="17" name="ZoneTexte 16">
          <a:extLst>
            <a:ext uri="{FF2B5EF4-FFF2-40B4-BE49-F238E27FC236}">
              <a16:creationId xmlns:a16="http://schemas.microsoft.com/office/drawing/2014/main" id="{00000000-0008-0000-0D00-000011000000}"/>
            </a:ext>
          </a:extLst>
        </xdr:cNvPr>
        <xdr:cNvSpPr txBox="1"/>
      </xdr:nvSpPr>
      <xdr:spPr>
        <a:xfrm>
          <a:off x="17583" y="14437849"/>
          <a:ext cx="4401138" cy="2106636"/>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a:solidFill>
                <a:schemeClr val="dk1"/>
              </a:solidFill>
              <a:effectLst/>
              <a:latin typeface="+mn-lt"/>
              <a:ea typeface="+mn-ea"/>
              <a:cs typeface="+mn-cs"/>
            </a:rPr>
            <a:t>Un changement de profil du </a:t>
          </a:r>
          <a:r>
            <a:rPr lang="fr-FR" sz="1100" b="1">
              <a:solidFill>
                <a:schemeClr val="dk1"/>
              </a:solidFill>
              <a:effectLst/>
              <a:latin typeface="+mn-lt"/>
              <a:ea typeface="+mn-ea"/>
              <a:cs typeface="+mn-cs"/>
            </a:rPr>
            <a:t>compte financier</a:t>
          </a:r>
          <a:r>
            <a:rPr lang="fr-FR" sz="1100">
              <a:solidFill>
                <a:schemeClr val="dk1"/>
              </a:solidFill>
              <a:effectLst/>
              <a:latin typeface="+mn-lt"/>
              <a:ea typeface="+mn-ea"/>
              <a:cs typeface="+mn-cs"/>
            </a:rPr>
            <a:t> est observé au quatrième trimestre 2024. En effet, des entrées de ressources financières à hauteur de 255,6 milliards sont notées au cours de la période sous revue, après des sorties nettes d’un montant de 243,1 milliards au trimestre précédent. Ces entrées sont portées par des entrées importantes de capitaux au titre des autres investissements (prêts, crédits commerciaux,etc) de 174,1 milliards et des investissements de portefeuilles de 88,6 milliards.</a:t>
          </a:r>
        </a:p>
        <a:p>
          <a:pPr algn="just"/>
          <a:r>
            <a:rPr lang="fr-FR" sz="1100">
              <a:solidFill>
                <a:schemeClr val="dk1"/>
              </a:solidFill>
              <a:effectLst/>
              <a:latin typeface="+mn-lt"/>
              <a:ea typeface="+mn-ea"/>
              <a:cs typeface="+mn-cs"/>
            </a:rPr>
            <a:t>En variation annuelle, on observe également une inversion du profil du compte financier. Au quatrième trimestre 2023, des sorties de capitaux (83,7 milliards) avaient été enregistrées.</a:t>
          </a:r>
        </a:p>
      </xdr:txBody>
    </xdr:sp>
    <xdr:clientData/>
  </xdr:twoCellAnchor>
  <xdr:twoCellAnchor>
    <xdr:from>
      <xdr:col>0</xdr:col>
      <xdr:colOff>31260</xdr:colOff>
      <xdr:row>90</xdr:row>
      <xdr:rowOff>131900</xdr:rowOff>
    </xdr:from>
    <xdr:to>
      <xdr:col>9</xdr:col>
      <xdr:colOff>9279</xdr:colOff>
      <xdr:row>92</xdr:row>
      <xdr:rowOff>154053</xdr:rowOff>
    </xdr:to>
    <xdr:grpSp>
      <xdr:nvGrpSpPr>
        <xdr:cNvPr id="18" name="Groupe 17">
          <a:extLst>
            <a:ext uri="{FF2B5EF4-FFF2-40B4-BE49-F238E27FC236}">
              <a16:creationId xmlns:a16="http://schemas.microsoft.com/office/drawing/2014/main" id="{00000000-0008-0000-0D00-000012000000}"/>
            </a:ext>
          </a:extLst>
        </xdr:cNvPr>
        <xdr:cNvGrpSpPr/>
      </xdr:nvGrpSpPr>
      <xdr:grpSpPr>
        <a:xfrm>
          <a:off x="31260" y="16336123"/>
          <a:ext cx="8008327" cy="385568"/>
          <a:chOff x="65337" y="27713993"/>
          <a:chExt cx="5598377" cy="396059"/>
        </a:xfrm>
      </xdr:grpSpPr>
      <xdr:sp macro="" textlink="">
        <xdr:nvSpPr>
          <xdr:cNvPr id="19" name="Texte 96">
            <a:extLst>
              <a:ext uri="{FF2B5EF4-FFF2-40B4-BE49-F238E27FC236}">
                <a16:creationId xmlns:a16="http://schemas.microsoft.com/office/drawing/2014/main" id="{00000000-0008-0000-0D00-000013000000}"/>
              </a:ext>
            </a:extLst>
          </xdr:cNvPr>
          <xdr:cNvSpPr txBox="1">
            <a:spLocks noChangeArrowheads="1"/>
          </xdr:cNvSpPr>
        </xdr:nvSpPr>
        <xdr:spPr bwMode="auto">
          <a:xfrm>
            <a:off x="65337" y="27713993"/>
            <a:ext cx="5598377" cy="396059"/>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Oval 4">
            <a:extLst>
              <a:ext uri="{FF2B5EF4-FFF2-40B4-BE49-F238E27FC236}">
                <a16:creationId xmlns:a16="http://schemas.microsoft.com/office/drawing/2014/main" id="{00000000-0008-0000-0D00-000014000000}"/>
              </a:ext>
            </a:extLst>
          </xdr:cNvPr>
          <xdr:cNvSpPr>
            <a:spLocks noChangeArrowheads="1"/>
          </xdr:cNvSpPr>
        </xdr:nvSpPr>
        <xdr:spPr bwMode="auto">
          <a:xfrm>
            <a:off x="216946" y="27757158"/>
            <a:ext cx="5261159" cy="305402"/>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Solde</a:t>
            </a:r>
            <a:r>
              <a:rPr lang="fr-FR" sz="1600" b="1" i="0" strike="noStrike" baseline="0">
                <a:solidFill>
                  <a:srgbClr val="000000"/>
                </a:solidFill>
                <a:latin typeface="Lucida Handwriting"/>
              </a:rPr>
              <a:t> global</a:t>
            </a:r>
            <a:endParaRPr lang="fr-FR" sz="1600" b="1" i="0" strike="noStrike">
              <a:solidFill>
                <a:srgbClr val="000000"/>
              </a:solidFill>
              <a:latin typeface="Lucida Handwriting"/>
            </a:endParaRPr>
          </a:p>
        </xdr:txBody>
      </xdr:sp>
    </xdr:grpSp>
    <xdr:clientData/>
  </xdr:twoCellAnchor>
  <xdr:twoCellAnchor>
    <xdr:from>
      <xdr:col>0</xdr:col>
      <xdr:colOff>28575</xdr:colOff>
      <xdr:row>92</xdr:row>
      <xdr:rowOff>153865</xdr:rowOff>
    </xdr:from>
    <xdr:to>
      <xdr:col>8</xdr:col>
      <xdr:colOff>587375</xdr:colOff>
      <xdr:row>96</xdr:row>
      <xdr:rowOff>168519</xdr:rowOff>
    </xdr:to>
    <xdr:sp macro="" textlink="">
      <xdr:nvSpPr>
        <xdr:cNvPr id="21" name="ZoneTexte 20">
          <a:extLst>
            <a:ext uri="{FF2B5EF4-FFF2-40B4-BE49-F238E27FC236}">
              <a16:creationId xmlns:a16="http://schemas.microsoft.com/office/drawing/2014/main" id="{00000000-0008-0000-0D00-000015000000}"/>
            </a:ext>
          </a:extLst>
        </xdr:cNvPr>
        <xdr:cNvSpPr txBox="1"/>
      </xdr:nvSpPr>
      <xdr:spPr>
        <a:xfrm>
          <a:off x="28575" y="16822615"/>
          <a:ext cx="7950200" cy="746174"/>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100">
              <a:solidFill>
                <a:schemeClr val="dk1"/>
              </a:solidFill>
              <a:effectLst/>
              <a:latin typeface="+mn-lt"/>
              <a:ea typeface="+mn-ea"/>
              <a:cs typeface="+mn-cs"/>
            </a:rPr>
            <a:t>Un changement de profil du </a:t>
          </a:r>
          <a:r>
            <a:rPr lang="fr-FR" sz="1100" b="1">
              <a:solidFill>
                <a:schemeClr val="dk1"/>
              </a:solidFill>
              <a:effectLst/>
              <a:latin typeface="+mn-lt"/>
              <a:ea typeface="+mn-ea"/>
              <a:cs typeface="+mn-cs"/>
            </a:rPr>
            <a:t>solde extérieur global</a:t>
          </a:r>
          <a:r>
            <a:rPr lang="fr-FR" sz="1100">
              <a:solidFill>
                <a:schemeClr val="dk1"/>
              </a:solidFill>
              <a:effectLst/>
              <a:latin typeface="+mn-lt"/>
              <a:ea typeface="+mn-ea"/>
              <a:cs typeface="+mn-cs"/>
            </a:rPr>
            <a:t> a été observé au cours du quatrième trimestre 2024. En effet, les échanges extérieurs du Burkina Faso se sont traduits par un solde extérieur global excédentaire de 266,3 milliards au quatrième trimestre 2024, après un déficit de 294,5 milliards enregistré un trimestre plus tôt et un déficit de 274,5 milliards noté un an plus tôt.</a:t>
          </a:r>
          <a:endParaRPr lang="fr-FR" sz="1100"/>
        </a:p>
      </xdr:txBody>
    </xdr:sp>
    <xdr:clientData/>
  </xdr:twoCellAnchor>
  <xdr:twoCellAnchor>
    <xdr:from>
      <xdr:col>2</xdr:col>
      <xdr:colOff>390525</xdr:colOff>
      <xdr:row>18</xdr:row>
      <xdr:rowOff>73269</xdr:rowOff>
    </xdr:from>
    <xdr:to>
      <xdr:col>8</xdr:col>
      <xdr:colOff>587375</xdr:colOff>
      <xdr:row>31</xdr:row>
      <xdr:rowOff>95250</xdr:rowOff>
    </xdr:to>
    <xdr:graphicFrame macro="">
      <xdr:nvGraphicFramePr>
        <xdr:cNvPr id="22" name="Graphique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527294</xdr:colOff>
      <xdr:row>62</xdr:row>
      <xdr:rowOff>64476</xdr:rowOff>
    </xdr:from>
    <xdr:to>
      <xdr:col>8</xdr:col>
      <xdr:colOff>571744</xdr:colOff>
      <xdr:row>76</xdr:row>
      <xdr:rowOff>161192</xdr:rowOff>
    </xdr:to>
    <xdr:graphicFrame macro="">
      <xdr:nvGraphicFramePr>
        <xdr:cNvPr id="23" name="Graphique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227135</xdr:colOff>
      <xdr:row>79</xdr:row>
      <xdr:rowOff>139211</xdr:rowOff>
    </xdr:from>
    <xdr:to>
      <xdr:col>9</xdr:col>
      <xdr:colOff>24179</xdr:colOff>
      <xdr:row>90</xdr:row>
      <xdr:rowOff>131884</xdr:rowOff>
    </xdr:to>
    <xdr:graphicFrame macro="">
      <xdr:nvGraphicFramePr>
        <xdr:cNvPr id="24" name="Graphique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14</xdr:col>
      <xdr:colOff>800100</xdr:colOff>
      <xdr:row>4</xdr:row>
      <xdr:rowOff>160655</xdr:rowOff>
    </xdr:to>
    <xdr:sp macro="" textlink="">
      <xdr:nvSpPr>
        <xdr:cNvPr id="2" name="Texte 96">
          <a:extLst>
            <a:ext uri="{FF2B5EF4-FFF2-40B4-BE49-F238E27FC236}">
              <a16:creationId xmlns:a16="http://schemas.microsoft.com/office/drawing/2014/main" id="{00000000-0008-0000-0E00-000002000000}"/>
            </a:ext>
          </a:extLst>
        </xdr:cNvPr>
        <xdr:cNvSpPr txBox="1">
          <a:spLocks noChangeArrowheads="1"/>
        </xdr:cNvSpPr>
      </xdr:nvSpPr>
      <xdr:spPr bwMode="auto">
        <a:xfrm>
          <a:off x="0" y="95250"/>
          <a:ext cx="12588240" cy="956945"/>
        </a:xfrm>
        <a:prstGeom prst="rect">
          <a:avLst/>
        </a:prstGeom>
        <a:solidFill>
          <a:srgbClr val="00B050"/>
        </a:solidFill>
        <a:ln w="25400" cmpd="dbl">
          <a:solidFill>
            <a:srgbClr val="00B050"/>
          </a:solidFill>
          <a:miter lim="800000"/>
          <a:headEnd/>
          <a:tailEnd/>
        </a:ln>
      </xdr:spPr>
      <xdr:txBody>
        <a:bodyPr vertOverflow="clip" wrap="square" lIns="45720" tIns="41148" rIns="45720" bIns="41148" anchor="ctr" anchorCtr="1" upright="1"/>
        <a:lstStyle/>
        <a:p>
          <a:pPr algn="ctr" rtl="0">
            <a:defRPr sz="1000"/>
          </a:pPr>
          <a:r>
            <a:rPr lang="fr-FR" sz="2400" b="1" i="0" strike="noStrike">
              <a:solidFill>
                <a:srgbClr val="000000"/>
              </a:solidFill>
              <a:latin typeface="Times New Roman"/>
              <a:cs typeface="Times New Roman"/>
            </a:rPr>
            <a:t>SECTEUR RÉEL</a:t>
          </a:r>
        </a:p>
      </xdr:txBody>
    </xdr:sp>
    <xdr:clientData/>
  </xdr:twoCellAnchor>
  <xdr:twoCellAnchor>
    <xdr:from>
      <xdr:col>0</xdr:col>
      <xdr:colOff>762000</xdr:colOff>
      <xdr:row>1</xdr:row>
      <xdr:rowOff>127000</xdr:rowOff>
    </xdr:from>
    <xdr:to>
      <xdr:col>14</xdr:col>
      <xdr:colOff>190500</xdr:colOff>
      <xdr:row>4</xdr:row>
      <xdr:rowOff>31750</xdr:rowOff>
    </xdr:to>
    <xdr:sp macro="" textlink="">
      <xdr:nvSpPr>
        <xdr:cNvPr id="3" name="Oval 16">
          <a:extLst>
            <a:ext uri="{FF2B5EF4-FFF2-40B4-BE49-F238E27FC236}">
              <a16:creationId xmlns:a16="http://schemas.microsoft.com/office/drawing/2014/main" id="{00000000-0008-0000-0E00-000003000000}"/>
            </a:ext>
          </a:extLst>
        </xdr:cNvPr>
        <xdr:cNvSpPr>
          <a:spLocks noChangeArrowheads="1"/>
        </xdr:cNvSpPr>
      </xdr:nvSpPr>
      <xdr:spPr bwMode="auto">
        <a:xfrm>
          <a:off x="762000" y="222250"/>
          <a:ext cx="11418570" cy="701040"/>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rgbClr val="000000"/>
              </a:solidFill>
              <a:latin typeface="Lucida Handwriting"/>
            </a:rPr>
            <a:t>Secteur extérieur</a:t>
          </a:r>
        </a:p>
      </xdr:txBody>
    </xdr:sp>
    <xdr:clientData/>
  </xdr:twoCellAnchor>
  <xdr:twoCellAnchor>
    <xdr:from>
      <xdr:col>5</xdr:col>
      <xdr:colOff>449579</xdr:colOff>
      <xdr:row>27</xdr:row>
      <xdr:rowOff>63500</xdr:rowOff>
    </xdr:from>
    <xdr:to>
      <xdr:col>15</xdr:col>
      <xdr:colOff>3808</xdr:colOff>
      <xdr:row>51</xdr:row>
      <xdr:rowOff>148167</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51</xdr:row>
      <xdr:rowOff>169333</xdr:rowOff>
    </xdr:from>
    <xdr:to>
      <xdr:col>5</xdr:col>
      <xdr:colOff>412750</xdr:colOff>
      <xdr:row>76</xdr:row>
      <xdr:rowOff>52916</xdr:rowOff>
    </xdr:to>
    <xdr:sp macro="" textlink="" fLocksText="0">
      <xdr:nvSpPr>
        <xdr:cNvPr id="5" name="Texte 6">
          <a:extLst>
            <a:ext uri="{FF2B5EF4-FFF2-40B4-BE49-F238E27FC236}">
              <a16:creationId xmlns:a16="http://schemas.microsoft.com/office/drawing/2014/main" id="{00000000-0008-0000-0E00-000005000000}"/>
            </a:ext>
          </a:extLst>
        </xdr:cNvPr>
        <xdr:cNvSpPr txBox="1">
          <a:spLocks noChangeArrowheads="1"/>
        </xdr:cNvSpPr>
      </xdr:nvSpPr>
      <xdr:spPr bwMode="auto">
        <a:xfrm>
          <a:off x="63500" y="9801013"/>
          <a:ext cx="7054850" cy="4646083"/>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500">
              <a:solidFill>
                <a:sysClr val="windowText" lastClr="000000"/>
              </a:solidFill>
              <a:effectLst/>
              <a:latin typeface="Arial" panose="020B0604020202020204" pitchFamily="34" charset="0"/>
              <a:ea typeface="+mn-ea"/>
              <a:cs typeface="Arial" panose="020B0604020202020204" pitchFamily="34" charset="0"/>
            </a:rPr>
            <a:t>En ce qui concerne les exportations, au quatrième trimestre 2024, elles sont largement dominées par les perles fines, pierres gemmes et métaux précieux (or non monétaire) qui représentent 86,9% des exportations totales, suivi des matières textiles et ouvrages en ces matières (5,2%) et des produits du règne végétal (2,3%).</a:t>
          </a:r>
          <a:endParaRPr lang="fr-FR" sz="1500">
            <a:solidFill>
              <a:sysClr val="windowText" lastClr="000000"/>
            </a:solidFill>
            <a:effectLst/>
            <a:latin typeface="Arial" panose="020B0604020202020204" pitchFamily="34" charset="0"/>
            <a:cs typeface="Arial" panose="020B0604020202020204" pitchFamily="34" charset="0"/>
          </a:endParaRPr>
        </a:p>
        <a:p>
          <a:pPr algn="just"/>
          <a:r>
            <a:rPr lang="fr-FR" sz="1500">
              <a:solidFill>
                <a:sysClr val="windowText" lastClr="000000"/>
              </a:solidFill>
              <a:effectLst/>
              <a:latin typeface="Arial" panose="020B0604020202020204" pitchFamily="34" charset="0"/>
              <a:ea typeface="+mn-ea"/>
              <a:cs typeface="Arial" panose="020B0604020202020204" pitchFamily="34" charset="0"/>
            </a:rPr>
            <a:t>Les animaux vivants et produits du règne animal ont enregistré une hausse trimestrielle de 45,9% et annuelle de 20,6%. Les produits du règne végétal ont connu une baisse trimestrielle de 45,2% et annuelle de 56,9%. Les exportations des industries alimentaires, boissons et alcools ont progressé de 8,8% trimestriellement et 10,1% annuellement. Les produits minéraux ont enregistré</a:t>
          </a:r>
          <a:r>
            <a:rPr lang="fr-FR" sz="1500" baseline="0">
              <a:solidFill>
                <a:sysClr val="windowText" lastClr="000000"/>
              </a:solidFill>
              <a:effectLst/>
              <a:latin typeface="Arial" panose="020B0604020202020204" pitchFamily="34" charset="0"/>
              <a:ea typeface="+mn-ea"/>
              <a:cs typeface="Arial" panose="020B0604020202020204" pitchFamily="34" charset="0"/>
            </a:rPr>
            <a:t> une </a:t>
          </a:r>
          <a:r>
            <a:rPr lang="fr-FR" sz="1500">
              <a:solidFill>
                <a:sysClr val="windowText" lastClr="000000"/>
              </a:solidFill>
              <a:effectLst/>
              <a:latin typeface="Arial" panose="020B0604020202020204" pitchFamily="34" charset="0"/>
              <a:ea typeface="+mn-ea"/>
              <a:cs typeface="Arial" panose="020B0604020202020204" pitchFamily="34" charset="0"/>
            </a:rPr>
            <a:t>baisse de 22,8% en glissement trimestriel et une baisse de 24,1% en glissement annuel.</a:t>
          </a:r>
          <a:r>
            <a:rPr lang="fr-FR" sz="1500" baseline="0">
              <a:solidFill>
                <a:sysClr val="windowText" lastClr="000000"/>
              </a:solidFill>
              <a:effectLst/>
              <a:latin typeface="Arial" panose="020B0604020202020204" pitchFamily="34" charset="0"/>
              <a:ea typeface="+mn-ea"/>
              <a:cs typeface="Arial" panose="020B0604020202020204" pitchFamily="34" charset="0"/>
            </a:rPr>
            <a:t> </a:t>
          </a:r>
          <a:r>
            <a:rPr lang="fr-FR" sz="1500">
              <a:solidFill>
                <a:sysClr val="windowText" lastClr="000000"/>
              </a:solidFill>
              <a:effectLst/>
              <a:latin typeface="Arial" panose="020B0604020202020204" pitchFamily="34" charset="0"/>
              <a:ea typeface="+mn-ea"/>
              <a:cs typeface="Arial" panose="020B0604020202020204" pitchFamily="34" charset="0"/>
            </a:rPr>
            <a:t>Les matières textiles et ouvrages en ces matières enregistrent une hausse importante en glissement trimestriel,en raison du caratère saisonnier de l'egrainage du coton, passant de 2,9  milliards de FCFA au troisième trimestre à 49,8 milliards de FCFA au quatrième trimestre 2024.</a:t>
          </a:r>
          <a:r>
            <a:rPr lang="fr-FR" sz="1500" baseline="0">
              <a:solidFill>
                <a:sysClr val="windowText" lastClr="000000"/>
              </a:solidFill>
              <a:effectLst/>
              <a:latin typeface="Arial" panose="020B0604020202020204" pitchFamily="34" charset="0"/>
              <a:ea typeface="+mn-ea"/>
              <a:cs typeface="Arial" panose="020B0604020202020204" pitchFamily="34" charset="0"/>
            </a:rPr>
            <a:t> En glissement annuel, elles sont </a:t>
          </a:r>
          <a:r>
            <a:rPr lang="fr-FR" sz="1500">
              <a:solidFill>
                <a:sysClr val="windowText" lastClr="000000"/>
              </a:solidFill>
              <a:effectLst/>
              <a:latin typeface="Arial" panose="020B0604020202020204" pitchFamily="34" charset="0"/>
              <a:ea typeface="+mn-ea"/>
              <a:cs typeface="Arial" panose="020B0604020202020204" pitchFamily="34" charset="0"/>
            </a:rPr>
            <a:t>en hausse de 25,2%. Les perles fines, pierres gemmes et métaux précieux (Or non monétaire) qui constituent le principal produit exporté ont connu une hausse trimestrielle de 14,7%</a:t>
          </a:r>
          <a:r>
            <a:rPr lang="fr-FR" sz="1500" baseline="0">
              <a:solidFill>
                <a:sysClr val="windowText" lastClr="000000"/>
              </a:solidFill>
              <a:effectLst/>
              <a:latin typeface="Arial" panose="020B0604020202020204" pitchFamily="34" charset="0"/>
              <a:ea typeface="+mn-ea"/>
              <a:cs typeface="Arial" panose="020B0604020202020204" pitchFamily="34" charset="0"/>
            </a:rPr>
            <a:t> </a:t>
          </a:r>
          <a:r>
            <a:rPr lang="fr-FR" sz="1500">
              <a:solidFill>
                <a:sysClr val="windowText" lastClr="000000"/>
              </a:solidFill>
              <a:effectLst/>
              <a:latin typeface="Arial" panose="020B0604020202020204" pitchFamily="34" charset="0"/>
              <a:ea typeface="+mn-ea"/>
              <a:cs typeface="Arial" panose="020B0604020202020204" pitchFamily="34" charset="0"/>
            </a:rPr>
            <a:t>passant de 721,6 milliards de FCFA à 827,7 milliards de FCFA au quatrième trimestre 2024.</a:t>
          </a:r>
          <a:r>
            <a:rPr lang="fr-FR" sz="1500" baseline="0">
              <a:solidFill>
                <a:sysClr val="windowText" lastClr="000000"/>
              </a:solidFill>
              <a:effectLst/>
              <a:latin typeface="Arial" panose="020B0604020202020204" pitchFamily="34" charset="0"/>
              <a:ea typeface="+mn-ea"/>
              <a:cs typeface="Arial" panose="020B0604020202020204" pitchFamily="34" charset="0"/>
            </a:rPr>
            <a:t> En glissement annuel, elles ont progressé de 46,1%.</a:t>
          </a:r>
          <a:endParaRPr lang="fr-FR" sz="1500">
            <a:solidFill>
              <a:sysClr val="windowText" lastClr="000000"/>
            </a:solidFill>
            <a:effectLst/>
            <a:latin typeface="Arial" panose="020B0604020202020204" pitchFamily="34" charset="0"/>
            <a:cs typeface="Arial" panose="020B0604020202020204" pitchFamily="34" charset="0"/>
          </a:endParaRPr>
        </a:p>
      </xdr:txBody>
    </xdr:sp>
    <xdr:clientData fLocksWithSheet="0"/>
  </xdr:twoCellAnchor>
  <xdr:twoCellAnchor>
    <xdr:from>
      <xdr:col>5</xdr:col>
      <xdr:colOff>448732</xdr:colOff>
      <xdr:row>52</xdr:row>
      <xdr:rowOff>21167</xdr:rowOff>
    </xdr:from>
    <xdr:to>
      <xdr:col>15</xdr:col>
      <xdr:colOff>6349</xdr:colOff>
      <xdr:row>76</xdr:row>
      <xdr:rowOff>0</xdr:rowOff>
    </xdr:to>
    <xdr:graphicFrame macro="">
      <xdr:nvGraphicFramePr>
        <xdr:cNvPr id="6" name="Graphique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444818</xdr:colOff>
      <xdr:row>77</xdr:row>
      <xdr:rowOff>82065</xdr:rowOff>
    </xdr:from>
    <xdr:to>
      <xdr:col>14</xdr:col>
      <xdr:colOff>509588</xdr:colOff>
      <xdr:row>93</xdr:row>
      <xdr:rowOff>10582</xdr:rowOff>
    </xdr:to>
    <xdr:graphicFrame macro="">
      <xdr:nvGraphicFramePr>
        <xdr:cNvPr id="7" name="Graphique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76199</xdr:colOff>
      <xdr:row>77</xdr:row>
      <xdr:rowOff>84667</xdr:rowOff>
    </xdr:from>
    <xdr:to>
      <xdr:col>5</xdr:col>
      <xdr:colOff>433917</xdr:colOff>
      <xdr:row>93</xdr:row>
      <xdr:rowOff>1</xdr:rowOff>
    </xdr:to>
    <xdr:sp macro="" textlink="" fLocksText="0">
      <xdr:nvSpPr>
        <xdr:cNvPr id="8" name="Texte 6">
          <a:extLst>
            <a:ext uri="{FF2B5EF4-FFF2-40B4-BE49-F238E27FC236}">
              <a16:creationId xmlns:a16="http://schemas.microsoft.com/office/drawing/2014/main" id="{00000000-0008-0000-0E00-000008000000}"/>
            </a:ext>
          </a:extLst>
        </xdr:cNvPr>
        <xdr:cNvSpPr txBox="1">
          <a:spLocks noChangeArrowheads="1"/>
        </xdr:cNvSpPr>
      </xdr:nvSpPr>
      <xdr:spPr bwMode="auto">
        <a:xfrm>
          <a:off x="76199" y="14726497"/>
          <a:ext cx="7063318" cy="3115734"/>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a:pPr>
          <a:r>
            <a:rPr lang="fr-FR" sz="1400" b="0" i="0" strike="noStrike">
              <a:solidFill>
                <a:srgbClr val="000000"/>
              </a:solidFill>
              <a:latin typeface="Arial"/>
              <a:ea typeface="+mn-ea"/>
              <a:cs typeface="Arial"/>
            </a:rPr>
            <a:t>Depuis le boom minier, les exportations du Burkina Faso sont largement dominées par l’or non monétaire. De 81,4% en 2020, les exportations du métal jaune sont passées à 77,4% en 2021, puis diminuant légèrement à 73,9% en 2022 avant de remonter à 78,6% en 2023 puis à 82,3% en 2024. Le coton, après une part de 6,1% en 2020, est passé à 9,1% en 2021 et 10,5% en 2022. En 2023 et en 2024, le coton a vu sa part réduit dans les exportations en s'établissant respectivement à 5,8% et 5,9%. Le karité a maintenu une présence d’environ 1,6% des exportations totales en moyenne sur la période, tandis que le sésame a fluctué, passant de 1,5% en 2020 à 1,3% en 2021, revenant à 1,5% en 2022, puis s’établir à 1,3 % en 2023 et en 2024. En 2024, on note une baisse (-47,3%) des exportations de karité due à l'interdiction de l'exportation de ce produit. Ces tendances indiquent une faible diversification des produits d'exportations avec une forte concentration sur l'or et des fluctuations dans les autres produits d'exportations en raison de leur caractère saisonnier.</a:t>
          </a:r>
        </a:p>
        <a:p>
          <a:pPr algn="just"/>
          <a:endParaRPr lang="fr-BF" sz="17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xdr:txBody>
    </xdr:sp>
    <xdr:clientData fLocksWithSheet="0"/>
  </xdr:twoCellAnchor>
  <xdr:twoCellAnchor>
    <xdr:from>
      <xdr:col>0</xdr:col>
      <xdr:colOff>108584</xdr:colOff>
      <xdr:row>96</xdr:row>
      <xdr:rowOff>59268</xdr:rowOff>
    </xdr:from>
    <xdr:to>
      <xdr:col>15</xdr:col>
      <xdr:colOff>4020</xdr:colOff>
      <xdr:row>113</xdr:row>
      <xdr:rowOff>84668</xdr:rowOff>
    </xdr:to>
    <xdr:sp macro="" textlink="" fLocksText="0">
      <xdr:nvSpPr>
        <xdr:cNvPr id="9" name="Texte 6">
          <a:extLst>
            <a:ext uri="{FF2B5EF4-FFF2-40B4-BE49-F238E27FC236}">
              <a16:creationId xmlns:a16="http://schemas.microsoft.com/office/drawing/2014/main" id="{00000000-0008-0000-0E00-000009000000}"/>
            </a:ext>
          </a:extLst>
        </xdr:cNvPr>
        <xdr:cNvSpPr txBox="1">
          <a:spLocks noChangeArrowheads="1"/>
        </xdr:cNvSpPr>
      </xdr:nvSpPr>
      <xdr:spPr bwMode="auto">
        <a:xfrm>
          <a:off x="108584" y="18472998"/>
          <a:ext cx="12483676" cy="3263900"/>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rtl="0" eaLnBrk="1" fontAlgn="auto" latinLnBrk="0" hangingPunct="1"/>
          <a:r>
            <a:rPr lang="fr-FR" sz="1400">
              <a:effectLst/>
              <a:latin typeface="Arial" panose="020B0604020202020204" pitchFamily="34" charset="0"/>
              <a:ea typeface="+mn-ea"/>
              <a:cs typeface="Arial" panose="020B0604020202020204" pitchFamily="34" charset="0"/>
            </a:rPr>
            <a:t>Les importations en provenance d'Afrique ont augmenté de 0,5% par rapport au trimestre précédent et de 9,2% en glissement annuel. Celles en provenance de l'Amérique sont également en hausse de 12,6% en glissement trimestriel et en baisse de 31,8% en glissement annuel. Les importations d'Asie ont augmenté de 13,8% par rapport au trimestre précédent et 40,3% annuellement. Celles provenant d'Europe ont progressé de 0,2% en glissement trimestriel, tout en baissant de 5,8% en glissement annuel. Les importations d'Océanie ont régressé de 10,0% par rapport au trimestre précédent et ont augmenté par contre de 45,4% par rapport à l'année précédente. Au quatrième trimestre 2024, les importations en provenance de la CEDEAO ont augmenté de 1,1% par rapport au troisième trimestre 2024 et de 12,4% en glissement annuel. Quant à celles provenant de l'UEMOA, elles sont en baisse par rapport au trimestre précédent (-8,8%) et en hausse de 2,1% par rapport à l'année précédente.</a:t>
          </a:r>
          <a:endParaRPr lang="fr-FR" sz="1400">
            <a:effectLst/>
            <a:latin typeface="Arial" panose="020B0604020202020204" pitchFamily="34" charset="0"/>
            <a:cs typeface="Arial" panose="020B0604020202020204" pitchFamily="34" charset="0"/>
          </a:endParaRPr>
        </a:p>
        <a:p>
          <a:pPr algn="just" rtl="0" eaLnBrk="1" fontAlgn="auto" latinLnBrk="0" hangingPunct="1"/>
          <a:endParaRPr lang="fr-FR" sz="1400">
            <a:effectLst/>
            <a:latin typeface="Arial" panose="020B0604020202020204" pitchFamily="34" charset="0"/>
            <a:ea typeface="+mn-ea"/>
            <a:cs typeface="Arial" panose="020B0604020202020204" pitchFamily="34" charset="0"/>
          </a:endParaRPr>
        </a:p>
        <a:p>
          <a:pPr algn="just" rtl="0" eaLnBrk="1" fontAlgn="auto" latinLnBrk="0" hangingPunct="1"/>
          <a:r>
            <a:rPr lang="fr-FR" sz="1400">
              <a:effectLst/>
              <a:latin typeface="Arial" panose="020B0604020202020204" pitchFamily="34" charset="0"/>
              <a:ea typeface="+mn-ea"/>
              <a:cs typeface="Arial" panose="020B0604020202020204" pitchFamily="34" charset="0"/>
            </a:rPr>
            <a:t>Au quatrième trimestre 2024, les exportations vers l'Afrique ont progressé de 53,0% par rapport au trimestre précédent et de 6,7% en glissement annuel. Celles vers l'Amérique sont en baisse de 92,8% par rapport au trimestre précédent et de 81,1 en glissement annuel. Les exportations vers l'Asie ont augmenté de 26,8% trimestriellement et de 109,6% en glissement annuel. Les exportations vers l'Europe sont en hausse de 8,2% par rapport au trimestre précédent et de 15,5% par rapport à l'année précédente. En revanche, celles vers l'Océanie sont en baisse de 49,9% trimestriellement et de 87,8% annuellement. Les exportations vers la CEDEAO sont en hausse de 76,2% par rapport au trimestre précédent, et en baisse de 13,7% par rapport à l’année précédente. Celles vers l'UEMOA ont augmenté de 95,6% trimestriellement, et  en baisse de 2,3% annuellement.</a:t>
          </a:r>
          <a:endParaRPr lang="fr-FR" sz="1400">
            <a:effectLst/>
            <a:latin typeface="Arial" panose="020B0604020202020204" pitchFamily="34" charset="0"/>
            <a:cs typeface="Arial" panose="020B0604020202020204" pitchFamily="34" charset="0"/>
          </a:endParaRPr>
        </a:p>
      </xdr:txBody>
    </xdr:sp>
    <xdr:clientData fLocksWithSheet="0"/>
  </xdr:twoCellAnchor>
  <xdr:twoCellAnchor>
    <xdr:from>
      <xdr:col>0</xdr:col>
      <xdr:colOff>85724</xdr:colOff>
      <xdr:row>138</xdr:row>
      <xdr:rowOff>134471</xdr:rowOff>
    </xdr:from>
    <xdr:to>
      <xdr:col>15</xdr:col>
      <xdr:colOff>2115</xdr:colOff>
      <xdr:row>153</xdr:row>
      <xdr:rowOff>158750</xdr:rowOff>
    </xdr:to>
    <xdr:sp macro="" textlink="" fLocksText="0">
      <xdr:nvSpPr>
        <xdr:cNvPr id="10" name="Texte 6">
          <a:extLst>
            <a:ext uri="{FF2B5EF4-FFF2-40B4-BE49-F238E27FC236}">
              <a16:creationId xmlns:a16="http://schemas.microsoft.com/office/drawing/2014/main" id="{00000000-0008-0000-0E00-00000A000000}"/>
            </a:ext>
          </a:extLst>
        </xdr:cNvPr>
        <xdr:cNvSpPr txBox="1">
          <a:spLocks noChangeArrowheads="1"/>
        </xdr:cNvSpPr>
      </xdr:nvSpPr>
      <xdr:spPr bwMode="auto">
        <a:xfrm>
          <a:off x="85724" y="26815901"/>
          <a:ext cx="12504631" cy="2881779"/>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a:pPr>
          <a:r>
            <a:rPr lang="fr-FR" sz="1700" b="0" i="0" baseline="0">
              <a:effectLst/>
              <a:latin typeface="Arial" panose="020B0604020202020204" pitchFamily="34" charset="0"/>
              <a:ea typeface="+mn-ea"/>
              <a:cs typeface="Arial" panose="020B0604020202020204" pitchFamily="34" charset="0"/>
            </a:rPr>
            <a:t>Au quatrième trimestre 2024, les exportations de la filière mangue ont baissé de 87,4% par rapport au trimestre précédent, et de 48,7% par rapport au quatrième trimestre 2023. Les exportations de karité sont en baisse de 59,5% en glissement trimestriel et de 87,6% en glissment annuel. Les exportations de la filière bétail et viande sont en hausse de 47,0% par rapport au trimestre précédent et ont progressé de 21,1% par rapport au quatrième trimestre de 2023. Les cuirs et peaux ont baissé de 47,1% par rapport au trimestre précédent et de 65,5% par rapport àannée précédente. Les exportations de cajou ont baissé de 88,5% en glissement trimestriel et de 45,0% en glissement annuel. Les exportations de sésame a enregistré une hausse de 789,4% par rapport au troisième trimestre 2023 et une baisse de 7,5% par rapport à l'année précédente. Les exportations de textiles et habillements sont passés de 2,7 milliards de FCFA au troisième trimestre à 49,4 milliards de FCFA au quatrième trimestre. Cette progression est imputable à la saisonnalité dans les exportations de fibres de coton. En glissement annuelIls, ils enregistrent une progression de 25,2% . Aucune exportation de miel n'a été enregistré au quatrième trimestre 2024.</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xdr:txBody>
    </xdr:sp>
    <xdr:clientData fLocksWithSheet="0"/>
  </xdr:twoCellAnchor>
  <xdr:twoCellAnchor>
    <xdr:from>
      <xdr:col>0</xdr:col>
      <xdr:colOff>76200</xdr:colOff>
      <xdr:row>169</xdr:row>
      <xdr:rowOff>33866</xdr:rowOff>
    </xdr:from>
    <xdr:to>
      <xdr:col>5</xdr:col>
      <xdr:colOff>377190</xdr:colOff>
      <xdr:row>199</xdr:row>
      <xdr:rowOff>143933</xdr:rowOff>
    </xdr:to>
    <xdr:sp macro="" textlink="" fLocksText="0">
      <xdr:nvSpPr>
        <xdr:cNvPr id="11" name="Texte 6">
          <a:extLst>
            <a:ext uri="{FF2B5EF4-FFF2-40B4-BE49-F238E27FC236}">
              <a16:creationId xmlns:a16="http://schemas.microsoft.com/office/drawing/2014/main" id="{00000000-0008-0000-0E00-00000B000000}"/>
            </a:ext>
          </a:extLst>
        </xdr:cNvPr>
        <xdr:cNvSpPr txBox="1">
          <a:spLocks noChangeArrowheads="1"/>
        </xdr:cNvSpPr>
      </xdr:nvSpPr>
      <xdr:spPr bwMode="auto">
        <a:xfrm>
          <a:off x="76200" y="32990366"/>
          <a:ext cx="7006590" cy="5825067"/>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rtl="0" eaLnBrk="1" fontAlgn="auto" latinLnBrk="0" hangingPunct="1"/>
          <a:r>
            <a:rPr lang="fr-FR" sz="1400">
              <a:effectLst/>
              <a:latin typeface="Arial" panose="020B0604020202020204" pitchFamily="34" charset="0"/>
              <a:ea typeface="+mn-ea"/>
              <a:cs typeface="Arial" panose="020B0604020202020204" pitchFamily="34" charset="0"/>
            </a:rPr>
            <a:t>L'indice des prix à l'exportation montre une tendance à la hausse. De 103,7% au quatrième trimestre 2023, l'indice</a:t>
          </a:r>
          <a:r>
            <a:rPr lang="fr-FR" sz="1400" baseline="0">
              <a:effectLst/>
              <a:latin typeface="Arial" panose="020B0604020202020204" pitchFamily="34" charset="0"/>
              <a:ea typeface="+mn-ea"/>
              <a:cs typeface="Arial" panose="020B0604020202020204" pitchFamily="34" charset="0"/>
            </a:rPr>
            <a:t> est passé à </a:t>
          </a:r>
          <a:r>
            <a:rPr lang="fr-FR" sz="1400">
              <a:effectLst/>
              <a:latin typeface="Arial" panose="020B0604020202020204" pitchFamily="34" charset="0"/>
              <a:ea typeface="+mn-ea"/>
              <a:cs typeface="Arial" panose="020B0604020202020204" pitchFamily="34" charset="0"/>
            </a:rPr>
            <a:t>107,4 % au premier</a:t>
          </a:r>
          <a:r>
            <a:rPr lang="fr-FR" sz="1400" baseline="0">
              <a:effectLst/>
              <a:latin typeface="Arial" panose="020B0604020202020204" pitchFamily="34" charset="0"/>
              <a:ea typeface="+mn-ea"/>
              <a:cs typeface="Arial" panose="020B0604020202020204" pitchFamily="34" charset="0"/>
            </a:rPr>
            <a:t> </a:t>
          </a:r>
          <a:r>
            <a:rPr lang="fr-FR" sz="1400">
              <a:effectLst/>
              <a:latin typeface="Arial" panose="020B0604020202020204" pitchFamily="34" charset="0"/>
              <a:ea typeface="+mn-ea"/>
              <a:cs typeface="Arial" panose="020B0604020202020204" pitchFamily="34" charset="0"/>
            </a:rPr>
            <a:t>trimestre 2024,</a:t>
          </a:r>
          <a:r>
            <a:rPr lang="fr-FR" sz="1400" baseline="0">
              <a:effectLst/>
              <a:latin typeface="Arial" panose="020B0604020202020204" pitchFamily="34" charset="0"/>
              <a:ea typeface="+mn-ea"/>
              <a:cs typeface="Arial" panose="020B0604020202020204" pitchFamily="34" charset="0"/>
            </a:rPr>
            <a:t> </a:t>
          </a:r>
          <a:r>
            <a:rPr lang="fr-FR" sz="1400">
              <a:effectLst/>
              <a:latin typeface="Arial" panose="020B0604020202020204" pitchFamily="34" charset="0"/>
              <a:ea typeface="+mn-ea"/>
              <a:cs typeface="Arial" panose="020B0604020202020204" pitchFamily="34" charset="0"/>
            </a:rPr>
            <a:t>116,5 % au deuième trimestre 2024, 121,1% au troisième trimestre 2024</a:t>
          </a:r>
          <a:r>
            <a:rPr lang="fr-FR" sz="1400" baseline="0">
              <a:effectLst/>
              <a:latin typeface="Arial" panose="020B0604020202020204" pitchFamily="34" charset="0"/>
              <a:ea typeface="+mn-ea"/>
              <a:cs typeface="Arial" panose="020B0604020202020204" pitchFamily="34" charset="0"/>
            </a:rPr>
            <a:t> </a:t>
          </a:r>
          <a:r>
            <a:rPr lang="fr-FR" sz="1400">
              <a:effectLst/>
              <a:latin typeface="Arial" panose="020B0604020202020204" pitchFamily="34" charset="0"/>
              <a:ea typeface="+mn-ea"/>
              <a:cs typeface="Arial" panose="020B0604020202020204" pitchFamily="34" charset="0"/>
            </a:rPr>
            <a:t>pour</a:t>
          </a:r>
          <a:r>
            <a:rPr lang="fr-FR" sz="1400" baseline="0">
              <a:effectLst/>
              <a:latin typeface="Arial" panose="020B0604020202020204" pitchFamily="34" charset="0"/>
              <a:ea typeface="+mn-ea"/>
              <a:cs typeface="Arial" panose="020B0604020202020204" pitchFamily="34" charset="0"/>
            </a:rPr>
            <a:t> atteindre </a:t>
          </a:r>
          <a:r>
            <a:rPr lang="fr-FR" sz="1400">
              <a:effectLst/>
              <a:latin typeface="Arial" panose="020B0604020202020204" pitchFamily="34" charset="0"/>
              <a:ea typeface="+mn-ea"/>
              <a:cs typeface="Arial" panose="020B0604020202020204" pitchFamily="34" charset="0"/>
            </a:rPr>
            <a:t>127,9 % au quatrième trimestre 2024, soit un glissement trimestriel de 5,7 %. En glissement annuel, l'indice des prix à l'exportation est en hausse de 23,3%.</a:t>
          </a:r>
        </a:p>
        <a:p>
          <a:pPr algn="just" rtl="0" eaLnBrk="1" fontAlgn="auto" latinLnBrk="0" hangingPunct="1"/>
          <a:endParaRPr lang="fr-FR" sz="1400">
            <a:effectLst/>
            <a:latin typeface="Arial" panose="020B0604020202020204" pitchFamily="34" charset="0"/>
            <a:cs typeface="Arial" panose="020B0604020202020204" pitchFamily="34" charset="0"/>
          </a:endParaRPr>
        </a:p>
        <a:p>
          <a:pPr algn="just" rtl="0" eaLnBrk="1" fontAlgn="auto" latinLnBrk="0" hangingPunct="1"/>
          <a:r>
            <a:rPr lang="fr-FR" sz="1400">
              <a:effectLst/>
              <a:latin typeface="Arial" panose="020B0604020202020204" pitchFamily="34" charset="0"/>
              <a:ea typeface="+mn-ea"/>
              <a:cs typeface="Arial" panose="020B0604020202020204" pitchFamily="34" charset="0"/>
            </a:rPr>
            <a:t>En revanche, l'indice des prix à l’importation enregistre de légère fluctuation. De 97,8 % au quatrième trimestre 2023, l'indice est passé à 99,2% au premier trimestre 2023, puis redescendre à 95,0 % au deuxième trimestre 2024. L'indice a progressé au troisième trimestre 2024, passant à 96,7 %. Au quatrième trimestre 2024, l'indice des prix à l'importation s’est établit 91,4%, soit une baisse de 1,8 % en glissement trimestriel et de 6,5 % en glissement annuel.</a:t>
          </a:r>
        </a:p>
        <a:p>
          <a:pPr algn="just" rtl="0" eaLnBrk="1" fontAlgn="auto" latinLnBrk="0" hangingPunct="1"/>
          <a:endParaRPr lang="fr-FR" sz="1400">
            <a:effectLst/>
            <a:latin typeface="Arial" panose="020B0604020202020204" pitchFamily="34" charset="0"/>
            <a:cs typeface="Arial" panose="020B0604020202020204" pitchFamily="34" charset="0"/>
          </a:endParaRPr>
        </a:p>
        <a:p>
          <a:pPr algn="just" rtl="0" eaLnBrk="1" fontAlgn="auto" latinLnBrk="0" hangingPunct="1"/>
          <a:r>
            <a:rPr lang="fr-FR" sz="1400">
              <a:effectLst/>
              <a:latin typeface="Arial" panose="020B0604020202020204" pitchFamily="34" charset="0"/>
              <a:ea typeface="+mn-ea"/>
              <a:cs typeface="Arial" panose="020B0604020202020204" pitchFamily="34" charset="0"/>
            </a:rPr>
            <a:t>La couverture des importations par les exportations permet d'apprécier la capacité du pays à couvrir ses dépenses importations par ses recettes d'exportations. Depuis le quatrième trimestre 2023, le taux de couverture progresse de manière significative, enregistrant un pic de 91,7 % au premier trimestre 2024 avant de fléchir légèrement à 90,4 % au deuxième trimestre 2024 puis à 80,6% au troisième trimestre 2024. Au quatrième trimestre 2024, le taux de couverture enregistre une progression importante passant de 80,6% au troisième trimestre 2024 à 89,7%, soit une hausse de 11,3% en glissement trimestriel et 23,6% en glissement annuel. Ces taux de couverture en deçà de 100% indique une insuffisance de la couverture des dépenses d’importation par les recettes d’exportation.</a:t>
          </a:r>
          <a:endParaRPr lang="fr-FR" sz="1400">
            <a:effectLst/>
            <a:latin typeface="Arial" panose="020B0604020202020204" pitchFamily="34" charset="0"/>
            <a:cs typeface="Arial" panose="020B0604020202020204" pitchFamily="34" charset="0"/>
          </a:endParaRPr>
        </a:p>
      </xdr:txBody>
    </xdr:sp>
    <xdr:clientData fLocksWithSheet="0"/>
  </xdr:twoCellAnchor>
  <xdr:twoCellAnchor>
    <xdr:from>
      <xdr:col>5</xdr:col>
      <xdr:colOff>448733</xdr:colOff>
      <xdr:row>169</xdr:row>
      <xdr:rowOff>16933</xdr:rowOff>
    </xdr:from>
    <xdr:to>
      <xdr:col>14</xdr:col>
      <xdr:colOff>506730</xdr:colOff>
      <xdr:row>199</xdr:row>
      <xdr:rowOff>169333</xdr:rowOff>
    </xdr:to>
    <xdr:graphicFrame macro="">
      <xdr:nvGraphicFramePr>
        <xdr:cNvPr id="12" name="Graphique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87630</xdr:colOff>
      <xdr:row>11</xdr:row>
      <xdr:rowOff>25401</xdr:rowOff>
    </xdr:from>
    <xdr:to>
      <xdr:col>5</xdr:col>
      <xdr:colOff>371476</xdr:colOff>
      <xdr:row>26</xdr:row>
      <xdr:rowOff>211668</xdr:rowOff>
    </xdr:to>
    <xdr:sp macro="" textlink="" fLocksText="0">
      <xdr:nvSpPr>
        <xdr:cNvPr id="13" name="Texte 6">
          <a:extLst>
            <a:ext uri="{FF2B5EF4-FFF2-40B4-BE49-F238E27FC236}">
              <a16:creationId xmlns:a16="http://schemas.microsoft.com/office/drawing/2014/main" id="{00000000-0008-0000-0E00-00000D000000}"/>
            </a:ext>
          </a:extLst>
        </xdr:cNvPr>
        <xdr:cNvSpPr txBox="1">
          <a:spLocks noChangeArrowheads="1"/>
        </xdr:cNvSpPr>
      </xdr:nvSpPr>
      <xdr:spPr bwMode="auto">
        <a:xfrm>
          <a:off x="87630" y="1793241"/>
          <a:ext cx="6989446" cy="3139017"/>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700" b="0" i="0" strike="noStrike">
              <a:solidFill>
                <a:srgbClr val="000000"/>
              </a:solidFill>
              <a:latin typeface="Arial"/>
              <a:ea typeface="+mn-ea"/>
              <a:cs typeface="Arial"/>
            </a:rPr>
            <a:t>En rythme annuel, les exportations et les importations croient au quatrième trimestre 2024.</a:t>
          </a:r>
        </a:p>
        <a:p>
          <a:pPr algn="just"/>
          <a:r>
            <a:rPr lang="fr-FR" sz="1700" b="0" i="0" strike="noStrike">
              <a:solidFill>
                <a:srgbClr val="000000"/>
              </a:solidFill>
              <a:latin typeface="Arial"/>
              <a:ea typeface="+mn-ea"/>
              <a:cs typeface="Arial"/>
            </a:rPr>
            <a:t>Les importations de marchandises enregistrent une hausse de 5,0% au quatrième trimestre 2024, passant de 1 010,4 milliards de FCFA au troisième trimestre 2024 à 1 060,4 milliards de FCFA au quatrième trimestre, soit une hausse de 9,2%.</a:t>
          </a:r>
        </a:p>
        <a:p>
          <a:pPr algn="just"/>
          <a:r>
            <a:rPr lang="fr-FR" sz="1700" b="0" i="0" strike="noStrike">
              <a:solidFill>
                <a:srgbClr val="000000"/>
              </a:solidFill>
              <a:latin typeface="Arial"/>
              <a:ea typeface="+mn-ea"/>
              <a:cs typeface="Arial"/>
            </a:rPr>
            <a:t>Quant aux exportations, elles passent de 814,4 milliards FCFA au troisième trimestre 2024 à 951,5 milliards FCFA au quatrième trimestre 2024, soit une hausse trimestrielle de 16,8 %. elles ont connu un bond remarquable de 34,9 %, passant de 705,2 milliards de FCFA au quatrième trimestre 2023 à 951,2 milliards de FCFA au quatrième trimètre 2024.</a:t>
          </a:r>
        </a:p>
      </xdr:txBody>
    </xdr:sp>
    <xdr:clientData fLocksWithSheet="0"/>
  </xdr:twoCellAnchor>
  <xdr:twoCellAnchor>
    <xdr:from>
      <xdr:col>5</xdr:col>
      <xdr:colOff>444500</xdr:colOff>
      <xdr:row>200</xdr:row>
      <xdr:rowOff>116416</xdr:rowOff>
    </xdr:from>
    <xdr:to>
      <xdr:col>14</xdr:col>
      <xdr:colOff>510541</xdr:colOff>
      <xdr:row>218</xdr:row>
      <xdr:rowOff>110489</xdr:rowOff>
    </xdr:to>
    <xdr:graphicFrame macro="">
      <xdr:nvGraphicFramePr>
        <xdr:cNvPr id="14" name="Graphique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76200</xdr:colOff>
      <xdr:row>200</xdr:row>
      <xdr:rowOff>116416</xdr:rowOff>
    </xdr:from>
    <xdr:to>
      <xdr:col>5</xdr:col>
      <xdr:colOff>372533</xdr:colOff>
      <xdr:row>218</xdr:row>
      <xdr:rowOff>114298</xdr:rowOff>
    </xdr:to>
    <xdr:sp macro="" textlink="" fLocksText="0">
      <xdr:nvSpPr>
        <xdr:cNvPr id="15" name="Texte 6">
          <a:extLst>
            <a:ext uri="{FF2B5EF4-FFF2-40B4-BE49-F238E27FC236}">
              <a16:creationId xmlns:a16="http://schemas.microsoft.com/office/drawing/2014/main" id="{00000000-0008-0000-0E00-00000F000000}"/>
            </a:ext>
          </a:extLst>
        </xdr:cNvPr>
        <xdr:cNvSpPr txBox="1">
          <a:spLocks noChangeArrowheads="1"/>
        </xdr:cNvSpPr>
      </xdr:nvSpPr>
      <xdr:spPr bwMode="auto">
        <a:xfrm>
          <a:off x="76200" y="38978416"/>
          <a:ext cx="7001933" cy="3426882"/>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rtl="0" eaLnBrk="1" fontAlgn="auto" latinLnBrk="0" hangingPunct="1"/>
          <a:r>
            <a:rPr lang="fr-FR" sz="1600">
              <a:effectLst/>
              <a:latin typeface="Arial" panose="020B0604020202020204" pitchFamily="34" charset="0"/>
              <a:ea typeface="+mn-ea"/>
              <a:cs typeface="Arial" panose="020B0604020202020204" pitchFamily="34" charset="0"/>
            </a:rPr>
            <a:t>L'indice des termes de l'échange a montré une amélioration progressive. Il passe de 106,1% au quatrième trimestre 2023 à 125,2% au troisième trimestre 2024. Cette tendance se poursuit au quatrième trimestre 2024, avec un indice atteignant 139,9%, marquant un accroissement de 11,7% par rapport au trimestre précédent et une hausse annuelle de 31,8%. </a:t>
          </a:r>
          <a:endParaRPr lang="fr-FR" sz="1600">
            <a:effectLst/>
            <a:latin typeface="Arial" panose="020B0604020202020204" pitchFamily="34" charset="0"/>
            <a:cs typeface="Arial" panose="020B0604020202020204" pitchFamily="34" charset="0"/>
          </a:endParaRPr>
        </a:p>
        <a:p>
          <a:pPr algn="just" rtl="0" eaLnBrk="1" fontAlgn="auto" latinLnBrk="0" hangingPunct="1"/>
          <a:r>
            <a:rPr lang="fr-FR" sz="1600">
              <a:effectLst/>
              <a:latin typeface="Arial" panose="020B0604020202020204" pitchFamily="34" charset="0"/>
              <a:ea typeface="+mn-ea"/>
              <a:cs typeface="Arial" panose="020B0604020202020204" pitchFamily="34" charset="0"/>
            </a:rPr>
            <a:t>En revanche, l'indice de gain à l'exportation a fluctué sur la période sous revue. De 115,6% au quatrième trimestre de 2023, l'indice s'est établit à 97,4% au premier trimestre 2024. Cette baisse est suivie par une reprise au deuxième trimestre 2024, où l'indice atteint 124,4%, 131,2% au troisième 2024 puis 142,9% au quatrième trimestre 2024, reflétant un accroissement de 11,3% par rapport au trimestre précédent et 23,6% en glissement annuel.</a:t>
          </a:r>
          <a:endParaRPr lang="fr-FR" sz="1600">
            <a:effectLst/>
            <a:latin typeface="Arial" panose="020B0604020202020204" pitchFamily="34" charset="0"/>
            <a:cs typeface="Arial" panose="020B0604020202020204" pitchFamily="34" charset="0"/>
          </a:endParaRPr>
        </a:p>
      </xdr:txBody>
    </xdr:sp>
    <xdr:clientData fLocksWithSheet="0"/>
  </xdr:twoCellAnchor>
  <xdr:twoCellAnchor>
    <xdr:from>
      <xdr:col>5</xdr:col>
      <xdr:colOff>466725</xdr:colOff>
      <xdr:row>11</xdr:row>
      <xdr:rowOff>65407</xdr:rowOff>
    </xdr:from>
    <xdr:to>
      <xdr:col>15</xdr:col>
      <xdr:colOff>0</xdr:colOff>
      <xdr:row>26</xdr:row>
      <xdr:rowOff>222250</xdr:rowOff>
    </xdr:to>
    <xdr:graphicFrame macro="">
      <xdr:nvGraphicFramePr>
        <xdr:cNvPr id="16" name="Graphique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88477</xdr:colOff>
      <xdr:row>27</xdr:row>
      <xdr:rowOff>52918</xdr:rowOff>
    </xdr:from>
    <xdr:to>
      <xdr:col>5</xdr:col>
      <xdr:colOff>402167</xdr:colOff>
      <xdr:row>51</xdr:row>
      <xdr:rowOff>148167</xdr:rowOff>
    </xdr:to>
    <xdr:sp macro="" textlink="" fLocksText="0">
      <xdr:nvSpPr>
        <xdr:cNvPr id="17" name="Texte 6">
          <a:extLst>
            <a:ext uri="{FF2B5EF4-FFF2-40B4-BE49-F238E27FC236}">
              <a16:creationId xmlns:a16="http://schemas.microsoft.com/office/drawing/2014/main" id="{00000000-0008-0000-0E00-000011000000}"/>
            </a:ext>
          </a:extLst>
        </xdr:cNvPr>
        <xdr:cNvSpPr txBox="1">
          <a:spLocks noChangeArrowheads="1"/>
        </xdr:cNvSpPr>
      </xdr:nvSpPr>
      <xdr:spPr bwMode="auto">
        <a:xfrm>
          <a:off x="88477" y="5013538"/>
          <a:ext cx="7019290" cy="4766309"/>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700" b="0" i="0" strike="noStrike">
              <a:solidFill>
                <a:srgbClr val="000000"/>
              </a:solidFill>
              <a:latin typeface="Arial"/>
              <a:ea typeface="+mn-ea"/>
              <a:cs typeface="Arial"/>
            </a:rPr>
            <a:t>Au quatrième trimestre 2024, les importations du Burkina Faso sont largement dominées par les produits minéraux qui représentent 44,4% des importations, suivis des matériels de transport (6,0%), des produits du règne végétal (5,2%) et des produits des industries alimentaires, boissons et alcools (4,4%).</a:t>
          </a:r>
        </a:p>
        <a:p>
          <a:pPr algn="just"/>
          <a:r>
            <a:rPr lang="fr-FR" sz="1700" b="0" i="0" strike="noStrike">
              <a:solidFill>
                <a:srgbClr val="000000"/>
              </a:solidFill>
              <a:latin typeface="Arial"/>
              <a:ea typeface="+mn-ea"/>
              <a:cs typeface="Arial"/>
            </a:rPr>
            <a:t>Les importations de produits minéraux ont augmenté de 5,1% par rapport au trimestre précédent et en baisse de 6,8% par rapport à l'année précédente. Les matériels de transports ont progressé de 4,2% en glissement trimestriel et de 43,1% en glissement annuel. Les produits du règne végétal enregistrent une hausse de 15,2% en glissement trimestriel et une hausse de 29,2% en glissement annuel. Les produits des industries alimentaires, boissons et alcools sont en hausse de 19,2% en glissement trimestriel et en hausse de 7,6% en glissement annuel. Les animaux vivants et produits du règne animal ont progressé de 14,5% par rapport au trimestre précèdent et ont augmenté de 21,7% par rapport à l'année précédente. Les matières textiles et ouvrages en ces matières ont baissé de 16,2% en glissement trimestriel et ont augmenté de 38,4% en glissement annuel.</a:t>
          </a:r>
        </a:p>
      </xdr:txBody>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11723</xdr:colOff>
      <xdr:row>2</xdr:row>
      <xdr:rowOff>70339</xdr:rowOff>
    </xdr:from>
    <xdr:to>
      <xdr:col>3</xdr:col>
      <xdr:colOff>73268</xdr:colOff>
      <xdr:row>15</xdr:row>
      <xdr:rowOff>117230</xdr:rowOff>
    </xdr:to>
    <xdr:sp macro="" textlink="">
      <xdr:nvSpPr>
        <xdr:cNvPr id="2" name="ZoneTexte 1">
          <a:extLst>
            <a:ext uri="{FF2B5EF4-FFF2-40B4-BE49-F238E27FC236}">
              <a16:creationId xmlns:a16="http://schemas.microsoft.com/office/drawing/2014/main" id="{00000000-0008-0000-1000-000002000000}"/>
            </a:ext>
          </a:extLst>
        </xdr:cNvPr>
        <xdr:cNvSpPr txBox="1"/>
      </xdr:nvSpPr>
      <xdr:spPr>
        <a:xfrm>
          <a:off x="11723" y="420859"/>
          <a:ext cx="3494355" cy="232527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b="1">
              <a:ln>
                <a:noFill/>
              </a:ln>
              <a:solidFill>
                <a:schemeClr val="dk1"/>
              </a:solidFill>
              <a:effectLst/>
              <a:latin typeface="Arial" panose="020B0604020202020204" pitchFamily="34" charset="0"/>
              <a:ea typeface="+mn-ea"/>
              <a:cs typeface="Arial" panose="020B0604020202020204" pitchFamily="34" charset="0"/>
            </a:rPr>
            <a:t>Taux de change du dollar</a:t>
          </a:r>
        </a:p>
        <a:p>
          <a:pPr algn="just" rtl="0" eaLnBrk="1" fontAlgn="auto" latinLnBrk="0" hangingPunct="1"/>
          <a:r>
            <a:rPr lang="fr-FR" sz="1050" b="0" i="0">
              <a:solidFill>
                <a:schemeClr val="dk1"/>
              </a:solidFill>
              <a:effectLst/>
              <a:latin typeface="+mn-lt"/>
              <a:ea typeface="+mn-ea"/>
              <a:cs typeface="+mn-cs"/>
            </a:rPr>
            <a:t>Sur le marché des changes, </a:t>
          </a:r>
          <a:r>
            <a:rPr lang="fr-FR" sz="1050" b="1" i="0">
              <a:solidFill>
                <a:schemeClr val="dk1"/>
              </a:solidFill>
              <a:effectLst/>
              <a:latin typeface="+mn-lt"/>
              <a:ea typeface="+mn-ea"/>
              <a:cs typeface="+mn-cs"/>
            </a:rPr>
            <a:t>le cours du dollar </a:t>
          </a:r>
          <a:r>
            <a:rPr lang="fr-FR" sz="1050" b="0" i="0">
              <a:solidFill>
                <a:schemeClr val="dk1"/>
              </a:solidFill>
              <a:effectLst/>
              <a:latin typeface="+mn-lt"/>
              <a:ea typeface="+mn-ea"/>
              <a:cs typeface="+mn-cs"/>
            </a:rPr>
            <a:t>s'apprécie </a:t>
          </a:r>
          <a:r>
            <a:rPr lang="fr-FR" sz="1050" b="1" i="0">
              <a:solidFill>
                <a:schemeClr val="dk1"/>
              </a:solidFill>
              <a:effectLst/>
              <a:latin typeface="+mn-lt"/>
              <a:ea typeface="+mn-ea"/>
              <a:cs typeface="+mn-cs"/>
            </a:rPr>
            <a:t>par rapport au </a:t>
          </a:r>
          <a:r>
            <a:rPr lang="fr-FR" sz="1050" b="1" i="0" baseline="0">
              <a:solidFill>
                <a:schemeClr val="dk1"/>
              </a:solidFill>
              <a:effectLst/>
              <a:latin typeface="+mn-lt"/>
              <a:ea typeface="+mn-ea"/>
              <a:cs typeface="+mn-cs"/>
            </a:rPr>
            <a:t> franc </a:t>
          </a:r>
          <a:r>
            <a:rPr lang="fr-FR" sz="1050" b="1" i="0">
              <a:solidFill>
                <a:schemeClr val="dk1"/>
              </a:solidFill>
              <a:effectLst/>
              <a:latin typeface="+mn-lt"/>
              <a:ea typeface="+mn-ea"/>
              <a:cs typeface="+mn-cs"/>
            </a:rPr>
            <a:t>CFA</a:t>
          </a:r>
          <a:r>
            <a:rPr lang="fr-FR" sz="1050" b="0" i="0">
              <a:solidFill>
                <a:schemeClr val="dk1"/>
              </a:solidFill>
              <a:effectLst/>
              <a:latin typeface="+mn-lt"/>
              <a:ea typeface="+mn-ea"/>
              <a:cs typeface="+mn-cs"/>
            </a:rPr>
            <a:t>. Au quatrième trimestre 2024, le dollars US s'est échangé en moyenne à 614,9 francs CFA, en appréciation de 3,0% par rapport  au troisième trimestre 2024 et de 0,8% par rapport au quatrième  trimestre 2023. Cette</a:t>
          </a:r>
          <a:r>
            <a:rPr lang="fr-FR" sz="1050" b="0" i="0" baseline="0">
              <a:solidFill>
                <a:schemeClr val="dk1"/>
              </a:solidFill>
              <a:effectLst/>
              <a:latin typeface="+mn-lt"/>
              <a:ea typeface="+mn-ea"/>
              <a:cs typeface="+mn-cs"/>
            </a:rPr>
            <a:t> évolution du cours du dollars US serait en lien avec les élections présidentielles américaines  où la victoire de Donald Trump a renforcé l'optimisme sur les marchés boursiers. Aussi, la Réserve fédérale américaine (Fed), à travers sa politique monétaire, y a joué un rôle déterminant en réduisant ses attentes de baisse des taux d'intérêt ; ce qui a renforcé le dollar.</a:t>
          </a:r>
          <a:endParaRPr lang="fr-BF" sz="1050">
            <a:effectLst/>
          </a:endParaRPr>
        </a:p>
      </xdr:txBody>
    </xdr:sp>
    <xdr:clientData/>
  </xdr:twoCellAnchor>
  <xdr:twoCellAnchor>
    <xdr:from>
      <xdr:col>0</xdr:col>
      <xdr:colOff>26378</xdr:colOff>
      <xdr:row>15</xdr:row>
      <xdr:rowOff>131885</xdr:rowOff>
    </xdr:from>
    <xdr:to>
      <xdr:col>3</xdr:col>
      <xdr:colOff>95250</xdr:colOff>
      <xdr:row>31</xdr:row>
      <xdr:rowOff>58616</xdr:rowOff>
    </xdr:to>
    <xdr:sp macro="" textlink="">
      <xdr:nvSpPr>
        <xdr:cNvPr id="3" name="ZoneTexte 2">
          <a:extLst>
            <a:ext uri="{FF2B5EF4-FFF2-40B4-BE49-F238E27FC236}">
              <a16:creationId xmlns:a16="http://schemas.microsoft.com/office/drawing/2014/main" id="{00000000-0008-0000-1000-000003000000}"/>
            </a:ext>
          </a:extLst>
        </xdr:cNvPr>
        <xdr:cNvSpPr txBox="1"/>
      </xdr:nvSpPr>
      <xdr:spPr>
        <a:xfrm>
          <a:off x="26378" y="2760785"/>
          <a:ext cx="3501682" cy="273089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fr-FR" sz="1100" b="1">
              <a:ln>
                <a:noFill/>
              </a:ln>
              <a:solidFill>
                <a:schemeClr val="dk1"/>
              </a:solidFill>
              <a:effectLst/>
              <a:latin typeface="Arial" panose="020B0604020202020204" pitchFamily="34" charset="0"/>
              <a:ea typeface="+mn-ea"/>
              <a:cs typeface="Arial" panose="020B0604020202020204" pitchFamily="34" charset="0"/>
            </a:rPr>
            <a:t>Cours mondial du coton</a:t>
          </a:r>
        </a:p>
        <a:p>
          <a:pPr algn="just"/>
          <a:r>
            <a:rPr lang="fr-FR" sz="1100" b="0" i="0" baseline="0">
              <a:solidFill>
                <a:schemeClr val="dk1"/>
              </a:solidFill>
              <a:effectLst/>
              <a:latin typeface="+mn-lt"/>
              <a:ea typeface="+mn-ea"/>
              <a:cs typeface="+mn-cs"/>
            </a:rPr>
            <a:t>L</a:t>
          </a:r>
          <a:r>
            <a:rPr lang="fr-FR" sz="1100" b="1" i="0" baseline="0">
              <a:solidFill>
                <a:schemeClr val="dk1"/>
              </a:solidFill>
              <a:effectLst/>
              <a:latin typeface="+mn-lt"/>
              <a:ea typeface="+mn-ea"/>
              <a:cs typeface="+mn-cs"/>
            </a:rPr>
            <a:t>e cours du coton est en hausse après des baisses au deuxième et au troisième trimestre 2024</a:t>
          </a:r>
          <a:r>
            <a:rPr lang="fr-FR" sz="1100" b="0" i="0">
              <a:solidFill>
                <a:schemeClr val="dk1"/>
              </a:solidFill>
              <a:effectLst/>
              <a:latin typeface="+mn-lt"/>
              <a:ea typeface="+mn-ea"/>
              <a:cs typeface="+mn-cs"/>
            </a:rPr>
            <a:t>. Au quatrième</a:t>
          </a:r>
          <a:r>
            <a:rPr lang="fr-FR" sz="1100" b="0" i="0" baseline="0">
              <a:solidFill>
                <a:schemeClr val="dk1"/>
              </a:solidFill>
              <a:effectLst/>
              <a:latin typeface="+mn-lt"/>
              <a:ea typeface="+mn-ea"/>
              <a:cs typeface="+mn-cs"/>
            </a:rPr>
            <a:t> trimestre 2024</a:t>
          </a:r>
          <a:r>
            <a:rPr lang="fr-FR" sz="1100" b="0" i="0">
              <a:solidFill>
                <a:schemeClr val="dk1"/>
              </a:solidFill>
              <a:effectLst/>
              <a:latin typeface="+mn-lt"/>
              <a:ea typeface="+mn-ea"/>
              <a:cs typeface="+mn-cs"/>
            </a:rPr>
            <a:t>, la fibre de coton s’est échangée à 1801,1 dollars US la tonne, en légère hausse de </a:t>
          </a:r>
          <a:r>
            <a:rPr lang="fr-FR" sz="1100" b="0" i="0" baseline="0">
              <a:solidFill>
                <a:schemeClr val="dk1"/>
              </a:solidFill>
              <a:effectLst/>
              <a:latin typeface="+mn-lt"/>
              <a:ea typeface="+mn-ea"/>
              <a:cs typeface="+mn-cs"/>
            </a:rPr>
            <a:t>0,6% sur un trimestre, après une baisse de 6,3% au troisième trimestre 2024. En glissement annuel, le prix de la tonne de coton est en baisse de 11,4%. Converti en franc CFA, la fibre de coton valait 1107,2 francs CFA le kilogramme au quatrième </a:t>
          </a:r>
          <a:r>
            <a:rPr lang="fr-FR" sz="1100" b="0" i="0">
              <a:solidFill>
                <a:schemeClr val="dk1"/>
              </a:solidFill>
              <a:effectLst/>
              <a:latin typeface="+mn-lt"/>
              <a:ea typeface="+mn-ea"/>
              <a:cs typeface="+mn-cs"/>
            </a:rPr>
            <a:t>trimestre 2024 en progression de 3,6% par</a:t>
          </a:r>
          <a:r>
            <a:rPr lang="fr-FR" sz="1100" b="0" i="0" baseline="0">
              <a:solidFill>
                <a:schemeClr val="dk1"/>
              </a:solidFill>
              <a:effectLst/>
              <a:latin typeface="+mn-lt"/>
              <a:ea typeface="+mn-ea"/>
              <a:cs typeface="+mn-cs"/>
            </a:rPr>
            <a:t> rapport au troisième trimestre 2024</a:t>
          </a:r>
          <a:r>
            <a:rPr lang="fr-FR" sz="1100" b="0" i="0">
              <a:solidFill>
                <a:schemeClr val="dk1"/>
              </a:solidFill>
              <a:effectLst/>
              <a:latin typeface="+mn-lt"/>
              <a:ea typeface="+mn-ea"/>
              <a:cs typeface="+mn-cs"/>
            </a:rPr>
            <a:t>. En glissement annuel, le prix chute</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de 10,7</a:t>
          </a:r>
          <a:r>
            <a:rPr lang="fr-FR" sz="1100" b="0" i="0" baseline="0">
              <a:solidFill>
                <a:schemeClr val="dk1"/>
              </a:solidFill>
              <a:effectLst/>
              <a:latin typeface="+mn-lt"/>
              <a:ea typeface="+mn-ea"/>
              <a:cs typeface="+mn-cs"/>
            </a:rPr>
            <a:t>%. La faiblesse des prix du coton serait due à une offre abondante combinée à une demande qui est restée faible, en particulier en Chine, le premier importateur mondial. </a:t>
          </a:r>
          <a:r>
            <a:rPr lang="fr-FR" sz="1100" b="0">
              <a:ln>
                <a:noFill/>
              </a:ln>
              <a:solidFill>
                <a:schemeClr val="dk1"/>
              </a:solidFill>
              <a:effectLst/>
              <a:latin typeface="Arial" panose="020B0604020202020204" pitchFamily="34" charset="0"/>
              <a:ea typeface="+mn-ea"/>
              <a:cs typeface="Arial" panose="020B0604020202020204" pitchFamily="34" charset="0"/>
            </a:rPr>
            <a:t> </a:t>
          </a:r>
        </a:p>
        <a:p>
          <a:endParaRPr lang="fr-FR" sz="1100"/>
        </a:p>
      </xdr:txBody>
    </xdr:sp>
    <xdr:clientData/>
  </xdr:twoCellAnchor>
  <xdr:twoCellAnchor>
    <xdr:from>
      <xdr:col>0</xdr:col>
      <xdr:colOff>27214</xdr:colOff>
      <xdr:row>31</xdr:row>
      <xdr:rowOff>73270</xdr:rowOff>
    </xdr:from>
    <xdr:to>
      <xdr:col>3</xdr:col>
      <xdr:colOff>117230</xdr:colOff>
      <xdr:row>46</xdr:row>
      <xdr:rowOff>153865</xdr:rowOff>
    </xdr:to>
    <xdr:sp macro="" textlink="">
      <xdr:nvSpPr>
        <xdr:cNvPr id="4" name="ZoneTexte 3">
          <a:extLst>
            <a:ext uri="{FF2B5EF4-FFF2-40B4-BE49-F238E27FC236}">
              <a16:creationId xmlns:a16="http://schemas.microsoft.com/office/drawing/2014/main" id="{00000000-0008-0000-1000-000004000000}"/>
            </a:ext>
          </a:extLst>
        </xdr:cNvPr>
        <xdr:cNvSpPr txBox="1"/>
      </xdr:nvSpPr>
      <xdr:spPr>
        <a:xfrm>
          <a:off x="27214" y="5506330"/>
          <a:ext cx="3522826" cy="2709495"/>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b="1">
              <a:ln>
                <a:noFill/>
              </a:ln>
              <a:solidFill>
                <a:schemeClr val="dk1"/>
              </a:solidFill>
              <a:effectLst/>
              <a:latin typeface="Arial" panose="020B0604020202020204" pitchFamily="34" charset="0"/>
              <a:ea typeface="+mn-ea"/>
              <a:cs typeface="Arial" panose="020B0604020202020204" pitchFamily="34" charset="0"/>
            </a:rPr>
            <a:t>Cours international de l'or</a:t>
          </a:r>
        </a:p>
        <a:p>
          <a:pPr algn="just" rtl="0" eaLnBrk="1" fontAlgn="auto" latinLnBrk="0" hangingPunct="1"/>
          <a:r>
            <a:rPr lang="fr-FR" sz="1100" b="0" i="0" baseline="0">
              <a:solidFill>
                <a:schemeClr val="dk1"/>
              </a:solidFill>
              <a:effectLst/>
              <a:latin typeface="+mn-lt"/>
              <a:ea typeface="+mn-ea"/>
              <a:cs typeface="+mn-cs"/>
            </a:rPr>
            <a:t>Au quatrième trimestre 2024, </a:t>
          </a:r>
          <a:r>
            <a:rPr lang="fr-FR" sz="1100" b="1" i="0" baseline="0">
              <a:solidFill>
                <a:schemeClr val="dk1"/>
              </a:solidFill>
              <a:effectLst/>
              <a:latin typeface="+mn-lt"/>
              <a:ea typeface="+mn-ea"/>
              <a:cs typeface="+mn-cs"/>
            </a:rPr>
            <a:t>le cours de l'or poursuit sa tendance haussière</a:t>
          </a:r>
          <a:r>
            <a:rPr lang="fr-FR" sz="1100" b="0" i="0" baseline="0">
              <a:solidFill>
                <a:schemeClr val="dk1"/>
              </a:solidFill>
              <a:effectLst/>
              <a:latin typeface="+mn-lt"/>
              <a:ea typeface="+mn-ea"/>
              <a:cs typeface="+mn-cs"/>
            </a:rPr>
            <a:t>. En effet, le cours de l’or s'affiche, en moyenne à 85,6 dollars US le gramme, en hausse de 7,6% par rapport</a:t>
          </a:r>
          <a:r>
            <a:rPr lang="fr-FR" sz="1100" b="0" i="0">
              <a:solidFill>
                <a:schemeClr val="dk1"/>
              </a:solidFill>
              <a:effectLst/>
              <a:latin typeface="+mn-lt"/>
              <a:ea typeface="+mn-ea"/>
              <a:cs typeface="+mn-cs"/>
            </a:rPr>
            <a:t> au trimestre précédent, En glissement</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annuel, le cours de l’or est en hausse </a:t>
          </a:r>
          <a:r>
            <a:rPr lang="fr-FR" sz="1100" b="0" i="0" baseline="0">
              <a:solidFill>
                <a:schemeClr val="dk1"/>
              </a:solidFill>
              <a:effectLst/>
              <a:latin typeface="+mn-lt"/>
              <a:ea typeface="+mn-ea"/>
              <a:cs typeface="+mn-cs"/>
            </a:rPr>
            <a:t>de 34,8%</a:t>
          </a:r>
          <a:r>
            <a:rPr lang="fr-FR" sz="1100" b="0" i="0">
              <a:solidFill>
                <a:schemeClr val="dk1"/>
              </a:solidFill>
              <a:effectLst/>
              <a:latin typeface="+mn-lt"/>
              <a:ea typeface="+mn-ea"/>
              <a:cs typeface="+mn-cs"/>
            </a:rPr>
            <a:t>. Converti en franc CFA, l’or s’échange en moyenne à 52 654 </a:t>
          </a:r>
          <a:r>
            <a:rPr lang="fr-FR" sz="1100" b="0" i="0" baseline="0">
              <a:solidFill>
                <a:schemeClr val="dk1"/>
              </a:solidFill>
              <a:effectLst/>
              <a:latin typeface="+mn-lt"/>
              <a:ea typeface="+mn-ea"/>
              <a:cs typeface="+mn-cs"/>
            </a:rPr>
            <a:t>francs CFA </a:t>
          </a:r>
          <a:r>
            <a:rPr lang="fr-FR" sz="1100" b="0" i="0">
              <a:solidFill>
                <a:schemeClr val="dk1"/>
              </a:solidFill>
              <a:effectLst/>
              <a:latin typeface="+mn-lt"/>
              <a:ea typeface="+mn-ea"/>
              <a:cs typeface="+mn-cs"/>
            </a:rPr>
            <a:t>le gramme, en hausse de 10,8% en rythme trimestriel et de 35,9% en glissement annuel. La progression du cours de l’or au quatième trimestre 2024 serait liée, notamment aux risques d’exacerbation des tensions géopolitique qui auraient incité les investisseurs à se tourner vers l'or, considéré comme une valeur refuge en période d'incertitude, ainsi qu’à la demande soutenue, en provenance des banques centrales.</a:t>
          </a:r>
          <a:endParaRPr lang="fr-BF">
            <a:effectLst/>
          </a:endParaRPr>
        </a:p>
      </xdr:txBody>
    </xdr:sp>
    <xdr:clientData/>
  </xdr:twoCellAnchor>
  <xdr:twoCellAnchor>
    <xdr:from>
      <xdr:col>3</xdr:col>
      <xdr:colOff>95250</xdr:colOff>
      <xdr:row>2</xdr:row>
      <xdr:rowOff>107223</xdr:rowOff>
    </xdr:from>
    <xdr:to>
      <xdr:col>9</xdr:col>
      <xdr:colOff>4521</xdr:colOff>
      <xdr:row>15</xdr:row>
      <xdr:rowOff>131884</xdr:rowOff>
    </xdr:to>
    <xdr:graphicFrame macro="">
      <xdr:nvGraphicFramePr>
        <xdr:cNvPr id="5" name="Graphique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8165</xdr:colOff>
      <xdr:row>50</xdr:row>
      <xdr:rowOff>1</xdr:rowOff>
    </xdr:from>
    <xdr:to>
      <xdr:col>9</xdr:col>
      <xdr:colOff>169</xdr:colOff>
      <xdr:row>59</xdr:row>
      <xdr:rowOff>14653</xdr:rowOff>
    </xdr:to>
    <xdr:sp macro="" textlink="">
      <xdr:nvSpPr>
        <xdr:cNvPr id="6" name="ZoneTexte 5">
          <a:extLst>
            <a:ext uri="{FF2B5EF4-FFF2-40B4-BE49-F238E27FC236}">
              <a16:creationId xmlns:a16="http://schemas.microsoft.com/office/drawing/2014/main" id="{00000000-0008-0000-1000-000006000000}"/>
            </a:ext>
          </a:extLst>
        </xdr:cNvPr>
        <xdr:cNvSpPr txBox="1"/>
      </xdr:nvSpPr>
      <xdr:spPr>
        <a:xfrm>
          <a:off x="8165" y="8763001"/>
          <a:ext cx="6255644" cy="1591992"/>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ln>
                <a:noFill/>
              </a:ln>
              <a:solidFill>
                <a:schemeClr val="dk1"/>
              </a:solidFill>
              <a:effectLst/>
              <a:latin typeface="Arial" panose="020B0604020202020204" pitchFamily="34" charset="0"/>
              <a:ea typeface="+mn-ea"/>
              <a:cs typeface="Arial" panose="020B0604020202020204" pitchFamily="34" charset="0"/>
            </a:rPr>
            <a:t>Cours international du pétrole</a:t>
          </a:r>
        </a:p>
        <a:p>
          <a:pPr algn="just" rtl="0" eaLnBrk="1" fontAlgn="auto" latinLnBrk="0" hangingPunct="1"/>
          <a:r>
            <a:rPr lang="fr-FR" sz="1100" b="0" i="0" baseline="0">
              <a:solidFill>
                <a:schemeClr val="dk1"/>
              </a:solidFill>
              <a:effectLst/>
              <a:latin typeface="+mn-lt"/>
              <a:ea typeface="+mn-ea"/>
              <a:cs typeface="+mn-cs"/>
            </a:rPr>
            <a:t>L</a:t>
          </a:r>
          <a:r>
            <a:rPr lang="fr-FR" sz="1100" b="0" i="0">
              <a:solidFill>
                <a:schemeClr val="dk1"/>
              </a:solidFill>
              <a:effectLst/>
              <a:latin typeface="+mn-lt"/>
              <a:ea typeface="+mn-ea"/>
              <a:cs typeface="+mn-cs"/>
            </a:rPr>
            <a:t>e</a:t>
          </a:r>
          <a:r>
            <a:rPr lang="fr-FR" sz="1100" b="0" i="0" baseline="0">
              <a:solidFill>
                <a:schemeClr val="dk1"/>
              </a:solidFill>
              <a:effectLst/>
              <a:latin typeface="+mn-lt"/>
              <a:ea typeface="+mn-ea"/>
              <a:cs typeface="+mn-cs"/>
            </a:rPr>
            <a:t> cours du pétrole </a:t>
          </a:r>
          <a:r>
            <a:rPr lang="fr-FR" sz="1100" b="1" i="0">
              <a:solidFill>
                <a:schemeClr val="dk1"/>
              </a:solidFill>
              <a:effectLst/>
              <a:latin typeface="+mn-lt"/>
              <a:ea typeface="+mn-ea"/>
              <a:cs typeface="+mn-cs"/>
            </a:rPr>
            <a:t>connait une seconde baisse </a:t>
          </a:r>
          <a:r>
            <a:rPr lang="fr-FR" sz="1100" b="0" i="0">
              <a:solidFill>
                <a:schemeClr val="dk1"/>
              </a:solidFill>
              <a:effectLst/>
              <a:latin typeface="+mn-lt"/>
              <a:ea typeface="+mn-ea"/>
              <a:cs typeface="+mn-cs"/>
            </a:rPr>
            <a:t>après celle du</a:t>
          </a:r>
          <a:r>
            <a:rPr lang="fr-FR" sz="1100" b="0" i="0" baseline="0">
              <a:solidFill>
                <a:schemeClr val="dk1"/>
              </a:solidFill>
              <a:effectLst/>
              <a:latin typeface="+mn-lt"/>
              <a:ea typeface="+mn-ea"/>
              <a:cs typeface="+mn-cs"/>
            </a:rPr>
            <a:t> troisième </a:t>
          </a:r>
          <a:r>
            <a:rPr lang="fr-FR" sz="1100" b="0" i="0">
              <a:solidFill>
                <a:schemeClr val="dk1"/>
              </a:solidFill>
              <a:effectLst/>
              <a:latin typeface="+mn-lt"/>
              <a:ea typeface="+mn-ea"/>
              <a:cs typeface="+mn-cs"/>
            </a:rPr>
            <a:t> trimestre 2024. Le cours du baril de Brent s'est situé en </a:t>
          </a:r>
          <a:r>
            <a:rPr lang="fr-FR" sz="1100" b="0" i="0" baseline="0">
              <a:solidFill>
                <a:schemeClr val="dk1"/>
              </a:solidFill>
              <a:effectLst/>
              <a:latin typeface="+mn-lt"/>
              <a:ea typeface="+mn-ea"/>
              <a:cs typeface="+mn-cs"/>
            </a:rPr>
            <a:t>moyenne à 74,6 dollars US au quatrième  trimestre 2024, en baisse de 6,9% sur un </a:t>
          </a:r>
          <a:r>
            <a:rPr lang="fr-FR" sz="1100" b="0" i="0">
              <a:solidFill>
                <a:schemeClr val="dk1"/>
              </a:solidFill>
              <a:effectLst/>
              <a:latin typeface="+mn-lt"/>
              <a:ea typeface="+mn-ea"/>
              <a:cs typeface="+mn-cs"/>
            </a:rPr>
            <a:t>trimestre. En glissement annuel</a:t>
          </a:r>
          <a:r>
            <a:rPr lang="fr-FR" sz="1100" b="0" i="0" baseline="0">
              <a:solidFill>
                <a:schemeClr val="dk1"/>
              </a:solidFill>
              <a:effectLst/>
              <a:latin typeface="+mn-lt"/>
              <a:ea typeface="+mn-ea"/>
              <a:cs typeface="+mn-cs"/>
            </a:rPr>
            <a:t>, le cours du baril de pétrole est en baisse de 11,2%. Exprimé en franc CFA, le prix du pétrole est en baisse de 4,2% en rythme trimestriel  et de 10,5% en glissement annuel. La contraction du cours du pétrole au quatrième  2024, est dû principalement, à la </a:t>
          </a:r>
          <a:r>
            <a:rPr lang="fr-BF" sz="1100" b="0" i="0" baseline="0">
              <a:solidFill>
                <a:schemeClr val="dk1"/>
              </a:solidFill>
              <a:effectLst/>
              <a:latin typeface="+mn-lt"/>
              <a:ea typeface="+mn-ea"/>
              <a:cs typeface="+mn-cs"/>
            </a:rPr>
            <a:t>réduction de la demande mondiale, notamment en</a:t>
          </a:r>
          <a:r>
            <a:rPr lang="fr-FR" sz="1100" b="0" i="0" baseline="0">
              <a:solidFill>
                <a:schemeClr val="dk1"/>
              </a:solidFill>
              <a:effectLst/>
              <a:latin typeface="+mn-lt"/>
              <a:ea typeface="+mn-ea"/>
              <a:cs typeface="+mn-cs"/>
            </a:rPr>
            <a:t> </a:t>
          </a:r>
          <a:r>
            <a:rPr lang="fr-BF" sz="1100" b="0" i="0" baseline="0">
              <a:solidFill>
                <a:schemeClr val="dk1"/>
              </a:solidFill>
              <a:effectLst/>
              <a:latin typeface="+mn-lt"/>
              <a:ea typeface="+mn-ea"/>
              <a:cs typeface="+mn-cs"/>
            </a:rPr>
            <a:t>Chine et aux États-Unis et </a:t>
          </a:r>
          <a:r>
            <a:rPr lang="fr-FR" sz="1100" b="0" i="0" baseline="0">
              <a:solidFill>
                <a:schemeClr val="dk1"/>
              </a:solidFill>
              <a:effectLst/>
              <a:latin typeface="+mn-lt"/>
              <a:ea typeface="+mn-ea"/>
              <a:cs typeface="+mn-cs"/>
            </a:rPr>
            <a:t>à</a:t>
          </a:r>
          <a:r>
            <a:rPr lang="fr-BF" sz="1100" b="0" i="0" baseline="0">
              <a:solidFill>
                <a:schemeClr val="dk1"/>
              </a:solidFill>
              <a:effectLst/>
              <a:latin typeface="+mn-lt"/>
              <a:ea typeface="+mn-ea"/>
              <a:cs typeface="+mn-cs"/>
            </a:rPr>
            <a:t> l’augmentation des stocks suite à la reprise de la production par certains pays membres de l'OPEP.</a:t>
          </a:r>
          <a:endParaRPr lang="fr-BF">
            <a:effectLst/>
          </a:endParaRPr>
        </a:p>
      </xdr:txBody>
    </xdr:sp>
    <xdr:clientData/>
  </xdr:twoCellAnchor>
  <xdr:twoCellAnchor>
    <xdr:from>
      <xdr:col>0</xdr:col>
      <xdr:colOff>12791</xdr:colOff>
      <xdr:row>0</xdr:row>
      <xdr:rowOff>17859</xdr:rowOff>
    </xdr:from>
    <xdr:to>
      <xdr:col>8</xdr:col>
      <xdr:colOff>446314</xdr:colOff>
      <xdr:row>2</xdr:row>
      <xdr:rowOff>71527</xdr:rowOff>
    </xdr:to>
    <xdr:sp macro="" textlink="">
      <xdr:nvSpPr>
        <xdr:cNvPr id="7" name="Texte 96">
          <a:extLst>
            <a:ext uri="{FF2B5EF4-FFF2-40B4-BE49-F238E27FC236}">
              <a16:creationId xmlns:a16="http://schemas.microsoft.com/office/drawing/2014/main" id="{00000000-0008-0000-1000-000007000000}"/>
            </a:ext>
          </a:extLst>
        </xdr:cNvPr>
        <xdr:cNvSpPr txBox="1">
          <a:spLocks noChangeArrowheads="1"/>
        </xdr:cNvSpPr>
      </xdr:nvSpPr>
      <xdr:spPr bwMode="auto">
        <a:xfrm>
          <a:off x="12791" y="17859"/>
          <a:ext cx="6232343" cy="404188"/>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2400" b="1" i="0" strike="noStrike">
            <a:solidFill>
              <a:srgbClr val="000000"/>
            </a:solidFill>
            <a:latin typeface="Times New Roman"/>
            <a:cs typeface="Times New Roman"/>
          </a:endParaRPr>
        </a:p>
      </xdr:txBody>
    </xdr:sp>
    <xdr:clientData/>
  </xdr:twoCellAnchor>
  <xdr:twoCellAnchor>
    <xdr:from>
      <xdr:col>0</xdr:col>
      <xdr:colOff>503470</xdr:colOff>
      <xdr:row>0</xdr:row>
      <xdr:rowOff>77391</xdr:rowOff>
    </xdr:from>
    <xdr:to>
      <xdr:col>7</xdr:col>
      <xdr:colOff>544291</xdr:colOff>
      <xdr:row>2</xdr:row>
      <xdr:rowOff>5953</xdr:rowOff>
    </xdr:to>
    <xdr:sp macro="" textlink="">
      <xdr:nvSpPr>
        <xdr:cNvPr id="8" name="Oval 4">
          <a:extLst>
            <a:ext uri="{FF2B5EF4-FFF2-40B4-BE49-F238E27FC236}">
              <a16:creationId xmlns:a16="http://schemas.microsoft.com/office/drawing/2014/main" id="{00000000-0008-0000-1000-000008000000}"/>
            </a:ext>
          </a:extLst>
        </xdr:cNvPr>
        <xdr:cNvSpPr>
          <a:spLocks noChangeArrowheads="1"/>
        </xdr:cNvSpPr>
      </xdr:nvSpPr>
      <xdr:spPr bwMode="auto">
        <a:xfrm>
          <a:off x="503470" y="77391"/>
          <a:ext cx="5294811" cy="279082"/>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Cours des matières premières</a:t>
          </a:r>
        </a:p>
      </xdr:txBody>
    </xdr:sp>
    <xdr:clientData/>
  </xdr:twoCellAnchor>
  <xdr:twoCellAnchor editAs="oneCell">
    <xdr:from>
      <xdr:col>3</xdr:col>
      <xdr:colOff>109905</xdr:colOff>
      <xdr:row>23</xdr:row>
      <xdr:rowOff>114301</xdr:rowOff>
    </xdr:from>
    <xdr:to>
      <xdr:col>6</xdr:col>
      <xdr:colOff>7328</xdr:colOff>
      <xdr:row>31</xdr:row>
      <xdr:rowOff>43962</xdr:rowOff>
    </xdr:to>
    <xdr:pic>
      <xdr:nvPicPr>
        <xdr:cNvPr id="9" name="Imag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3542715" y="4145281"/>
          <a:ext cx="1291883" cy="1331741"/>
        </a:xfrm>
        <a:prstGeom prst="rect">
          <a:avLst/>
        </a:prstGeom>
        <a:ln>
          <a:solidFill>
            <a:srgbClr val="00B050"/>
          </a:solidFill>
        </a:ln>
      </xdr:spPr>
    </xdr:pic>
    <xdr:clientData/>
  </xdr:twoCellAnchor>
  <xdr:twoCellAnchor editAs="oneCell">
    <xdr:from>
      <xdr:col>3</xdr:col>
      <xdr:colOff>109903</xdr:colOff>
      <xdr:row>15</xdr:row>
      <xdr:rowOff>168519</xdr:rowOff>
    </xdr:from>
    <xdr:to>
      <xdr:col>9</xdr:col>
      <xdr:colOff>7327</xdr:colOff>
      <xdr:row>23</xdr:row>
      <xdr:rowOff>111369</xdr:rowOff>
    </xdr:to>
    <xdr:pic>
      <xdr:nvPicPr>
        <xdr:cNvPr id="10" name="Image 9" descr="C:\Users\Pavilion\AppData\Local\Microsoft\Windows\INetCache\Content.Word\Screenshot_20221020-151633_Chrome.jpg">
          <a:extLst>
            <a:ext uri="{FF2B5EF4-FFF2-40B4-BE49-F238E27FC236}">
              <a16:creationId xmlns:a16="http://schemas.microsoft.com/office/drawing/2014/main" id="{00000000-0008-0000-10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42713" y="2797419"/>
          <a:ext cx="2728254" cy="1344930"/>
        </a:xfrm>
        <a:prstGeom prst="rect">
          <a:avLst/>
        </a:prstGeom>
        <a:noFill/>
        <a:ln>
          <a:solidFill>
            <a:srgbClr val="00B050"/>
          </a:solidFill>
        </a:ln>
      </xdr:spPr>
    </xdr:pic>
    <xdr:clientData/>
  </xdr:twoCellAnchor>
  <xdr:twoCellAnchor>
    <xdr:from>
      <xdr:col>3</xdr:col>
      <xdr:colOff>117230</xdr:colOff>
      <xdr:row>31</xdr:row>
      <xdr:rowOff>58616</xdr:rowOff>
    </xdr:from>
    <xdr:to>
      <xdr:col>8</xdr:col>
      <xdr:colOff>426760</xdr:colOff>
      <xdr:row>46</xdr:row>
      <xdr:rowOff>109902</xdr:rowOff>
    </xdr:to>
    <xdr:graphicFrame macro="">
      <xdr:nvGraphicFramePr>
        <xdr:cNvPr id="11" name="Graphique 3">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4396</xdr:colOff>
      <xdr:row>23</xdr:row>
      <xdr:rowOff>109903</xdr:rowOff>
    </xdr:from>
    <xdr:to>
      <xdr:col>9</xdr:col>
      <xdr:colOff>8919</xdr:colOff>
      <xdr:row>31</xdr:row>
      <xdr:rowOff>51288</xdr:rowOff>
    </xdr:to>
    <xdr:pic>
      <xdr:nvPicPr>
        <xdr:cNvPr id="12" name="Image 11" descr="C:\Users\Pavilion\AppData\Local\Microsoft\Windows\INetCache\Content.Word\Screenshot_20221020-161727_Chrome.jpg">
          <a:extLst>
            <a:ext uri="{FF2B5EF4-FFF2-40B4-BE49-F238E27FC236}">
              <a16:creationId xmlns:a16="http://schemas.microsoft.com/office/drawing/2014/main" id="{00000000-0008-0000-1000-00000C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31666" y="4140883"/>
          <a:ext cx="1440893" cy="1343465"/>
        </a:xfrm>
        <a:prstGeom prst="rect">
          <a:avLst/>
        </a:prstGeom>
        <a:noFill/>
        <a:ln>
          <a:solidFill>
            <a:srgbClr val="00B050"/>
          </a:solid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34290</xdr:rowOff>
    </xdr:from>
    <xdr:to>
      <xdr:col>9</xdr:col>
      <xdr:colOff>795338</xdr:colOff>
      <xdr:row>3</xdr:row>
      <xdr:rowOff>124690</xdr:rowOff>
    </xdr:to>
    <xdr:sp macro="" textlink="">
      <xdr:nvSpPr>
        <xdr:cNvPr id="2" name="Texte 96">
          <a:extLst>
            <a:ext uri="{FF2B5EF4-FFF2-40B4-BE49-F238E27FC236}">
              <a16:creationId xmlns:a16="http://schemas.microsoft.com/office/drawing/2014/main" id="{00000000-0008-0000-1100-000002000000}"/>
            </a:ext>
          </a:extLst>
        </xdr:cNvPr>
        <xdr:cNvSpPr txBox="1">
          <a:spLocks noChangeArrowheads="1"/>
        </xdr:cNvSpPr>
      </xdr:nvSpPr>
      <xdr:spPr bwMode="auto">
        <a:xfrm>
          <a:off x="9525" y="34290"/>
          <a:ext cx="9567863" cy="661900"/>
        </a:xfrm>
        <a:prstGeom prst="rect">
          <a:avLst/>
        </a:prstGeom>
        <a:solidFill>
          <a:srgbClr val="00B050"/>
        </a:solidFill>
        <a:ln w="25400" cmpd="dbl">
          <a:solidFill>
            <a:srgbClr val="000000"/>
          </a:solidFill>
          <a:miter lim="800000"/>
          <a:headEnd/>
          <a:tailEnd/>
        </a:ln>
      </xdr:spPr>
      <xdr:txBody>
        <a:bodyPr vertOverflow="clip" wrap="square" lIns="45720" tIns="41148" rIns="45720" bIns="41148" anchor="ctr" upright="1"/>
        <a:lstStyle/>
        <a:p>
          <a:pPr algn="ctr" rtl="0">
            <a:defRPr sz="1000"/>
          </a:pPr>
          <a:r>
            <a:rPr lang="fr-FR" sz="2400" b="1" i="0" strike="noStrike">
              <a:solidFill>
                <a:srgbClr val="000000"/>
              </a:solidFill>
              <a:latin typeface="Times New Roman"/>
              <a:cs typeface="Times New Roman"/>
            </a:rPr>
            <a:t>SECTEUR RÉEL</a:t>
          </a:r>
        </a:p>
      </xdr:txBody>
    </xdr:sp>
    <xdr:clientData/>
  </xdr:twoCellAnchor>
  <xdr:twoCellAnchor>
    <xdr:from>
      <xdr:col>0</xdr:col>
      <xdr:colOff>204789</xdr:colOff>
      <xdr:row>0</xdr:row>
      <xdr:rowOff>110490</xdr:rowOff>
    </xdr:from>
    <xdr:to>
      <xdr:col>9</xdr:col>
      <xdr:colOff>571501</xdr:colOff>
      <xdr:row>3</xdr:row>
      <xdr:rowOff>55418</xdr:rowOff>
    </xdr:to>
    <xdr:sp macro="" textlink="">
      <xdr:nvSpPr>
        <xdr:cNvPr id="3" name="Oval 20">
          <a:extLst>
            <a:ext uri="{FF2B5EF4-FFF2-40B4-BE49-F238E27FC236}">
              <a16:creationId xmlns:a16="http://schemas.microsoft.com/office/drawing/2014/main" id="{00000000-0008-0000-1100-000003000000}"/>
            </a:ext>
          </a:extLst>
        </xdr:cNvPr>
        <xdr:cNvSpPr>
          <a:spLocks noChangeArrowheads="1"/>
        </xdr:cNvSpPr>
      </xdr:nvSpPr>
      <xdr:spPr bwMode="auto">
        <a:xfrm>
          <a:off x="204789" y="110490"/>
          <a:ext cx="9346882" cy="516428"/>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rgbClr val="000000"/>
              </a:solidFill>
              <a:latin typeface="Lucida Handwriting"/>
            </a:rPr>
            <a:t>Secteur monétaire</a:t>
          </a:r>
        </a:p>
      </xdr:txBody>
    </xdr:sp>
    <xdr:clientData/>
  </xdr:twoCellAnchor>
  <xdr:twoCellAnchor>
    <xdr:from>
      <xdr:col>0</xdr:col>
      <xdr:colOff>4763</xdr:colOff>
      <xdr:row>7</xdr:row>
      <xdr:rowOff>66675</xdr:rowOff>
    </xdr:from>
    <xdr:to>
      <xdr:col>9</xdr:col>
      <xdr:colOff>698500</xdr:colOff>
      <xdr:row>14</xdr:row>
      <xdr:rowOff>1</xdr:rowOff>
    </xdr:to>
    <xdr:sp macro="" textlink="" fLocksText="0">
      <xdr:nvSpPr>
        <xdr:cNvPr id="4" name="Texte 6">
          <a:extLst>
            <a:ext uri="{FF2B5EF4-FFF2-40B4-BE49-F238E27FC236}">
              <a16:creationId xmlns:a16="http://schemas.microsoft.com/office/drawing/2014/main" id="{00000000-0008-0000-1100-000004000000}"/>
            </a:ext>
          </a:extLst>
        </xdr:cNvPr>
        <xdr:cNvSpPr txBox="1">
          <a:spLocks noChangeArrowheads="1"/>
        </xdr:cNvSpPr>
      </xdr:nvSpPr>
      <xdr:spPr bwMode="auto">
        <a:xfrm>
          <a:off x="4763" y="1457325"/>
          <a:ext cx="9574847" cy="1266826"/>
        </a:xfrm>
        <a:prstGeom prst="rect">
          <a:avLst/>
        </a:prstGeom>
        <a:solidFill>
          <a:srgbClr val="FFFFFF"/>
        </a:solidFill>
        <a:ln w="9525" algn="ctr">
          <a:solidFill>
            <a:srgbClr val="00B050"/>
          </a:solidFill>
          <a:miter lim="800000"/>
          <a:headEnd/>
          <a:tailEnd/>
        </a:ln>
        <a:effectLst/>
      </xdr:spPr>
      <xdr:txBody>
        <a:bodyPr vertOverflow="clip" wrap="square" lIns="36576" tIns="27432" rIns="36576" bIns="0" anchor="t" upright="1"/>
        <a:lstStyle/>
        <a:p>
          <a:pPr algn="just" rtl="0" eaLnBrk="1" fontAlgn="auto" latinLnBrk="0" hangingPunct="1"/>
          <a:r>
            <a:rPr kumimoji="0" lang="fr-FR" sz="1400" b="0" i="0" u="none" strike="noStrike" kern="0" cap="none" spc="0" normalizeH="0" baseline="0">
              <a:ln>
                <a:noFill/>
              </a:ln>
              <a:solidFill>
                <a:srgbClr val="000000"/>
              </a:solidFill>
              <a:effectLst/>
              <a:uLnTx/>
              <a:uFillTx/>
              <a:latin typeface="Arial"/>
              <a:ea typeface="+mn-ea"/>
              <a:cs typeface="Arial"/>
            </a:rPr>
            <a:t>À fin décembre 2024, la masse monétaire (M2) atteint 5 932,2 milliards de FCFA, en hausse de 2,8% sur le trimestre, soutenue par une forte progression de la circulation fiduciaire (+21,3%). Les actifs extérieurs nets (AEN) augmentent de 14,7% pour s’établir à 2 075,2 milliards de FCFA, grâce à l’amélioration de la position extérieure de la BCEAO. Les créances intérieures progressent légèrement (+0,4%), avec une forte hausse des créances nettes sur l’administration centrale (+45,6% sur un an), tandis que les créances sur l’économie reculent de 1,2%. Ces tendances reflètent une liquidité accrue, mais une dynamique de crédit encore modérée</a:t>
          </a:r>
          <a:r>
            <a:rPr lang="fr-FR" sz="1400"/>
            <a:t>.</a:t>
          </a:r>
          <a:endParaRPr lang="fr-FR" sz="1300" b="0" i="0" strike="noStrike">
            <a:solidFill>
              <a:srgbClr val="000000"/>
            </a:solidFill>
            <a:latin typeface="Arial"/>
            <a:ea typeface="+mn-ea"/>
            <a:cs typeface="Arial"/>
          </a:endParaRPr>
        </a:p>
      </xdr:txBody>
    </xdr:sp>
    <xdr:clientData fLocksWithSheet="0"/>
  </xdr:twoCellAnchor>
  <xdr:twoCellAnchor>
    <xdr:from>
      <xdr:col>0</xdr:col>
      <xdr:colOff>33338</xdr:colOff>
      <xdr:row>35</xdr:row>
      <xdr:rowOff>52389</xdr:rowOff>
    </xdr:from>
    <xdr:to>
      <xdr:col>10</xdr:col>
      <xdr:colOff>317</xdr:colOff>
      <xdr:row>48</xdr:row>
      <xdr:rowOff>100012</xdr:rowOff>
    </xdr:to>
    <xdr:graphicFrame macro="">
      <xdr:nvGraphicFramePr>
        <xdr:cNvPr id="5" name="Chart 22">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28575</xdr:colOff>
      <xdr:row>48</xdr:row>
      <xdr:rowOff>144462</xdr:rowOff>
    </xdr:from>
    <xdr:to>
      <xdr:col>9</xdr:col>
      <xdr:colOff>586740</xdr:colOff>
      <xdr:row>60</xdr:row>
      <xdr:rowOff>111126</xdr:rowOff>
    </xdr:to>
    <xdr:graphicFrame macro="">
      <xdr:nvGraphicFramePr>
        <xdr:cNvPr id="6" name="Chart 24">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42863</xdr:colOff>
      <xdr:row>95</xdr:row>
      <xdr:rowOff>76200</xdr:rowOff>
    </xdr:from>
    <xdr:to>
      <xdr:col>10</xdr:col>
      <xdr:colOff>2223</xdr:colOff>
      <xdr:row>102</xdr:row>
      <xdr:rowOff>180975</xdr:rowOff>
    </xdr:to>
    <xdr:sp macro="" textlink="" fLocksText="0">
      <xdr:nvSpPr>
        <xdr:cNvPr id="7" name="Texte 6">
          <a:extLst>
            <a:ext uri="{FF2B5EF4-FFF2-40B4-BE49-F238E27FC236}">
              <a16:creationId xmlns:a16="http://schemas.microsoft.com/office/drawing/2014/main" id="{00000000-0008-0000-1100-000007000000}"/>
            </a:ext>
          </a:extLst>
        </xdr:cNvPr>
        <xdr:cNvSpPr txBox="1">
          <a:spLocks noChangeArrowheads="1"/>
        </xdr:cNvSpPr>
      </xdr:nvSpPr>
      <xdr:spPr bwMode="auto">
        <a:xfrm>
          <a:off x="42863" y="16611600"/>
          <a:ext cx="9537700" cy="1438275"/>
        </a:xfrm>
        <a:prstGeom prst="rect">
          <a:avLst/>
        </a:prstGeom>
        <a:solidFill>
          <a:srgbClr val="FFFFFF"/>
        </a:solidFill>
        <a:ln w="9525">
          <a:solidFill>
            <a:srgbClr val="00B050"/>
          </a:solidFill>
          <a:miter lim="800000"/>
          <a:headEnd/>
          <a:tailEnd/>
        </a:ln>
      </xdr:spPr>
      <xdr:txBody>
        <a:bodyPr vertOverflow="clip" wrap="square" lIns="36576" tIns="27432" rIns="36576" bIns="0" anchor="t" upright="1"/>
        <a:lstStyle/>
        <a:p>
          <a:pPr rtl="0" eaLnBrk="1" fontAlgn="auto" latinLnBrk="0" hangingPunct="1"/>
          <a:r>
            <a:rPr lang="fr-FR" sz="1400" b="1" i="0" baseline="0">
              <a:effectLst/>
              <a:latin typeface="Arial" panose="020B0604020202020204" pitchFamily="34" charset="0"/>
              <a:ea typeface="+mn-ea"/>
              <a:cs typeface="Arial" panose="020B0604020202020204" pitchFamily="34" charset="0"/>
            </a:rPr>
            <a:t>Créances intérieures</a:t>
          </a:r>
          <a:endParaRPr lang="fr-BF" sz="1400">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À fin décembre 2024, les créances intérieures s’élèvent à 4 949,5 milliards de FCFA, en hausse de 21,5 milliards de FCFA (-0,4%) par rapport au trimestre précédent et de 147,0 milliards de FCFA (+3,1%) sur un an.</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Cette progression annuelle est principalement portée par l’augmentation des créances nettes sur l’Administration Centrale, qui s’accroient de 200,0 milliards de FCFA (+45,6%) sur un an. La forte augmentation des </a:t>
          </a:r>
          <a:r>
            <a:rPr kumimoji="0" lang="fr-FR" sz="12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créances </a:t>
          </a:r>
          <a:r>
            <a:rPr kumimoji="0" lang="fr-FR" sz="1200" b="0" i="0" u="none" strike="noStrike" kern="0" cap="none" spc="0" normalizeH="0" baseline="0">
              <a:ln>
                <a:noFill/>
              </a:ln>
              <a:solidFill>
                <a:srgbClr val="000000"/>
              </a:solidFill>
              <a:effectLst/>
              <a:uLnTx/>
              <a:uFillTx/>
              <a:latin typeface="Arial" panose="020B0604020202020204" pitchFamily="34" charset="0"/>
              <a:ea typeface="+mn-ea"/>
              <a:cs typeface="Arial" panose="020B0604020202020204" pitchFamily="34" charset="0"/>
            </a:rPr>
            <a:t>nettes sur l’Administration Centrale est soutenue essentiellement l</a:t>
          </a: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es banques commerciales (+206,5 milliards de de FCFA, soit +79,0 %).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algn="just" rtl="0">
            <a:defRPr sz="1000"/>
          </a:pPr>
          <a:endParaRPr lang="fr-FR" sz="1200" b="0" i="0" strike="noStrike">
            <a:solidFill>
              <a:srgbClr val="000000"/>
            </a:solidFill>
            <a:latin typeface="Arial" panose="020B0604020202020204" pitchFamily="34" charset="0"/>
            <a:cs typeface="Arial" panose="020B0604020202020204" pitchFamily="34" charset="0"/>
          </a:endParaRPr>
        </a:p>
        <a:p>
          <a:pPr algn="just" rtl="0">
            <a:defRPr sz="1000"/>
          </a:pPr>
          <a:endParaRPr lang="fr-FR" sz="1200" b="1" i="0" strike="noStrike">
            <a:solidFill>
              <a:srgbClr val="000000"/>
            </a:solidFill>
            <a:latin typeface="Arial" panose="020B0604020202020204" pitchFamily="34" charset="0"/>
            <a:cs typeface="Arial" panose="020B0604020202020204" pitchFamily="34" charset="0"/>
          </a:endParaRPr>
        </a:p>
        <a:p>
          <a:pPr algn="just" rtl="0">
            <a:defRPr sz="1000"/>
          </a:pPr>
          <a:endParaRPr lang="fr-FR" sz="1300" b="0" i="0" strike="noStrike">
            <a:solidFill>
              <a:srgbClr val="000000"/>
            </a:solidFill>
            <a:latin typeface="Arial"/>
            <a:cs typeface="Arial"/>
          </a:endParaRPr>
        </a:p>
      </xdr:txBody>
    </xdr:sp>
    <xdr:clientData fLocksWithSheet="0"/>
  </xdr:twoCellAnchor>
  <xdr:twoCellAnchor>
    <xdr:from>
      <xdr:col>0</xdr:col>
      <xdr:colOff>0</xdr:colOff>
      <xdr:row>78</xdr:row>
      <xdr:rowOff>66675</xdr:rowOff>
    </xdr:from>
    <xdr:to>
      <xdr:col>9</xdr:col>
      <xdr:colOff>547158</xdr:colOff>
      <xdr:row>92</xdr:row>
      <xdr:rowOff>119062</xdr:rowOff>
    </xdr:to>
    <xdr:graphicFrame macro="">
      <xdr:nvGraphicFramePr>
        <xdr:cNvPr id="8" name="Chart 26">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28575</xdr:colOff>
      <xdr:row>62</xdr:row>
      <xdr:rowOff>38100</xdr:rowOff>
    </xdr:from>
    <xdr:to>
      <xdr:col>9</xdr:col>
      <xdr:colOff>549275</xdr:colOff>
      <xdr:row>78</xdr:row>
      <xdr:rowOff>0</xdr:rowOff>
    </xdr:to>
    <xdr:sp macro="" textlink="" fLocksText="0">
      <xdr:nvSpPr>
        <xdr:cNvPr id="9" name="Texte 6">
          <a:extLst>
            <a:ext uri="{FF2B5EF4-FFF2-40B4-BE49-F238E27FC236}">
              <a16:creationId xmlns:a16="http://schemas.microsoft.com/office/drawing/2014/main" id="{00000000-0008-0000-1100-000009000000}"/>
            </a:ext>
          </a:extLst>
        </xdr:cNvPr>
        <xdr:cNvSpPr txBox="1">
          <a:spLocks noChangeArrowheads="1"/>
        </xdr:cNvSpPr>
      </xdr:nvSpPr>
      <xdr:spPr bwMode="auto">
        <a:xfrm>
          <a:off x="28575" y="11311890"/>
          <a:ext cx="9500870" cy="2461260"/>
        </a:xfrm>
        <a:prstGeom prst="rect">
          <a:avLst/>
        </a:prstGeom>
        <a:solidFill>
          <a:srgbClr val="FFFFFF"/>
        </a:solidFill>
        <a:ln w="9525">
          <a:solidFill>
            <a:srgbClr val="00B050"/>
          </a:solidFill>
          <a:miter lim="800000"/>
          <a:headEnd/>
          <a:tailEnd/>
        </a:ln>
      </xdr:spPr>
      <xdr:txBody>
        <a:bodyPr vertOverflow="clip" wrap="square" lIns="36576" tIns="27432" rIns="36576" bIns="0" anchor="t" upright="1"/>
        <a:lstStyle/>
        <a:p>
          <a:pPr algn="just" rtl="0" eaLnBrk="1" fontAlgn="auto" latinLnBrk="0" hangingPunct="1"/>
          <a:r>
            <a:rPr lang="fr-FR" sz="1400" b="1" i="0">
              <a:effectLst/>
              <a:latin typeface="Arial" panose="020B0604020202020204" pitchFamily="34" charset="0"/>
              <a:ea typeface="+mn-ea"/>
              <a:cs typeface="Arial" panose="020B0604020202020204" pitchFamily="34" charset="0"/>
            </a:rPr>
            <a:t>Actifs extérieurs nets (AEN)</a:t>
          </a:r>
          <a:endParaRPr lang="fr-BF" sz="1400">
            <a:effectLst/>
            <a:latin typeface="Arial" panose="020B0604020202020204" pitchFamily="34" charset="0"/>
            <a:cs typeface="Arial" panose="020B0604020202020204" pitchFamily="34" charset="0"/>
          </a:endParaRPr>
        </a:p>
        <a:p>
          <a:pPr algn="just"/>
          <a:r>
            <a:rPr lang="fr-FR" sz="1200" b="0">
              <a:effectLst/>
              <a:latin typeface="+mn-lt"/>
              <a:ea typeface="+mn-ea"/>
              <a:cs typeface="+mn-cs"/>
            </a:rPr>
            <a:t>À fin décembre 2024, les actifs extérieurs nets (AEN) des institutions monétaires s’élèvent à 2 075,2 milliards de FCFA, enregistrant une hausse de 266,3 milliards de FCFA (+14,7%) par rapport au trimestre précédent, mais une baisse de 28,2 milliards de FCFA (-1,3%) sur un an. Cette évolution est principalement portée par l’amélioration de la position extérieure de la BCEAO, dont les AEN sont passés de -372,5 milliards de FCFA en T4 2023 à -59,5 milliards de FCFA en T4 2024, soit une progression de 313 milliards de FCFA (+81,2%). Cette amélioration s’explique par une hausse des créances sur les non-résidents et une réduction des engagements extérieurs. De leur côté, les banques commerciales affichent des AEN de 2 134,7 milliards de FCFA, en légère hausse de 9,9 milliards de FCFA (+0,5%) par rapport au trimestre précédent, mais en baisse de 54,6 milliards de FCFA (-2,5%) sur un an, ce qui pourrait refléter une réduction des entrées nettes de devises ou une augmentation des sorties de capitaux.</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0">
              <a:effectLst/>
              <a:latin typeface="+mn-lt"/>
              <a:ea typeface="+mn-ea"/>
              <a:cs typeface="+mn-cs"/>
            </a:rPr>
            <a:t>en glissement annuel, les actifs extérieurs nets affichent une baisse de 28,2 milliards de FCFA (-1,3%), principalement due à la détérioration de la position des banques commerciales (-54,6 milliards de FCFA, soit -2,5%). En revanche, la BCEAO a amélioré ses AEN de 26,4 milliards de FCFA (+30,7%), atténuant ainsi la baisse globale. Cette évolution annuelle reflète des dynamiques contrastées entre les banques et la BCEAO, malgré la forte progression observée au dernier trimestre.</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1" i="0" strike="noStrike">
            <a:solidFill>
              <a:srgbClr val="000000"/>
            </a:solidFill>
            <a:latin typeface="Arial"/>
            <a:ea typeface="+mn-ea"/>
            <a:cs typeface="Arial"/>
          </a:endParaRPr>
        </a:p>
      </xdr:txBody>
    </xdr:sp>
    <xdr:clientData fLocksWithSheet="0"/>
  </xdr:twoCellAnchor>
  <xdr:twoCellAnchor>
    <xdr:from>
      <xdr:col>0</xdr:col>
      <xdr:colOff>38100</xdr:colOff>
      <xdr:row>103</xdr:row>
      <xdr:rowOff>47625</xdr:rowOff>
    </xdr:from>
    <xdr:to>
      <xdr:col>10</xdr:col>
      <xdr:colOff>1270</xdr:colOff>
      <xdr:row>115</xdr:row>
      <xdr:rowOff>0</xdr:rowOff>
    </xdr:to>
    <xdr:sp macro="" textlink="" fLocksText="0">
      <xdr:nvSpPr>
        <xdr:cNvPr id="10" name="Texte 6">
          <a:extLst>
            <a:ext uri="{FF2B5EF4-FFF2-40B4-BE49-F238E27FC236}">
              <a16:creationId xmlns:a16="http://schemas.microsoft.com/office/drawing/2014/main" id="{00000000-0008-0000-1100-00000A000000}"/>
            </a:ext>
          </a:extLst>
        </xdr:cNvPr>
        <xdr:cNvSpPr txBox="1">
          <a:spLocks noChangeArrowheads="1"/>
        </xdr:cNvSpPr>
      </xdr:nvSpPr>
      <xdr:spPr bwMode="auto">
        <a:xfrm>
          <a:off x="38100" y="18107025"/>
          <a:ext cx="9541510" cy="2238375"/>
        </a:xfrm>
        <a:prstGeom prst="rect">
          <a:avLst/>
        </a:prstGeom>
        <a:solidFill>
          <a:srgbClr val="FFFFFF"/>
        </a:solidFill>
        <a:ln w="9525">
          <a:solidFill>
            <a:srgbClr val="00B050"/>
          </a:solidFill>
          <a:miter lim="800000"/>
          <a:headEnd/>
          <a:tailEnd/>
        </a:ln>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400" b="1" i="0" u="none" strike="noStrike" kern="0" cap="none" spc="0" normalizeH="0" baseline="0" noProof="0">
              <a:ln>
                <a:noFill/>
              </a:ln>
              <a:solidFill>
                <a:srgbClr val="000000"/>
              </a:solidFill>
              <a:effectLst/>
              <a:uLnTx/>
              <a:uFillTx/>
              <a:latin typeface="Arial"/>
              <a:ea typeface="+mn-ea"/>
              <a:cs typeface="Arial"/>
            </a:rPr>
            <a:t>Masse monétaire et ses composantes</a:t>
          </a:r>
        </a:p>
        <a:p>
          <a:pPr algn="just"/>
          <a:r>
            <a:rPr lang="fr-FR" sz="1400" b="0"/>
            <a:t>À fin décembre 2024, la masse monétaire (M2) s’établit à 5 932,2 milliards de FCFA, enregistrant une légère hausse de 162,6 milliards de FCFA (+2,8%) par rapport au trimestre précédent et une progression quasi stable de 3,6 milliards de FCFA (+0,1%) sur un an.</a:t>
          </a:r>
        </a:p>
        <a:p>
          <a:pPr algn="just"/>
          <a:r>
            <a:rPr lang="fr-FR" sz="1400" b="0"/>
            <a:t>Cette évolution trimestrielle est portée par la progression de la circulation fiduciaire, qui atteint 1 255,0 milliards de FCFA, en hausse de 220,0 milliards de FCFA (+21,3%), traduisant une demande accrue de liquidités. Parallèlement, les dépôts transférables diminuent légèrement de 1,4 milliards de FCFA (-0,6%), principalement sous l’effet du repli des dépôts auprès des banques. En revanche, les autres dépôts inclus dans la masse monétaire affichent une baisse de 43,0 milliards de FCFA (-1,9%), reflétant une contraction de l’épargne à terme. Ces évolutions traduisent un ajustement des comportements des agents économiques face aux conditions de liquidité et aux dynamiques de crédit.</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400" b="0" i="0" u="none" strike="noStrike" kern="0" cap="none" spc="0" normalizeH="0" baseline="0" noProof="0">
              <a:ln>
                <a:noFill/>
              </a:ln>
              <a:solidFill>
                <a:srgbClr val="000000"/>
              </a:solidFill>
              <a:effectLst/>
              <a:uLnTx/>
              <a:uFillTx/>
              <a:latin typeface="Arial"/>
              <a:ea typeface="+mn-ea"/>
              <a:cs typeface="Arial"/>
            </a:rPr>
            <a:t> </a:t>
          </a:r>
          <a:endParaRPr kumimoji="0" lang="fr-FR" sz="1300" b="0" i="0" u="none" strike="noStrike" kern="0" cap="none" spc="0" normalizeH="0" baseline="0" noProof="0">
            <a:ln>
              <a:noFill/>
            </a:ln>
            <a:solidFill>
              <a:srgbClr val="000000"/>
            </a:solidFill>
            <a:effectLst/>
            <a:uLnTx/>
            <a:uFillTx/>
            <a:latin typeface="Arial"/>
            <a:ea typeface="+mn-ea"/>
            <a:cs typeface="Arial"/>
          </a:endParaRPr>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1</xdr:col>
      <xdr:colOff>28575</xdr:colOff>
      <xdr:row>19</xdr:row>
      <xdr:rowOff>0</xdr:rowOff>
    </xdr:from>
    <xdr:to>
      <xdr:col>13</xdr:col>
      <xdr:colOff>676275</xdr:colOff>
      <xdr:row>39</xdr:row>
      <xdr:rowOff>19050</xdr:rowOff>
    </xdr:to>
    <xdr:sp macro="" textlink="" fLocksText="0">
      <xdr:nvSpPr>
        <xdr:cNvPr id="2" name="Texte 6">
          <a:extLst>
            <a:ext uri="{FF2B5EF4-FFF2-40B4-BE49-F238E27FC236}">
              <a16:creationId xmlns:a16="http://schemas.microsoft.com/office/drawing/2014/main" id="{00000000-0008-0000-1200-000002000000}"/>
            </a:ext>
          </a:extLst>
        </xdr:cNvPr>
        <xdr:cNvSpPr txBox="1">
          <a:spLocks noChangeArrowheads="1"/>
        </xdr:cNvSpPr>
      </xdr:nvSpPr>
      <xdr:spPr bwMode="auto">
        <a:xfrm>
          <a:off x="440055" y="4095750"/>
          <a:ext cx="9502140" cy="3143250"/>
        </a:xfrm>
        <a:prstGeom prst="rect">
          <a:avLst/>
        </a:prstGeom>
        <a:solidFill>
          <a:srgbClr val="FFFFFF"/>
        </a:solidFill>
        <a:ln w="9525">
          <a:noFill/>
          <a:miter lim="800000"/>
          <a:headEnd/>
          <a:tailEnd/>
        </a:ln>
      </xdr:spPr>
      <xdr:txBody>
        <a:bodyPr vertOverflow="clip" wrap="square" lIns="36576" tIns="41148" rIns="36576" bIns="0" anchor="t" upright="1"/>
        <a:lstStyle/>
        <a:p>
          <a:pPr algn="just" rtl="0">
            <a:defRPr sz="1000"/>
          </a:pPr>
          <a:r>
            <a:rPr lang="fr-FR" sz="1300" b="1" i="0" strike="noStrike">
              <a:solidFill>
                <a:srgbClr val="000000"/>
              </a:solidFill>
              <a:latin typeface="Lucida Handwriting"/>
            </a:rPr>
            <a:t>Elevage :</a:t>
          </a:r>
          <a:endParaRPr lang="fr-FR" sz="1300" b="1"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On entend de certains termes les définitions suivantes :</a:t>
          </a:r>
        </a:p>
        <a:p>
          <a:pPr algn="just" rtl="0">
            <a:defRPr sz="1000"/>
          </a:pPr>
          <a:r>
            <a:rPr lang="fr-FR" sz="1300" b="0" i="0" strike="noStrike">
              <a:solidFill>
                <a:srgbClr val="000000"/>
              </a:solidFill>
              <a:latin typeface="Arial"/>
              <a:cs typeface="Arial"/>
            </a:rPr>
            <a:t>- taureau : bovin mâle de plus de trois ans,</a:t>
          </a:r>
        </a:p>
        <a:p>
          <a:pPr algn="just" rtl="0">
            <a:defRPr sz="1000"/>
          </a:pPr>
          <a:r>
            <a:rPr lang="fr-FR" sz="1300" b="0" i="0" strike="noStrike">
              <a:solidFill>
                <a:srgbClr val="000000"/>
              </a:solidFill>
              <a:latin typeface="Arial"/>
              <a:cs typeface="Arial"/>
            </a:rPr>
            <a:t>- bélier : ovin mâle entier de plus de 15 mois ; ayant au moins 2 dents adultes,</a:t>
          </a:r>
        </a:p>
        <a:p>
          <a:pPr algn="just" rtl="0">
            <a:defRPr sz="1000"/>
          </a:pPr>
          <a:r>
            <a:rPr lang="fr-FR" sz="1300" b="0" i="0" strike="noStrike">
              <a:solidFill>
                <a:srgbClr val="000000"/>
              </a:solidFill>
              <a:latin typeface="Arial"/>
              <a:cs typeface="Arial"/>
            </a:rPr>
            <a:t>- bouc : caprin mâle de plus de 15 mois ; ayant au moins 2 dents adultes.</a:t>
          </a:r>
        </a:p>
        <a:p>
          <a:pPr algn="just" rtl="0">
            <a:defRPr sz="1000"/>
          </a:pPr>
          <a:endParaRPr lang="fr-FR" sz="1300" b="0"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Les marchés de référence sont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0" i="0" strike="noStrike">
              <a:solidFill>
                <a:srgbClr val="000000"/>
              </a:solidFill>
              <a:latin typeface="Arial"/>
              <a:cs typeface="Arial"/>
            </a:rPr>
            <a:t>- marché de production : Béna (province des Banwas, région de la Boucle du Mouhoun),</a:t>
          </a:r>
          <a:r>
            <a:rPr lang="fr-FR" sz="1300" b="0" i="0" strike="noStrike" baseline="0">
              <a:solidFill>
                <a:srgbClr val="000000"/>
              </a:solidFill>
              <a:latin typeface="Arial"/>
              <a:cs typeface="Arial"/>
            </a:rPr>
            <a:t> To et Yilou</a:t>
          </a: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0" i="0" strike="noStrike">
              <a:solidFill>
                <a:srgbClr val="000000"/>
              </a:solidFill>
              <a:latin typeface="Arial"/>
              <a:cs typeface="Arial"/>
            </a:rPr>
            <a:t>- marché d’exportation :  Pouytenga (province du Kouritenga, région du Centre</a:t>
          </a:r>
          <a:r>
            <a:rPr lang="fr-FR" sz="1300" b="0" i="0" strike="noStrike" baseline="0">
              <a:solidFill>
                <a:srgbClr val="000000"/>
              </a:solidFill>
              <a:latin typeface="Arial"/>
              <a:cs typeface="Arial"/>
            </a:rPr>
            <a:t> </a:t>
          </a:r>
          <a:r>
            <a:rPr lang="fr-FR" sz="1300" b="0" i="0" strike="noStrike">
              <a:solidFill>
                <a:srgbClr val="000000"/>
              </a:solidFill>
              <a:latin typeface="Arial"/>
              <a:cs typeface="Arial"/>
            </a:rPr>
            <a:t>– Est), Fada N'Gourma et Bobo Colma.</a:t>
          </a:r>
        </a:p>
        <a:p>
          <a:pPr algn="just" rtl="0">
            <a:defRPr sz="1000"/>
          </a:pPr>
          <a:endParaRPr lang="fr-FR" sz="1300" b="0"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Les données sur les prix des animaux sont collectées tous les jours de marché par des enquêteurs du dispositif du système d’information sur les marchés à bétail (SIM bétail).</a:t>
          </a:r>
        </a:p>
        <a:p>
          <a:pPr algn="just" rtl="0">
            <a:defRPr sz="1000"/>
          </a:pPr>
          <a:endParaRPr lang="fr-FR" sz="1300" b="0"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Les effectifs du cheptel sont les résultats de deux enquêtes nationales réalisées respectivement en 1990 et en 2003 et actualisées entre deux enquêtes par des taux de croît spécifiques.</a:t>
          </a:r>
        </a:p>
        <a:p>
          <a:pPr algn="just" rtl="0">
            <a:defRPr sz="1000"/>
          </a:pPr>
          <a:endParaRPr lang="fr-FR" sz="1300" b="0" i="0" strike="noStrike">
            <a:solidFill>
              <a:srgbClr val="000000"/>
            </a:solidFill>
            <a:latin typeface="Arial"/>
            <a:cs typeface="Arial"/>
          </a:endParaRPr>
        </a:p>
        <a:p>
          <a:pPr algn="just" rtl="0">
            <a:defRPr sz="1000"/>
          </a:pPr>
          <a:endParaRPr lang="fr-FR" sz="1300" b="0" i="0" strike="noStrike">
            <a:solidFill>
              <a:srgbClr val="000000"/>
            </a:solidFill>
            <a:latin typeface="Arial"/>
            <a:cs typeface="Arial"/>
          </a:endParaRPr>
        </a:p>
      </xdr:txBody>
    </xdr:sp>
    <xdr:clientData fLocksWithSheet="0"/>
  </xdr:twoCellAnchor>
  <xdr:twoCellAnchor>
    <xdr:from>
      <xdr:col>1</xdr:col>
      <xdr:colOff>0</xdr:colOff>
      <xdr:row>0</xdr:row>
      <xdr:rowOff>190500</xdr:rowOff>
    </xdr:from>
    <xdr:to>
      <xdr:col>14</xdr:col>
      <xdr:colOff>0</xdr:colOff>
      <xdr:row>3</xdr:row>
      <xdr:rowOff>0</xdr:rowOff>
    </xdr:to>
    <xdr:sp macro="" textlink="">
      <xdr:nvSpPr>
        <xdr:cNvPr id="3" name="Texte 96">
          <a:extLst>
            <a:ext uri="{FF2B5EF4-FFF2-40B4-BE49-F238E27FC236}">
              <a16:creationId xmlns:a16="http://schemas.microsoft.com/office/drawing/2014/main" id="{00000000-0008-0000-1200-000003000000}"/>
            </a:ext>
          </a:extLst>
        </xdr:cNvPr>
        <xdr:cNvSpPr txBox="1">
          <a:spLocks noChangeArrowheads="1"/>
        </xdr:cNvSpPr>
      </xdr:nvSpPr>
      <xdr:spPr bwMode="auto">
        <a:xfrm>
          <a:off x="411480" y="190500"/>
          <a:ext cx="9608820" cy="674370"/>
        </a:xfrm>
        <a:prstGeom prst="rect">
          <a:avLst/>
        </a:prstGeom>
        <a:solidFill>
          <a:srgbClr val="00B050"/>
        </a:solidFill>
        <a:ln w="25400" cmpd="dbl">
          <a:solidFill>
            <a:srgbClr val="000000"/>
          </a:solidFill>
          <a:miter lim="800000"/>
          <a:headEnd/>
          <a:tailEnd/>
        </a:ln>
      </xdr:spPr>
      <xdr:txBody>
        <a:bodyPr vertOverflow="clip" wrap="square" lIns="45720" tIns="41148" rIns="45720" bIns="41148" anchor="ctr" anchorCtr="1" upright="1"/>
        <a:lstStyle/>
        <a:p>
          <a:pPr algn="ctr" rtl="0">
            <a:defRPr sz="1000"/>
          </a:pPr>
          <a:r>
            <a:rPr lang="fr-FR" sz="2400" b="1" i="0" strike="noStrike">
              <a:solidFill>
                <a:srgbClr val="000000"/>
              </a:solidFill>
              <a:latin typeface="Times New Roman"/>
              <a:cs typeface="Times New Roman"/>
            </a:rPr>
            <a:t>SECTEUR RÉEL</a:t>
          </a:r>
        </a:p>
      </xdr:txBody>
    </xdr:sp>
    <xdr:clientData/>
  </xdr:twoCellAnchor>
  <xdr:twoCellAnchor>
    <xdr:from>
      <xdr:col>1</xdr:col>
      <xdr:colOff>0</xdr:colOff>
      <xdr:row>0</xdr:row>
      <xdr:rowOff>190500</xdr:rowOff>
    </xdr:from>
    <xdr:to>
      <xdr:col>14</xdr:col>
      <xdr:colOff>0</xdr:colOff>
      <xdr:row>3</xdr:row>
      <xdr:rowOff>0</xdr:rowOff>
    </xdr:to>
    <xdr:sp macro="" textlink="">
      <xdr:nvSpPr>
        <xdr:cNvPr id="4" name="Rectangle 21">
          <a:extLst>
            <a:ext uri="{FF2B5EF4-FFF2-40B4-BE49-F238E27FC236}">
              <a16:creationId xmlns:a16="http://schemas.microsoft.com/office/drawing/2014/main" id="{00000000-0008-0000-1200-000004000000}"/>
            </a:ext>
          </a:extLst>
        </xdr:cNvPr>
        <xdr:cNvSpPr>
          <a:spLocks noChangeArrowheads="1"/>
        </xdr:cNvSpPr>
      </xdr:nvSpPr>
      <xdr:spPr bwMode="auto">
        <a:xfrm>
          <a:off x="411480" y="190500"/>
          <a:ext cx="9608820" cy="674370"/>
        </a:xfrm>
        <a:prstGeom prst="rect">
          <a:avLst/>
        </a:prstGeom>
        <a:noFill/>
        <a:ln w="25400" cmpd="dbl">
          <a:solidFill>
            <a:srgbClr val="000000"/>
          </a:solidFill>
          <a:miter lim="800000"/>
          <a:headEnd/>
          <a:tailEnd/>
        </a:ln>
      </xdr:spPr>
    </xdr:sp>
    <xdr:clientData/>
  </xdr:twoCellAnchor>
  <xdr:twoCellAnchor>
    <xdr:from>
      <xdr:col>1</xdr:col>
      <xdr:colOff>28574</xdr:colOff>
      <xdr:row>1</xdr:row>
      <xdr:rowOff>9525</xdr:rowOff>
    </xdr:from>
    <xdr:to>
      <xdr:col>13</xdr:col>
      <xdr:colOff>676274</xdr:colOff>
      <xdr:row>2</xdr:row>
      <xdr:rowOff>381000</xdr:rowOff>
    </xdr:to>
    <xdr:sp macro="" textlink="">
      <xdr:nvSpPr>
        <xdr:cNvPr id="5" name="Oval 22">
          <a:extLst>
            <a:ext uri="{FF2B5EF4-FFF2-40B4-BE49-F238E27FC236}">
              <a16:creationId xmlns:a16="http://schemas.microsoft.com/office/drawing/2014/main" id="{00000000-0008-0000-1200-000005000000}"/>
            </a:ext>
          </a:extLst>
        </xdr:cNvPr>
        <xdr:cNvSpPr>
          <a:spLocks noChangeArrowheads="1"/>
        </xdr:cNvSpPr>
      </xdr:nvSpPr>
      <xdr:spPr bwMode="auto">
        <a:xfrm>
          <a:off x="440054" y="211455"/>
          <a:ext cx="9502140" cy="626745"/>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rgbClr val="000000"/>
              </a:solidFill>
              <a:latin typeface="Lucida Handwriting"/>
            </a:rPr>
            <a:t>Définitions et abréviations</a:t>
          </a:r>
        </a:p>
      </xdr:txBody>
    </xdr:sp>
    <xdr:clientData/>
  </xdr:twoCellAnchor>
  <xdr:twoCellAnchor>
    <xdr:from>
      <xdr:col>1</xdr:col>
      <xdr:colOff>19050</xdr:colOff>
      <xdr:row>39</xdr:row>
      <xdr:rowOff>9526</xdr:rowOff>
    </xdr:from>
    <xdr:to>
      <xdr:col>13</xdr:col>
      <xdr:colOff>685800</xdr:colOff>
      <xdr:row>55</xdr:row>
      <xdr:rowOff>0</xdr:rowOff>
    </xdr:to>
    <xdr:sp macro="" textlink="" fLocksText="0">
      <xdr:nvSpPr>
        <xdr:cNvPr id="6" name="Texte 6">
          <a:extLst>
            <a:ext uri="{FF2B5EF4-FFF2-40B4-BE49-F238E27FC236}">
              <a16:creationId xmlns:a16="http://schemas.microsoft.com/office/drawing/2014/main" id="{00000000-0008-0000-1200-000006000000}"/>
            </a:ext>
          </a:extLst>
        </xdr:cNvPr>
        <xdr:cNvSpPr txBox="1">
          <a:spLocks noChangeArrowheads="1"/>
        </xdr:cNvSpPr>
      </xdr:nvSpPr>
      <xdr:spPr bwMode="auto">
        <a:xfrm>
          <a:off x="430530" y="7229476"/>
          <a:ext cx="9521190" cy="2489834"/>
        </a:xfrm>
        <a:prstGeom prst="rect">
          <a:avLst/>
        </a:prstGeom>
        <a:solidFill>
          <a:srgbClr val="FFFFFF"/>
        </a:solidFill>
        <a:ln w="9525">
          <a:noFill/>
          <a:miter lim="800000"/>
          <a:headEnd/>
          <a:tailEnd/>
        </a:ln>
      </xdr:spPr>
      <xdr:txBody>
        <a:bodyPr vertOverflow="clip" wrap="square" lIns="36576" tIns="41148" rIns="36576" bIns="0" anchor="t" upright="1"/>
        <a:lstStyle/>
        <a:p>
          <a:pPr algn="just" rtl="0">
            <a:defRPr sz="1000"/>
          </a:pPr>
          <a:r>
            <a:rPr lang="fr-FR" sz="1300" b="1" i="0" strike="noStrike">
              <a:solidFill>
                <a:srgbClr val="000000"/>
              </a:solidFill>
              <a:latin typeface="Lucida Handwriting"/>
            </a:rPr>
            <a:t>Monnaie :</a:t>
          </a:r>
          <a:endParaRPr lang="fr-FR" sz="1300" b="1"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Les disponibilités monétaires (M1), correspondent à une notion étroite de la monnaie. Elles comprennent la monnaie fiduciaire qui est composée des billets et pièces émis par l'agence nationale de la BCEAO pour le Burkina Faso, desquels on déduit les encaisses du Trésor et des banques, et la monnaie scripturale qui correspond aux soldes créditeurs des comptes de dépôts à vue en francs CFA ouverts au nom des particuliers et entreprises dans les banques, à la BCEAO et auprès des centres de chèques postaux. La monnaie au sens large (M2) comprend en plus de M1, les avoirs sous forme de bons de caisse, comptes à terme et autres comptes d'épargne gérés par les banques pour le compte des agents économiques.</a:t>
          </a:r>
        </a:p>
        <a:p>
          <a:pPr algn="just" rtl="0">
            <a:defRPr sz="1000"/>
          </a:pPr>
          <a:endParaRPr lang="fr-FR" sz="1300" b="0"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 ratio M1/PIB exprime le taux de liquidité de l'économie, tandis que le ratio M2/PIB, est appelé "profondeur financière". En effet, la qualité de l'intermédiation financière et les écarts entre les agents à capacité de financement et ceux à besoin de financement peuvent être appréhendés par un indicateur comme M2/PIB. Il évolue souvent dans le même sens que le taux de liquidité mais à un niveau plus élevé.</a:t>
          </a:r>
        </a:p>
        <a:p>
          <a:pPr algn="just" rtl="0">
            <a:defRPr sz="1000"/>
          </a:pPr>
          <a:endParaRPr lang="fr-FR" sz="1300" b="0" i="0" strike="noStrike">
            <a:solidFill>
              <a:srgbClr val="000000"/>
            </a:solidFill>
            <a:latin typeface="Arial"/>
            <a:cs typeface="Arial"/>
          </a:endParaRPr>
        </a:p>
        <a:p>
          <a:pPr algn="just" rtl="0">
            <a:defRPr sz="1000"/>
          </a:pPr>
          <a:endParaRPr lang="fr-FR" sz="1300" b="0" i="0" strike="noStrike">
            <a:solidFill>
              <a:srgbClr val="000000"/>
            </a:solidFill>
            <a:latin typeface="Arial"/>
            <a:cs typeface="Arial"/>
          </a:endParaRPr>
        </a:p>
      </xdr:txBody>
    </xdr:sp>
    <xdr:clientData fLocksWithSheet="0"/>
  </xdr:twoCellAnchor>
  <xdr:twoCellAnchor>
    <xdr:from>
      <xdr:col>1</xdr:col>
      <xdr:colOff>19050</xdr:colOff>
      <xdr:row>55</xdr:row>
      <xdr:rowOff>0</xdr:rowOff>
    </xdr:from>
    <xdr:to>
      <xdr:col>13</xdr:col>
      <xdr:colOff>685800</xdr:colOff>
      <xdr:row>68</xdr:row>
      <xdr:rowOff>28575</xdr:rowOff>
    </xdr:to>
    <xdr:sp macro="" textlink="" fLocksText="0">
      <xdr:nvSpPr>
        <xdr:cNvPr id="7" name="Texte 6">
          <a:extLst>
            <a:ext uri="{FF2B5EF4-FFF2-40B4-BE49-F238E27FC236}">
              <a16:creationId xmlns:a16="http://schemas.microsoft.com/office/drawing/2014/main" id="{00000000-0008-0000-1200-000007000000}"/>
            </a:ext>
          </a:extLst>
        </xdr:cNvPr>
        <xdr:cNvSpPr txBox="1">
          <a:spLocks noChangeArrowheads="1"/>
        </xdr:cNvSpPr>
      </xdr:nvSpPr>
      <xdr:spPr bwMode="auto">
        <a:xfrm>
          <a:off x="430530" y="9719310"/>
          <a:ext cx="9521190" cy="2059305"/>
        </a:xfrm>
        <a:prstGeom prst="rect">
          <a:avLst/>
        </a:prstGeom>
        <a:solidFill>
          <a:srgbClr val="FFFFFF"/>
        </a:solidFill>
        <a:ln w="9525">
          <a:noFill/>
          <a:miter lim="800000"/>
          <a:headEnd/>
          <a:tailEnd/>
        </a:ln>
      </xdr:spPr>
      <xdr:txBody>
        <a:bodyPr vertOverflow="clip" wrap="square" lIns="36576" tIns="41148" rIns="36576" bIns="0" anchor="t" upright="1"/>
        <a:lstStyle/>
        <a:p>
          <a:pPr algn="just" rtl="0">
            <a:defRPr sz="1000"/>
          </a:pPr>
          <a:r>
            <a:rPr lang="fr-FR" sz="1300" b="1" i="0" strike="noStrike">
              <a:solidFill>
                <a:srgbClr val="000000"/>
              </a:solidFill>
              <a:latin typeface="Lucida Handwriting"/>
            </a:rPr>
            <a:t>Commerce</a:t>
          </a:r>
          <a:r>
            <a:rPr lang="fr-FR" sz="1300" b="1" i="0" strike="noStrike" baseline="0">
              <a:solidFill>
                <a:srgbClr val="000000"/>
              </a:solidFill>
              <a:latin typeface="Lucida Handwriting"/>
            </a:rPr>
            <a:t> extérieur</a:t>
          </a:r>
          <a:r>
            <a:rPr lang="fr-FR" sz="1300" b="1" i="0" strike="noStrike">
              <a:solidFill>
                <a:srgbClr val="000000"/>
              </a:solidFill>
              <a:latin typeface="Lucida Handwriting"/>
            </a:rPr>
            <a:t>:</a:t>
          </a:r>
          <a:endParaRPr lang="fr-FR" sz="1300" b="1"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L'indice des termes de l'échange (ITE)</a:t>
          </a:r>
          <a:r>
            <a:rPr lang="fr-FR" sz="1300" b="0" i="0" strike="noStrike" baseline="0">
              <a:solidFill>
                <a:srgbClr val="000000"/>
              </a:solidFill>
              <a:latin typeface="Arial"/>
              <a:cs typeface="Arial"/>
            </a:rPr>
            <a:t> </a:t>
          </a:r>
          <a:r>
            <a:rPr lang="fr-FR" sz="1300" b="0" i="0" strike="noStrike">
              <a:solidFill>
                <a:srgbClr val="000000"/>
              </a:solidFill>
              <a:latin typeface="Arial"/>
              <a:cs typeface="Arial"/>
            </a:rPr>
            <a:t>est l'indice Paasches des prix à l'exportation (IPPE) rapporté à l'indice Paasches des prix à l'importation (IPPI).</a:t>
          </a:r>
          <a:r>
            <a:rPr lang="fr-FR" sz="1300" b="0" i="0" strike="noStrike" baseline="0">
              <a:solidFill>
                <a:srgbClr val="000000"/>
              </a:solidFill>
              <a:latin typeface="Arial"/>
              <a:cs typeface="Arial"/>
            </a:rPr>
            <a:t> </a:t>
          </a:r>
          <a:r>
            <a:rPr lang="fr-FR" sz="1300" b="0" i="0" strike="noStrike">
              <a:solidFill>
                <a:srgbClr val="000000"/>
              </a:solidFill>
              <a:latin typeface="Arial"/>
              <a:cs typeface="Arial"/>
            </a:rPr>
            <a:t>Si ITE &lt; 100 on dit qu'il y a détérioration des termes de l'échange: ce qui signifie qu'il faudra exporter plus pour pouvoir payer une même quantité de produits étrangers achetés auparavant. Si ITE &gt; 100 on dit qu'il y a amélioration des termes de l'échange : c'est à dire qu'une même quantité de produits nationaux permet maintenant d'acquérir une quantité plus importante de produits étrangers.</a:t>
          </a:r>
        </a:p>
        <a:p>
          <a:pPr algn="just" rtl="0">
            <a:defRPr sz="1000"/>
          </a:pPr>
          <a:r>
            <a:rPr lang="fr-FR" sz="1300" b="0" i="0" strike="noStrike">
              <a:solidFill>
                <a:srgbClr val="000000"/>
              </a:solidFill>
              <a:latin typeface="Arial"/>
              <a:cs typeface="Arial"/>
            </a:rPr>
            <a:t> </a:t>
          </a:r>
        </a:p>
        <a:p>
          <a:pPr algn="just" rtl="0">
            <a:defRPr sz="1000"/>
          </a:pPr>
          <a:r>
            <a:rPr lang="fr-FR" sz="1300" b="0" i="0" strike="noStrike">
              <a:solidFill>
                <a:srgbClr val="000000"/>
              </a:solidFill>
              <a:latin typeface="Arial"/>
              <a:cs typeface="Arial"/>
            </a:rPr>
            <a:t>L'indice de gain à l’exportation (IGE) est égal à l'indice des termes de l'échange (ITE) rapporté à l'indice Laspeyres de volume des exportations (ILQE).</a:t>
          </a:r>
        </a:p>
        <a:p>
          <a:pPr algn="just" rtl="0">
            <a:defRPr sz="1000"/>
          </a:pPr>
          <a:endParaRPr lang="fr-FR" sz="1300" b="0" i="0" strike="noStrike">
            <a:solidFill>
              <a:srgbClr val="000000"/>
            </a:solidFill>
            <a:latin typeface="Arial"/>
            <a:cs typeface="Arial"/>
          </a:endParaRPr>
        </a:p>
      </xdr:txBody>
    </xdr:sp>
    <xdr:clientData fLocksWithSheet="0"/>
  </xdr:twoCellAnchor>
  <xdr:twoCellAnchor>
    <xdr:from>
      <xdr:col>1</xdr:col>
      <xdr:colOff>19050</xdr:colOff>
      <xdr:row>68</xdr:row>
      <xdr:rowOff>0</xdr:rowOff>
    </xdr:from>
    <xdr:to>
      <xdr:col>13</xdr:col>
      <xdr:colOff>685800</xdr:colOff>
      <xdr:row>74</xdr:row>
      <xdr:rowOff>47625</xdr:rowOff>
    </xdr:to>
    <xdr:sp macro="" textlink="" fLocksText="0">
      <xdr:nvSpPr>
        <xdr:cNvPr id="8" name="Texte 6">
          <a:extLst>
            <a:ext uri="{FF2B5EF4-FFF2-40B4-BE49-F238E27FC236}">
              <a16:creationId xmlns:a16="http://schemas.microsoft.com/office/drawing/2014/main" id="{00000000-0008-0000-1200-000008000000}"/>
            </a:ext>
          </a:extLst>
        </xdr:cNvPr>
        <xdr:cNvSpPr txBox="1">
          <a:spLocks noChangeArrowheads="1"/>
        </xdr:cNvSpPr>
      </xdr:nvSpPr>
      <xdr:spPr bwMode="auto">
        <a:xfrm>
          <a:off x="430530" y="11750040"/>
          <a:ext cx="9521190" cy="984885"/>
        </a:xfrm>
        <a:prstGeom prst="rect">
          <a:avLst/>
        </a:prstGeom>
        <a:solidFill>
          <a:srgbClr val="FFFFFF"/>
        </a:solidFill>
        <a:ln w="9525">
          <a:noFill/>
          <a:miter lim="800000"/>
          <a:headEnd/>
          <a:tailEnd/>
        </a:ln>
      </xdr:spPr>
      <xdr:txBody>
        <a:bodyPr vertOverflow="clip" wrap="square" lIns="36576" tIns="41148"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300" b="1" i="0" u="none" strike="noStrike" kern="0" cap="none" spc="0" normalizeH="0" baseline="0" noProof="0">
              <a:ln>
                <a:noFill/>
              </a:ln>
              <a:solidFill>
                <a:srgbClr val="000000"/>
              </a:solidFill>
              <a:effectLst/>
              <a:uLnTx/>
              <a:uFillTx/>
              <a:latin typeface="Lucida Handwriting"/>
              <a:ea typeface="+mn-ea"/>
              <a:cs typeface="+mn-cs"/>
            </a:rPr>
            <a:t>Soldes d'opinions:</a:t>
          </a:r>
          <a:endParaRPr kumimoji="0" lang="fr-FR" sz="1300" b="1" i="0" u="none" strike="noStrike" kern="0" cap="none" spc="0" normalizeH="0" baseline="0" noProof="0">
            <a:ln>
              <a:noFill/>
            </a:ln>
            <a:solidFill>
              <a:srgbClr val="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300" b="0" i="0" u="none" strike="noStrike" kern="0" cap="none" spc="0" normalizeH="0" baseline="0" noProof="0">
              <a:ln>
                <a:noFill/>
              </a:ln>
              <a:solidFill>
                <a:srgbClr val="000000"/>
              </a:solidFill>
              <a:effectLst/>
              <a:uLnTx/>
              <a:uFillTx/>
              <a:latin typeface="Arial"/>
              <a:ea typeface="+mn-ea"/>
              <a:cs typeface="Arial"/>
            </a:rPr>
            <a:t>Les soldes d'opinions sont des indicateurs de perception des chefs d'entreprises, obtenus en faisant la différence entre la proportion de répondants ayant exprimé une opinion positive (hausse) et la proportion de répondants ayant exprimé une opinion négative (baisse).</a:t>
          </a:r>
          <a:endParaRPr lang="fr-FR" sz="1300" b="0" i="0" strike="noStrike">
            <a:solidFill>
              <a:srgbClr val="000000"/>
            </a:solidFill>
            <a:latin typeface="Arial"/>
            <a:cs typeface="Arial"/>
          </a:endParaRPr>
        </a:p>
      </xdr:txBody>
    </xdr:sp>
    <xdr:clientData fLocksWithSheet="0"/>
  </xdr:twoCellAnchor>
  <xdr:twoCellAnchor>
    <xdr:from>
      <xdr:col>1</xdr:col>
      <xdr:colOff>9525</xdr:colOff>
      <xdr:row>74</xdr:row>
      <xdr:rowOff>38099</xdr:rowOff>
    </xdr:from>
    <xdr:to>
      <xdr:col>13</xdr:col>
      <xdr:colOff>676275</xdr:colOff>
      <xdr:row>83</xdr:row>
      <xdr:rowOff>95250</xdr:rowOff>
    </xdr:to>
    <xdr:sp macro="" textlink="" fLocksText="0">
      <xdr:nvSpPr>
        <xdr:cNvPr id="9" name="Texte 6">
          <a:extLst>
            <a:ext uri="{FF2B5EF4-FFF2-40B4-BE49-F238E27FC236}">
              <a16:creationId xmlns:a16="http://schemas.microsoft.com/office/drawing/2014/main" id="{00000000-0008-0000-1200-000009000000}"/>
            </a:ext>
          </a:extLst>
        </xdr:cNvPr>
        <xdr:cNvSpPr txBox="1">
          <a:spLocks noChangeArrowheads="1"/>
        </xdr:cNvSpPr>
      </xdr:nvSpPr>
      <xdr:spPr bwMode="auto">
        <a:xfrm>
          <a:off x="421005" y="12725399"/>
          <a:ext cx="9521190" cy="1463041"/>
        </a:xfrm>
        <a:prstGeom prst="rect">
          <a:avLst/>
        </a:prstGeom>
        <a:solidFill>
          <a:srgbClr val="FFFFFF"/>
        </a:solidFill>
        <a:ln w="9525">
          <a:noFill/>
          <a:miter lim="800000"/>
          <a:headEnd/>
          <a:tailEnd/>
        </a:ln>
      </xdr:spPr>
      <xdr:txBody>
        <a:bodyPr vertOverflow="clip" wrap="square" lIns="36576" tIns="41148" rIns="36576" bIns="0" anchor="t" upright="1"/>
        <a:lstStyle/>
        <a:p>
          <a:pPr algn="just" rtl="0">
            <a:defRPr sz="1000"/>
          </a:pPr>
          <a:r>
            <a:rPr lang="fr-FR" sz="1300" b="1" i="0" strike="noStrike">
              <a:solidFill>
                <a:srgbClr val="000000"/>
              </a:solidFill>
              <a:latin typeface="Lucida Handwriting"/>
            </a:rPr>
            <a:t>Moyenne quinquennale:</a:t>
          </a:r>
          <a:endParaRPr lang="fr-FR" sz="1300" b="1"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Pour</a:t>
          </a:r>
          <a:r>
            <a:rPr lang="fr-FR" sz="1300" b="0" i="0" strike="noStrike" baseline="0">
              <a:solidFill>
                <a:srgbClr val="000000"/>
              </a:solidFill>
              <a:latin typeface="Arial"/>
              <a:cs typeface="Arial"/>
            </a:rPr>
            <a:t> les comparaisons aux trimestres des cinq dernières années, la moyenne quinquennale d'un trimestre i est obtenue en calculant la moyenne des cinq trimestres i des années considérées. Ainsi pour une année n, le taux de croissance du trimestre i par rapport aux cinq dernières années s'obtient par la formule: </a:t>
          </a:r>
        </a:p>
        <a:p>
          <a:pPr algn="just" rtl="0">
            <a:defRPr sz="1000"/>
          </a:pPr>
          <a:endParaRPr lang="fr-FR" sz="1300" b="0" i="0" strike="noStrike" baseline="0">
            <a:solidFill>
              <a:srgbClr val="000000"/>
            </a:solidFill>
            <a:latin typeface="Arial"/>
            <a:cs typeface="Arial"/>
          </a:endParaRPr>
        </a:p>
        <a:p>
          <a:pPr algn="just" rtl="0">
            <a:defRPr sz="1000"/>
          </a:pPr>
          <a:r>
            <a:rPr lang="fr-FR" sz="1300" b="0" i="0" strike="noStrike" baseline="0">
              <a:solidFill>
                <a:srgbClr val="000000"/>
              </a:solidFill>
              <a:latin typeface="Arial"/>
              <a:cs typeface="Arial"/>
            </a:rPr>
            <a:t>        où 	      représente la valeur de X au trimestre i de l'années n.</a:t>
          </a: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38100</xdr:colOff>
          <xdr:row>78</xdr:row>
          <xdr:rowOff>30480</xdr:rowOff>
        </xdr:from>
        <xdr:to>
          <xdr:col>12</xdr:col>
          <xdr:colOff>419100</xdr:colOff>
          <xdr:row>83</xdr:row>
          <xdr:rowOff>57150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1200-000001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79</xdr:row>
          <xdr:rowOff>144780</xdr:rowOff>
        </xdr:from>
        <xdr:to>
          <xdr:col>2</xdr:col>
          <xdr:colOff>373380</xdr:colOff>
          <xdr:row>82</xdr:row>
          <xdr:rowOff>68580</xdr:rowOff>
        </xdr:to>
        <xdr:sp macro="" textlink="">
          <xdr:nvSpPr>
            <xdr:cNvPr id="16386" name="Object 3" hidden="1">
              <a:extLst>
                <a:ext uri="{63B3BB69-23CF-44E3-9099-C40C66FF867C}">
                  <a14:compatExt spid="_x0000_s16386"/>
                </a:ext>
                <a:ext uri="{FF2B5EF4-FFF2-40B4-BE49-F238E27FC236}">
                  <a16:creationId xmlns:a16="http://schemas.microsoft.com/office/drawing/2014/main" id="{00000000-0008-0000-1200-000002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190500</xdr:rowOff>
    </xdr:from>
    <xdr:to>
      <xdr:col>4</xdr:col>
      <xdr:colOff>0</xdr:colOff>
      <xdr:row>5</xdr:row>
      <xdr:rowOff>0</xdr:rowOff>
    </xdr:to>
    <xdr:sp macro="" textlink="">
      <xdr:nvSpPr>
        <xdr:cNvPr id="2" name="Rectangle 3">
          <a:extLst>
            <a:ext uri="{FF2B5EF4-FFF2-40B4-BE49-F238E27FC236}">
              <a16:creationId xmlns:a16="http://schemas.microsoft.com/office/drawing/2014/main" id="{00000000-0008-0000-1300-000002000000}"/>
            </a:ext>
          </a:extLst>
        </xdr:cNvPr>
        <xdr:cNvSpPr>
          <a:spLocks noChangeArrowheads="1"/>
        </xdr:cNvSpPr>
      </xdr:nvSpPr>
      <xdr:spPr bwMode="auto">
        <a:xfrm>
          <a:off x="826770" y="190500"/>
          <a:ext cx="8374380" cy="1051560"/>
        </a:xfrm>
        <a:prstGeom prst="rect">
          <a:avLst/>
        </a:prstGeom>
        <a:solidFill>
          <a:srgbClr val="00B050"/>
        </a:solidFill>
        <a:ln w="25400" cmpd="dbl">
          <a:solidFill>
            <a:srgbClr val="000000"/>
          </a:solidFill>
          <a:miter lim="800000"/>
          <a:headEnd/>
          <a:tailEnd/>
        </a:ln>
      </xdr:spPr>
    </xdr:sp>
    <xdr:clientData/>
  </xdr:twoCellAnchor>
  <xdr:twoCellAnchor>
    <xdr:from>
      <xdr:col>1</xdr:col>
      <xdr:colOff>28574</xdr:colOff>
      <xdr:row>1</xdr:row>
      <xdr:rowOff>28575</xdr:rowOff>
    </xdr:from>
    <xdr:to>
      <xdr:col>3</xdr:col>
      <xdr:colOff>1323974</xdr:colOff>
      <xdr:row>4</xdr:row>
      <xdr:rowOff>257175</xdr:rowOff>
    </xdr:to>
    <xdr:sp macro="" textlink="">
      <xdr:nvSpPr>
        <xdr:cNvPr id="3" name="Oval 4">
          <a:extLst>
            <a:ext uri="{FF2B5EF4-FFF2-40B4-BE49-F238E27FC236}">
              <a16:creationId xmlns:a16="http://schemas.microsoft.com/office/drawing/2014/main" id="{00000000-0008-0000-1300-000003000000}"/>
            </a:ext>
          </a:extLst>
        </xdr:cNvPr>
        <xdr:cNvSpPr>
          <a:spLocks noChangeArrowheads="1"/>
        </xdr:cNvSpPr>
      </xdr:nvSpPr>
      <xdr:spPr bwMode="auto">
        <a:xfrm>
          <a:off x="855344" y="230505"/>
          <a:ext cx="8210550" cy="994410"/>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rgbClr val="000000"/>
              </a:solidFill>
              <a:latin typeface="Lucida Handwriting"/>
            </a:rPr>
            <a:t>Crédit des contributions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28574</xdr:colOff>
      <xdr:row>3</xdr:row>
      <xdr:rowOff>123826</xdr:rowOff>
    </xdr:from>
    <xdr:to>
      <xdr:col>9</xdr:col>
      <xdr:colOff>804809</xdr:colOff>
      <xdr:row>56</xdr:row>
      <xdr:rowOff>142875</xdr:rowOff>
    </xdr:to>
    <xdr:sp macro="" textlink="" fLocksText="0">
      <xdr:nvSpPr>
        <xdr:cNvPr id="2" name="Texte 6">
          <a:extLst>
            <a:ext uri="{FF2B5EF4-FFF2-40B4-BE49-F238E27FC236}">
              <a16:creationId xmlns:a16="http://schemas.microsoft.com/office/drawing/2014/main" id="{00000000-0008-0000-0200-000002000000}"/>
            </a:ext>
          </a:extLst>
        </xdr:cNvPr>
        <xdr:cNvSpPr txBox="1">
          <a:spLocks noChangeArrowheads="1"/>
        </xdr:cNvSpPr>
      </xdr:nvSpPr>
      <xdr:spPr bwMode="auto">
        <a:xfrm>
          <a:off x="289709" y="676062"/>
          <a:ext cx="7326010" cy="9788060"/>
        </a:xfrm>
        <a:prstGeom prst="rect">
          <a:avLst/>
        </a:prstGeom>
        <a:noFill/>
        <a:ln w="9525">
          <a:noFill/>
          <a:miter lim="800000"/>
          <a:headEnd/>
          <a:tailEnd/>
        </a:ln>
      </xdr:spPr>
      <xdr:txBody>
        <a:bodyPr vertOverflow="clip" wrap="square" lIns="36576" tIns="27432" rIns="36576"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1" strike="noStrike">
              <a:solidFill>
                <a:schemeClr val="accent1"/>
              </a:solidFill>
              <a:latin typeface="Arial"/>
              <a:ea typeface="+mn-ea"/>
              <a:cs typeface="Arial"/>
            </a:rPr>
            <a:t>Une Croissance économique soutenue malgré une baisse de la production industrielle et une inflation en légère diminution au quatrième trimestre 2024</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rgbClr val="000000"/>
              </a:solidFill>
              <a:latin typeface="Arial" panose="020B0604020202020204" pitchFamily="34" charset="0"/>
              <a:ea typeface="+mn-ea"/>
              <a:cs typeface="Arial" panose="020B0604020202020204" pitchFamily="34" charset="0"/>
            </a:rPr>
            <a:t>Le</a:t>
          </a:r>
          <a:r>
            <a:rPr lang="fr-FR" sz="1200" b="1" i="0" strike="noStrike" baseline="0">
              <a:solidFill>
                <a:srgbClr val="000000"/>
              </a:solidFill>
              <a:latin typeface="Arial" panose="020B0604020202020204" pitchFamily="34" charset="0"/>
              <a:ea typeface="+mn-ea"/>
              <a:cs typeface="Arial" panose="020B0604020202020204" pitchFamily="34" charset="0"/>
            </a:rPr>
            <a:t> quatrième</a:t>
          </a:r>
          <a:r>
            <a:rPr lang="fr-FR" sz="1200" b="1" i="0" strike="noStrike">
              <a:solidFill>
                <a:srgbClr val="000000"/>
              </a:solidFill>
              <a:latin typeface="Arial" panose="020B0604020202020204" pitchFamily="34" charset="0"/>
              <a:ea typeface="+mn-ea"/>
              <a:cs typeface="Arial" panose="020B0604020202020204" pitchFamily="34" charset="0"/>
            </a:rPr>
            <a:t> trimestre 2024 est</a:t>
          </a:r>
          <a:r>
            <a:rPr lang="fr-FR" sz="1200" b="1" i="0" strike="noStrike" baseline="0">
              <a:solidFill>
                <a:srgbClr val="000000"/>
              </a:solidFill>
              <a:latin typeface="Arial" panose="020B0604020202020204" pitchFamily="34" charset="0"/>
              <a:ea typeface="+mn-ea"/>
              <a:cs typeface="Arial" panose="020B0604020202020204" pitchFamily="34" charset="0"/>
            </a:rPr>
            <a:t> marqué</a:t>
          </a:r>
          <a:r>
            <a:rPr lang="fr-FR" sz="1200" b="1" i="0" strike="noStrike">
              <a:solidFill>
                <a:srgbClr val="000000"/>
              </a:solidFill>
              <a:latin typeface="Arial" panose="020B0604020202020204" pitchFamily="34" charset="0"/>
              <a:ea typeface="+mn-ea"/>
              <a:cs typeface="Arial" panose="020B0604020202020204" pitchFamily="34" charset="0"/>
            </a:rPr>
            <a:t> par une</a:t>
          </a:r>
          <a:r>
            <a:rPr lang="fr-FR" sz="1200" b="1" i="0" strike="noStrike" baseline="0">
              <a:solidFill>
                <a:srgbClr val="000000"/>
              </a:solidFill>
              <a:latin typeface="Arial" panose="020B0604020202020204" pitchFamily="34" charset="0"/>
              <a:ea typeface="+mn-ea"/>
              <a:cs typeface="Arial" panose="020B0604020202020204" pitchFamily="34" charset="0"/>
            </a:rPr>
            <a:t> </a:t>
          </a:r>
          <a:r>
            <a:rPr lang="fr-FR" sz="1200" b="0" i="0" strike="noStrike">
              <a:solidFill>
                <a:srgbClr val="000000"/>
              </a:solidFill>
              <a:latin typeface="Arial" panose="020B0604020202020204" pitchFamily="34" charset="0"/>
              <a:ea typeface="+mn-ea"/>
              <a:cs typeface="Arial" panose="020B0604020202020204" pitchFamily="34" charset="0"/>
            </a:rPr>
            <a:t>baisse légère du taux d'inflation. En glissement trimestriel, le niveau général des prix à la consommation baisse légerement de 0,9%  soutenue principalement  par les "produits alimentaires et boissons non alcoolisées" (-1,7%) et le "logement, eau, gaz, électricité et autres combustibles" (-1,5%). Cette baisse est attenuée par la hausse des prix des "boissons alcoolisées, tabac et stupéfiants"(+4,2%).</a:t>
          </a:r>
          <a:r>
            <a:rPr lang="fr-FR" sz="1200" b="0" i="0" strike="noStrike" baseline="0">
              <a:solidFill>
                <a:srgbClr val="000000"/>
              </a:solidFill>
              <a:latin typeface="Arial" panose="020B0604020202020204" pitchFamily="34" charset="0"/>
              <a:ea typeface="+mn-ea"/>
              <a:cs typeface="Arial" panose="020B0604020202020204" pitchFamily="34" charset="0"/>
            </a:rPr>
            <a:t> </a:t>
          </a:r>
          <a:r>
            <a:rPr lang="fr-FR" sz="1200" b="0" i="0" strike="noStrike">
              <a:solidFill>
                <a:srgbClr val="000000"/>
              </a:solidFill>
              <a:latin typeface="Arial" panose="020B0604020202020204" pitchFamily="34" charset="0"/>
              <a:ea typeface="+mn-ea"/>
              <a:cs typeface="Arial" panose="020B0604020202020204" pitchFamily="34" charset="0"/>
            </a:rPr>
            <a:t>Selon la provenance des produits, l'inflation trimestrielle est essentiellement imprimée par les biens locaux (-1,6%).</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200" b="1" i="0" strike="noStrike">
            <a:solidFill>
              <a:srgbClr val="000000"/>
            </a:solidFill>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rgbClr val="000000"/>
              </a:solidFill>
              <a:latin typeface="Arial" panose="020B0604020202020204" pitchFamily="34" charset="0"/>
              <a:ea typeface="+mn-ea"/>
              <a:cs typeface="Arial" panose="020B0604020202020204" pitchFamily="34" charset="0"/>
            </a:rPr>
            <a:t>Les prix au producteur et à la consommation des principaux produits agricoles </a:t>
          </a:r>
          <a:r>
            <a:rPr lang="fr-FR" sz="1200" b="0" i="0" strike="noStrike">
              <a:solidFill>
                <a:srgbClr val="000000"/>
              </a:solidFill>
              <a:latin typeface="Arial" panose="020B0604020202020204" pitchFamily="34" charset="0"/>
              <a:ea typeface="+mn-ea"/>
              <a:cs typeface="Arial" panose="020B0604020202020204" pitchFamily="34" charset="0"/>
            </a:rPr>
            <a:t>augmentent tous </a:t>
          </a:r>
          <a:r>
            <a:rPr lang="fr-FR" sz="1200" b="1" i="0" strike="noStrike" baseline="0">
              <a:solidFill>
                <a:srgbClr val="000000"/>
              </a:solidFill>
              <a:latin typeface="Arial" panose="020B0604020202020204" pitchFamily="34" charset="0"/>
              <a:ea typeface="+mn-ea"/>
              <a:cs typeface="Arial" panose="020B0604020202020204" pitchFamily="34" charset="0"/>
            </a:rPr>
            <a:t>en rythme trimestriel et annuel.</a:t>
          </a:r>
          <a:r>
            <a:rPr lang="fr-FR" sz="1200" b="1" i="0" strike="noStrike">
              <a:solidFill>
                <a:srgbClr val="000000"/>
              </a:solidFill>
              <a:latin typeface="Arial" panose="020B0604020202020204" pitchFamily="34" charset="0"/>
              <a:ea typeface="+mn-ea"/>
              <a:cs typeface="Arial" panose="020B0604020202020204" pitchFamily="34" charset="0"/>
            </a:rPr>
            <a:t>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200" b="0" i="0" strike="noStrike">
            <a:solidFill>
              <a:srgbClr val="000000"/>
            </a:solidFill>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rgbClr val="000000"/>
              </a:solidFill>
              <a:latin typeface="Arial" panose="020B0604020202020204" pitchFamily="34" charset="0"/>
              <a:ea typeface="+mn-ea"/>
              <a:cs typeface="Arial" panose="020B0604020202020204" pitchFamily="34" charset="0"/>
            </a:rPr>
            <a:t>Les prix au producteur et à l'exportation des ruminants domestiques</a:t>
          </a:r>
          <a:r>
            <a:rPr lang="fr-FR" sz="1200" b="0" i="0" strike="noStrike">
              <a:solidFill>
                <a:srgbClr val="000000"/>
              </a:solidFill>
              <a:latin typeface="Arial" panose="020B0604020202020204" pitchFamily="34" charset="0"/>
              <a:ea typeface="+mn-ea"/>
              <a:cs typeface="Arial" panose="020B0604020202020204" pitchFamily="34" charset="0"/>
            </a:rPr>
            <a:t>(bouc, belier, taureau)</a:t>
          </a:r>
          <a:r>
            <a:rPr lang="fr-FR" sz="1200" b="1" i="0" strike="noStrike">
              <a:solidFill>
                <a:srgbClr val="000000"/>
              </a:solidFill>
              <a:latin typeface="Arial" panose="020B0604020202020204" pitchFamily="34" charset="0"/>
              <a:ea typeface="+mn-ea"/>
              <a:cs typeface="Arial" panose="020B0604020202020204" pitchFamily="34" charset="0"/>
            </a:rPr>
            <a:t> </a:t>
          </a:r>
          <a:r>
            <a:rPr lang="fr-FR" sz="1200" b="0" i="0" strike="noStrike">
              <a:solidFill>
                <a:srgbClr val="000000"/>
              </a:solidFill>
              <a:latin typeface="Arial" panose="020B0604020202020204" pitchFamily="34" charset="0"/>
              <a:ea typeface="+mn-ea"/>
              <a:cs typeface="Arial" panose="020B0604020202020204" pitchFamily="34" charset="0"/>
            </a:rPr>
            <a:t>baissent aussi </a:t>
          </a:r>
          <a:r>
            <a:rPr lang="fr-FR" sz="1200" b="1" i="0" strike="noStrike">
              <a:solidFill>
                <a:srgbClr val="000000"/>
              </a:solidFill>
              <a:latin typeface="Arial" panose="020B0604020202020204" pitchFamily="34" charset="0"/>
              <a:ea typeface="+mn-ea"/>
              <a:cs typeface="Arial" panose="020B0604020202020204" pitchFamily="34" charset="0"/>
            </a:rPr>
            <a:t>bien en glissement trimestriel qu’annuel. Par contre l</a:t>
          </a:r>
          <a:r>
            <a:rPr lang="fr-FR" sz="1200" b="0" i="0" strike="noStrike">
              <a:solidFill>
                <a:srgbClr val="000000"/>
              </a:solidFill>
              <a:latin typeface="Arial" panose="020B0604020202020204" pitchFamily="34" charset="0"/>
              <a:ea typeface="+mn-ea"/>
              <a:cs typeface="Arial" panose="020B0604020202020204" pitchFamily="34" charset="0"/>
            </a:rPr>
            <a:t>es</a:t>
          </a:r>
          <a:r>
            <a:rPr lang="fr-FR" sz="1200" b="0" i="0" strike="noStrike" baseline="0">
              <a:solidFill>
                <a:srgbClr val="000000"/>
              </a:solidFill>
              <a:latin typeface="Arial" panose="020B0604020202020204" pitchFamily="34" charset="0"/>
              <a:ea typeface="+mn-ea"/>
              <a:cs typeface="Arial" panose="020B0604020202020204" pitchFamily="34" charset="0"/>
            </a:rPr>
            <a:t> prix au producteur du poulet et de la pintade ont connu une hausse au dernier trimestre 2024. En glissement annuel, seul le prix du poulet connait une baisse.</a:t>
          </a:r>
          <a:endParaRPr lang="fr-FR" sz="1200" b="0" i="0" strike="noStrike">
            <a:solidFill>
              <a:srgbClr val="000000"/>
            </a:solidFill>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200" b="0" i="0" strike="noStrike">
            <a:solidFill>
              <a:srgbClr val="000000"/>
            </a:solidFill>
            <a:latin typeface="Arial" panose="020B0604020202020204" pitchFamily="34" charset="0"/>
            <a:ea typeface="+mn-ea"/>
            <a:cs typeface="Arial" panose="020B0604020202020204" pitchFamily="34" charset="0"/>
          </a:endParaRPr>
        </a:p>
        <a:p>
          <a:pPr algn="just"/>
          <a:r>
            <a:rPr lang="fr-FR" sz="1200" b="0" i="0" strike="noStrike" baseline="0">
              <a:solidFill>
                <a:srgbClr val="000000"/>
              </a:solidFill>
              <a:latin typeface="Arial" panose="020B0604020202020204" pitchFamily="34" charset="0"/>
              <a:ea typeface="+mn-ea"/>
              <a:cs typeface="Arial" panose="020B0604020202020204" pitchFamily="34" charset="0"/>
            </a:rPr>
            <a:t>Les </a:t>
          </a:r>
          <a:r>
            <a:rPr lang="fr-FR" sz="1200" b="1" i="0" strike="noStrike" baseline="0">
              <a:solidFill>
                <a:srgbClr val="000000"/>
              </a:solidFill>
              <a:latin typeface="Arial" panose="020B0604020202020204" pitchFamily="34" charset="0"/>
              <a:ea typeface="+mn-ea"/>
              <a:cs typeface="Arial" panose="020B0604020202020204" pitchFamily="34" charset="0"/>
            </a:rPr>
            <a:t>importations</a:t>
          </a:r>
          <a:r>
            <a:rPr lang="fr-FR" sz="1200" b="0" i="0" strike="noStrike" baseline="0">
              <a:solidFill>
                <a:srgbClr val="000000"/>
              </a:solidFill>
              <a:latin typeface="Arial" panose="020B0604020202020204" pitchFamily="34" charset="0"/>
              <a:ea typeface="+mn-ea"/>
              <a:cs typeface="Arial" panose="020B0604020202020204" pitchFamily="34" charset="0"/>
            </a:rPr>
            <a:t> de marchandises du Burkina Faso enregistrent une hausse de 5,0% au quatrième trimestre 2024, passant de 1 010,4 milliards de FCFA au troisième trimestre 2024 à 1 060,4 milliards de FCFA au quatrième trimestre.  En glissement annuel, les importations sont en hausse de 9,2%. Quant aux </a:t>
          </a:r>
          <a:r>
            <a:rPr lang="fr-FR" sz="1200" b="1" i="0" strike="noStrike" baseline="0">
              <a:solidFill>
                <a:srgbClr val="000000"/>
              </a:solidFill>
              <a:latin typeface="Arial" panose="020B0604020202020204" pitchFamily="34" charset="0"/>
              <a:ea typeface="+mn-ea"/>
              <a:cs typeface="Arial" panose="020B0604020202020204" pitchFamily="34" charset="0"/>
            </a:rPr>
            <a:t>exportations</a:t>
          </a:r>
          <a:r>
            <a:rPr lang="fr-FR" sz="1200" b="0" i="0" strike="noStrike" baseline="0">
              <a:solidFill>
                <a:srgbClr val="000000"/>
              </a:solidFill>
              <a:latin typeface="Arial" panose="020B0604020202020204" pitchFamily="34" charset="0"/>
              <a:ea typeface="+mn-ea"/>
              <a:cs typeface="Arial" panose="020B0604020202020204" pitchFamily="34" charset="0"/>
            </a:rPr>
            <a:t>, elles passent de 814,4 milliards de FCFA au troisième trimestre 2024 à 951,5 milliards FCFA au quatrième trimestre 2024, soit une hausse trimestrielle de 16,8 %. En glissement annuel, les exportations ont connu un bond remarquable de 34,9 %, passant de 705,2 milliards de FCFA au quatrième trimestre 2023 à 951,2 milliards de FCFA au quatrième trimètre 2024.</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200" b="0" i="0" strike="noStrike">
            <a:solidFill>
              <a:srgbClr val="000000"/>
            </a:solidFill>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a:effectLst/>
              <a:latin typeface="Arial" panose="020B0604020202020204" pitchFamily="34" charset="0"/>
              <a:ea typeface="+mn-ea"/>
              <a:cs typeface="Arial" panose="020B0604020202020204" pitchFamily="34" charset="0"/>
            </a:rPr>
            <a:t>A fin décembre 2024, le TOFE affiche un niveau de mobilisation des recettes de 3 030,7 milliards de FCFA contre 2 694,8 milliards de FCFA à fin décembre 2023, soit un accroissement de 336,0 milliards de FCFA (+12,5%).</a:t>
          </a:r>
          <a:r>
            <a:rPr lang="fr-FR" sz="1200">
              <a:effectLst/>
              <a:latin typeface="Arial" panose="020B0604020202020204" pitchFamily="34" charset="0"/>
              <a:ea typeface="+mn-ea"/>
              <a:cs typeface="Arial" panose="020B0604020202020204" pitchFamily="34" charset="0"/>
            </a:rPr>
            <a:t> Les recettes fiscales se sont chiffrés à 2 578,5 milliards de FCFA à fin décembre 2024 contre 2 220,7 milliards de FCFA à fin décembre 2023, soit un accroissement de 357,9 milliards de FCFA (+16,1%). Les dépenses se sont établies à 3 803,0 milliards de FCFA à fin décembre 2024 contre 3 526,9 milliards de FCFA à la même période en 2023, soit une augmentation de 276,1 milliards de FCFA (+7,8%). Cette évolution est imputable aussi bien aux charges (+56,6 milliards de FCFA) qu’aux acquisitions nettes d’actifs non financiers (+219,5 milliards de FCFA).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a:effectLst/>
              <a:latin typeface="Arial" panose="020B0604020202020204" pitchFamily="34" charset="0"/>
              <a:ea typeface="+mn-ea"/>
              <a:cs typeface="Arial" panose="020B0604020202020204" pitchFamily="34" charset="0"/>
            </a:rPr>
            <a:t>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200">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a:effectLst/>
              <a:latin typeface="Arial" panose="020B0604020202020204" pitchFamily="34" charset="0"/>
              <a:ea typeface="+mn-ea"/>
              <a:cs typeface="Arial" panose="020B0604020202020204" pitchFamily="34" charset="0"/>
            </a:rPr>
            <a:t>Au troisième trimestre 2024, le PIB réel poursuit sa croissance et s'affiche à 2,3% en rythme trimestriel et à 5,3% en glissement annuel.</a:t>
          </a:r>
          <a:r>
            <a:rPr lang="fr-FR" sz="1200" b="1" i="0" strike="noStrike">
              <a:solidFill>
                <a:srgbClr val="000000"/>
              </a:solidFill>
              <a:latin typeface="Arial" panose="020B0604020202020204" pitchFamily="34" charset="0"/>
              <a:ea typeface="+mn-ea"/>
              <a:cs typeface="Arial" panose="020B0604020202020204" pitchFamily="34" charset="0"/>
            </a:rPr>
            <a:t> </a:t>
          </a:r>
          <a:r>
            <a:rPr lang="fr-FR" sz="1200">
              <a:effectLst/>
              <a:latin typeface="Arial" panose="020B0604020202020204" pitchFamily="34" charset="0"/>
              <a:ea typeface="+mn-ea"/>
              <a:cs typeface="Arial" panose="020B0604020202020204" pitchFamily="34" charset="0"/>
            </a:rPr>
            <a:t>Cette performance s'explique essentiellement par la reprise de la croissance dans le secteur tertiaire (+2,5%) due principalement à une hausse des services financiers et assurances (+15,1%), du commerce et réparation (+5,0%) et du transport et entreposage (+4,8%). Ce secteur contribue à 1,1 points de croissance. Puis, vient le secteur primaire qui contribe positivement à la croissance économique (+0,4 point). Quant au secteur sécondaire, la croissance est estimée à 0,1% avec une contribution nulle à la croissance globale (+0,0 point)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fr-FR" sz="1200" baseline="0">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fr-FR" sz="1200" b="0" i="0" strike="noStrike">
            <a:solidFill>
              <a:srgbClr val="000000"/>
            </a:solidFill>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a:effectLst/>
              <a:latin typeface="Arial" panose="020B0604020202020204" pitchFamily="34" charset="0"/>
              <a:ea typeface="+mn-ea"/>
              <a:cs typeface="Arial" panose="020B0604020202020204" pitchFamily="34" charset="0"/>
            </a:rPr>
            <a:t>La production industrielle en volume baisse de 8,1% au troisième trimestre 2024 par rapport au trimestre précédent.</a:t>
          </a:r>
          <a:r>
            <a:rPr lang="fr-FR" sz="1200" b="0" i="0">
              <a:effectLst/>
              <a:latin typeface="Arial" panose="020B0604020202020204" pitchFamily="34" charset="0"/>
              <a:ea typeface="+mn-ea"/>
              <a:cs typeface="Arial" panose="020B0604020202020204" pitchFamily="34" charset="0"/>
            </a:rPr>
            <a:t> Cette diminution est attribuable à celle de la production d’électricité et d’eau (-16,7%) ainsi que de la production observée dans les industries extractives (-14,0%).</a:t>
          </a:r>
          <a:endParaRPr lang="fr-FR" sz="1200">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200" b="0" i="0" strike="noStrike">
            <a:solidFill>
              <a:srgbClr val="000000"/>
            </a:solidFill>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200" b="0" i="0" strike="noStrike">
            <a:solidFill>
              <a:srgbClr val="000000"/>
            </a:solidFill>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a:effectLst/>
              <a:latin typeface="Arial" panose="020B0604020202020204" pitchFamily="34" charset="0"/>
              <a:ea typeface="+mn-ea"/>
              <a:cs typeface="Arial" panose="020B0604020202020204" pitchFamily="34" charset="0"/>
            </a:rPr>
            <a:t>Dans l’ensemble, les prix de production dans l’industrie sont légèrement en hausse au troisième trimestre 2024 (+0,5%). </a:t>
          </a:r>
          <a:r>
            <a:rPr lang="fr-FR" sz="1200" b="0" i="0">
              <a:effectLst/>
              <a:latin typeface="Arial" panose="020B0604020202020204" pitchFamily="34" charset="0"/>
              <a:ea typeface="+mn-ea"/>
              <a:cs typeface="Arial" panose="020B0604020202020204" pitchFamily="34" charset="0"/>
            </a:rPr>
            <a:t>Cette hausse est essentiellement attribuable à la hausse des prix de production dans les industries extractives (+1,1%). Les prix de production dans les industries manufacturières, sont restés quasi-stables (0,0%) ainsi que les</a:t>
          </a:r>
          <a:r>
            <a:rPr lang="fr-FR" sz="1200" b="0" i="0" baseline="0">
              <a:effectLst/>
              <a:latin typeface="Arial" panose="020B0604020202020204" pitchFamily="34" charset="0"/>
              <a:ea typeface="+mn-ea"/>
              <a:cs typeface="Arial" panose="020B0604020202020204" pitchFamily="34" charset="0"/>
            </a:rPr>
            <a:t> prix</a:t>
          </a:r>
          <a:r>
            <a:rPr lang="fr-FR" sz="1200" b="0" i="0">
              <a:effectLst/>
              <a:latin typeface="Arial" panose="020B0604020202020204" pitchFamily="34" charset="0"/>
              <a:ea typeface="+mn-ea"/>
              <a:cs typeface="Arial" panose="020B0604020202020204" pitchFamily="34" charset="0"/>
            </a:rPr>
            <a:t> dans les industries de production et de distribution d’électricité, de gaz et d’eau (0,0%).</a:t>
          </a:r>
          <a:endParaRPr lang="fr-FR" sz="1200">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0" i="0" strike="noStrike">
              <a:solidFill>
                <a:srgbClr val="000000"/>
              </a:solidFill>
              <a:latin typeface="Arial"/>
              <a:ea typeface="+mn-ea"/>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1371600" marR="0" lvl="3" indent="0" algn="just" defTabSz="914400" rtl="0" eaLnBrk="1" fontAlgn="auto" latinLnBrk="0" hangingPunct="1">
            <a:lnSpc>
              <a:spcPct val="100000"/>
            </a:lnSpc>
            <a:spcBef>
              <a:spcPts val="0"/>
            </a:spcBef>
            <a:spcAft>
              <a:spcPts val="0"/>
            </a:spcAft>
            <a:buClrTx/>
            <a:buSzTx/>
            <a:buFontTx/>
            <a:buNone/>
            <a:tabLst/>
            <a:defRPr sz="1000"/>
          </a:pPr>
          <a:endParaRPr lang="fr-FR" sz="15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0" i="0" strike="noStrike" baseline="0">
              <a:solidFill>
                <a:sysClr val="windowText" lastClr="000000"/>
              </a:solidFill>
              <a:latin typeface="Arial"/>
              <a:cs typeface="Arial"/>
            </a:rPr>
            <a:t> </a:t>
          </a:r>
        </a:p>
      </xdr:txBody>
    </xdr:sp>
    <xdr:clientData fLocksWithSheet="0"/>
  </xdr:twoCellAnchor>
  <xdr:twoCellAnchor>
    <xdr:from>
      <xdr:col>1</xdr:col>
      <xdr:colOff>30480</xdr:colOff>
      <xdr:row>0</xdr:row>
      <xdr:rowOff>22860</xdr:rowOff>
    </xdr:from>
    <xdr:to>
      <xdr:col>9</xdr:col>
      <xdr:colOff>788670</xdr:colOff>
      <xdr:row>3</xdr:row>
      <xdr:rowOff>118110</xdr:rowOff>
    </xdr:to>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289560" y="22860"/>
          <a:ext cx="7322820" cy="64389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1</xdr:col>
      <xdr:colOff>270510</xdr:colOff>
      <xdr:row>0</xdr:row>
      <xdr:rowOff>106680</xdr:rowOff>
    </xdr:from>
    <xdr:to>
      <xdr:col>9</xdr:col>
      <xdr:colOff>514350</xdr:colOff>
      <xdr:row>3</xdr:row>
      <xdr:rowOff>19050</xdr:rowOff>
    </xdr:to>
    <xdr:sp macro="" textlink="">
      <xdr:nvSpPr>
        <xdr:cNvPr id="4" name="Oval 33">
          <a:extLst>
            <a:ext uri="{FF2B5EF4-FFF2-40B4-BE49-F238E27FC236}">
              <a16:creationId xmlns:a16="http://schemas.microsoft.com/office/drawing/2014/main" id="{00000000-0008-0000-0200-000004000000}"/>
            </a:ext>
          </a:extLst>
        </xdr:cNvPr>
        <xdr:cNvSpPr>
          <a:spLocks noChangeArrowheads="1"/>
        </xdr:cNvSpPr>
      </xdr:nvSpPr>
      <xdr:spPr bwMode="auto">
        <a:xfrm>
          <a:off x="529590" y="106680"/>
          <a:ext cx="6808470" cy="461010"/>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ysClr val="windowText" lastClr="000000"/>
              </a:solidFill>
              <a:latin typeface="Lucida Handwriting"/>
            </a:rPr>
            <a:t>Résumé</a:t>
          </a:r>
          <a:r>
            <a:rPr lang="fr-FR" sz="2600" b="1" i="0" strike="noStrike" baseline="0">
              <a:solidFill>
                <a:sysClr val="windowText" lastClr="000000"/>
              </a:solidFill>
              <a:latin typeface="Lucida Handwriting"/>
            </a:rPr>
            <a:t> </a:t>
          </a:r>
          <a:endParaRPr lang="fr-FR" sz="200" b="1" i="0" strike="noStrike">
            <a:solidFill>
              <a:sysClr val="windowText" lastClr="000000"/>
            </a:solidFill>
            <a:latin typeface="Harrington"/>
          </a:endParaRPr>
        </a:p>
        <a:p>
          <a:pPr algn="ctr" rtl="0">
            <a:defRPr sz="1000"/>
          </a:pPr>
          <a:endParaRPr lang="fr-FR" sz="200" b="1" i="0" strike="noStrike">
            <a:solidFill>
              <a:srgbClr val="000000"/>
            </a:solidFill>
            <a:latin typeface="Harringto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1</xdr:row>
      <xdr:rowOff>14605</xdr:rowOff>
    </xdr:from>
    <xdr:to>
      <xdr:col>4</xdr:col>
      <xdr:colOff>8573</xdr:colOff>
      <xdr:row>5</xdr:row>
      <xdr:rowOff>73818</xdr:rowOff>
    </xdr:to>
    <xdr:sp macro="" textlink="">
      <xdr:nvSpPr>
        <xdr:cNvPr id="2" name="ZoneTexte 1">
          <a:extLst>
            <a:ext uri="{FF2B5EF4-FFF2-40B4-BE49-F238E27FC236}">
              <a16:creationId xmlns:a16="http://schemas.microsoft.com/office/drawing/2014/main" id="{00000000-0008-0000-0300-000002000000}"/>
            </a:ext>
          </a:extLst>
        </xdr:cNvPr>
        <xdr:cNvSpPr txBox="1"/>
      </xdr:nvSpPr>
      <xdr:spPr>
        <a:xfrm>
          <a:off x="38100" y="227965"/>
          <a:ext cx="3128963" cy="7907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a:solidFill>
                <a:schemeClr val="dk1"/>
              </a:solidFill>
              <a:effectLst/>
              <a:latin typeface="Arial" panose="020B0604020202020204" pitchFamily="34" charset="0"/>
              <a:ea typeface="+mn-ea"/>
              <a:cs typeface="Arial" panose="020B0604020202020204" pitchFamily="34" charset="0"/>
            </a:rPr>
            <a:t>Au troisième trimestre 2024, le PIB réel poursuit sa croissance</a:t>
          </a:r>
          <a:r>
            <a:rPr lang="fr-FR" sz="1100" baseline="0">
              <a:solidFill>
                <a:schemeClr val="dk1"/>
              </a:solidFill>
              <a:effectLst/>
              <a:latin typeface="Arial" panose="020B0604020202020204" pitchFamily="34" charset="0"/>
              <a:ea typeface="+mn-ea"/>
              <a:cs typeface="Arial" panose="020B0604020202020204" pitchFamily="34" charset="0"/>
            </a:rPr>
            <a:t> et s'affiche à</a:t>
          </a:r>
          <a:r>
            <a:rPr lang="fr-FR" sz="1100">
              <a:solidFill>
                <a:schemeClr val="dk1"/>
              </a:solidFill>
              <a:effectLst/>
              <a:latin typeface="Arial" panose="020B0604020202020204" pitchFamily="34" charset="0"/>
              <a:ea typeface="+mn-ea"/>
              <a:cs typeface="Arial" panose="020B0604020202020204" pitchFamily="34" charset="0"/>
            </a:rPr>
            <a:t> 2,3% en rythme trimestriel et à 5,3% en glissement annuel.</a:t>
          </a:r>
          <a:endParaRPr lang="fr-BF"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92869</xdr:colOff>
      <xdr:row>1</xdr:row>
      <xdr:rowOff>13976</xdr:rowOff>
    </xdr:from>
    <xdr:to>
      <xdr:col>16</xdr:col>
      <xdr:colOff>3852</xdr:colOff>
      <xdr:row>14</xdr:row>
      <xdr:rowOff>51872</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22679</xdr:colOff>
      <xdr:row>4</xdr:row>
      <xdr:rowOff>157163</xdr:rowOff>
    </xdr:from>
    <xdr:to>
      <xdr:col>4</xdr:col>
      <xdr:colOff>85725</xdr:colOff>
      <xdr:row>23</xdr:row>
      <xdr:rowOff>47625</xdr:rowOff>
    </xdr:to>
    <xdr:sp macro="" textlink="">
      <xdr:nvSpPr>
        <xdr:cNvPr id="4" name="ZoneTexte 3">
          <a:extLst>
            <a:ext uri="{FF2B5EF4-FFF2-40B4-BE49-F238E27FC236}">
              <a16:creationId xmlns:a16="http://schemas.microsoft.com/office/drawing/2014/main" id="{00000000-0008-0000-0300-000004000000}"/>
            </a:ext>
          </a:extLst>
        </xdr:cNvPr>
        <xdr:cNvSpPr txBox="1"/>
      </xdr:nvSpPr>
      <xdr:spPr>
        <a:xfrm>
          <a:off x="22679" y="919163"/>
          <a:ext cx="3221536" cy="336518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Le</a:t>
          </a:r>
          <a:r>
            <a:rPr lang="fr-FR" sz="1100" b="1" baseline="0">
              <a:solidFill>
                <a:schemeClr val="dk1"/>
              </a:solidFill>
              <a:effectLst/>
              <a:latin typeface="+mn-lt"/>
              <a:ea typeface="+mn-ea"/>
              <a:cs typeface="+mn-cs"/>
            </a:rPr>
            <a:t> PIB réel croit de 2,3% au troisième trimestre 2024 en glissement trimestriel après une faible croissance de 1,3% au deuxième trimestre 2024. </a:t>
          </a:r>
        </a:p>
        <a:p>
          <a:pPr algn="just" eaLnBrk="1" fontAlgn="auto" latinLnBrk="0" hangingPunct="1"/>
          <a:r>
            <a:rPr lang="fr-FR" sz="1100">
              <a:solidFill>
                <a:schemeClr val="dk1"/>
              </a:solidFill>
              <a:effectLst/>
              <a:latin typeface="+mn-lt"/>
              <a:ea typeface="+mn-ea"/>
              <a:cs typeface="+mn-cs"/>
            </a:rPr>
            <a:t>Le rythme de l'activité économique s'accélère au troisième trimestre 2024 en glissement trimestriel. La croissance du PIB réel au troisième trimestriel 2024 s’est située à 2,3% </a:t>
          </a:r>
          <a:r>
            <a:rPr lang="fr-FR" sz="1100" baseline="0">
              <a:solidFill>
                <a:schemeClr val="dk1"/>
              </a:solidFill>
              <a:effectLst/>
              <a:latin typeface="+mn-lt"/>
              <a:ea typeface="+mn-ea"/>
              <a:cs typeface="+mn-cs"/>
            </a:rPr>
            <a:t>après 1,3% au deuxième trimestre 2024.</a:t>
          </a:r>
          <a:r>
            <a:rPr lang="fr-FR" sz="1100">
              <a:solidFill>
                <a:schemeClr val="dk1"/>
              </a:solidFill>
              <a:effectLst/>
              <a:latin typeface="+mn-lt"/>
              <a:ea typeface="+mn-ea"/>
              <a:cs typeface="+mn-cs"/>
            </a:rPr>
            <a:t> Cette</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performance s'explique essentiellement par la reprise de la croissance dans le secteur tertiaire (+2,5%) due principalement à une hausse des services</a:t>
          </a:r>
          <a:r>
            <a:rPr lang="fr-FR" sz="1100" baseline="0">
              <a:solidFill>
                <a:schemeClr val="dk1"/>
              </a:solidFill>
              <a:effectLst/>
              <a:latin typeface="+mn-lt"/>
              <a:ea typeface="+mn-ea"/>
              <a:cs typeface="+mn-cs"/>
            </a:rPr>
            <a:t> financiers et assurances</a:t>
          </a:r>
          <a:r>
            <a:rPr lang="fr-FR" sz="1100">
              <a:solidFill>
                <a:schemeClr val="dk1"/>
              </a:solidFill>
              <a:effectLst/>
              <a:latin typeface="+mn-lt"/>
              <a:ea typeface="+mn-ea"/>
              <a:cs typeface="+mn-cs"/>
            </a:rPr>
            <a:t> (+15,1%), du commerce et réparation (+5,0%) et du</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transport et entreposage (+4,8%)</a:t>
          </a:r>
          <a:r>
            <a:rPr lang="fr-FR" sz="1100" baseline="0">
              <a:solidFill>
                <a:schemeClr val="dk1"/>
              </a:solidFill>
              <a:effectLst/>
              <a:latin typeface="+mn-lt"/>
              <a:ea typeface="+mn-ea"/>
              <a:cs typeface="+mn-cs"/>
            </a:rPr>
            <a:t>. Ce secteur contribue à 1,1 points de croissance. Puis, vient le secteur primaire qui contribe positivement à la croissance économique (+0,4 point). Quant au secteur sécondaire, la croissance est estimée à 0,1% avec une contribution nulle à la croissance globale (+0,0 point) .</a:t>
          </a:r>
          <a:endParaRPr lang="fr-BF">
            <a:effectLst/>
          </a:endParaRPr>
        </a:p>
      </xdr:txBody>
    </xdr:sp>
    <xdr:clientData/>
  </xdr:twoCellAnchor>
  <xdr:twoCellAnchor>
    <xdr:from>
      <xdr:col>4</xdr:col>
      <xdr:colOff>95250</xdr:colOff>
      <xdr:row>36</xdr:row>
      <xdr:rowOff>0</xdr:rowOff>
    </xdr:from>
    <xdr:to>
      <xdr:col>8</xdr:col>
      <xdr:colOff>0</xdr:colOff>
      <xdr:row>47</xdr:row>
      <xdr:rowOff>186691</xdr:rowOff>
    </xdr:to>
    <xdr:graphicFrame macro="">
      <xdr:nvGraphicFramePr>
        <xdr:cNvPr id="5" name="Graphique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36</xdr:row>
      <xdr:rowOff>6350</xdr:rowOff>
    </xdr:from>
    <xdr:to>
      <xdr:col>4</xdr:col>
      <xdr:colOff>88899</xdr:colOff>
      <xdr:row>48</xdr:row>
      <xdr:rowOff>867</xdr:rowOff>
    </xdr:to>
    <xdr:graphicFrame macro="">
      <xdr:nvGraphicFramePr>
        <xdr:cNvPr id="6" name="Graphique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92870</xdr:colOff>
      <xdr:row>14</xdr:row>
      <xdr:rowOff>47467</xdr:rowOff>
    </xdr:from>
    <xdr:to>
      <xdr:col>16</xdr:col>
      <xdr:colOff>2555</xdr:colOff>
      <xdr:row>26</xdr:row>
      <xdr:rowOff>13813</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43089</xdr:colOff>
      <xdr:row>23</xdr:row>
      <xdr:rowOff>23813</xdr:rowOff>
    </xdr:from>
    <xdr:to>
      <xdr:col>4</xdr:col>
      <xdr:colOff>85725</xdr:colOff>
      <xdr:row>36</xdr:row>
      <xdr:rowOff>0</xdr:rowOff>
    </xdr:to>
    <xdr:sp macro="" textlink="">
      <xdr:nvSpPr>
        <xdr:cNvPr id="8" name="ZoneTexte 7">
          <a:extLst>
            <a:ext uri="{FF2B5EF4-FFF2-40B4-BE49-F238E27FC236}">
              <a16:creationId xmlns:a16="http://schemas.microsoft.com/office/drawing/2014/main" id="{00000000-0008-0000-0300-000008000000}"/>
            </a:ext>
          </a:extLst>
        </xdr:cNvPr>
        <xdr:cNvSpPr txBox="1"/>
      </xdr:nvSpPr>
      <xdr:spPr>
        <a:xfrm>
          <a:off x="43089" y="4260533"/>
          <a:ext cx="3201126" cy="2353627"/>
        </a:xfrm>
        <a:prstGeom prst="rect">
          <a:avLst/>
        </a:prstGeom>
        <a:solidFill>
          <a:schemeClr val="bg1"/>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just" eaLnBrk="1" fontAlgn="auto" latinLnBrk="0" hangingPunct="1"/>
          <a:r>
            <a:rPr lang="fr-FR" sz="1100" b="1">
              <a:solidFill>
                <a:schemeClr val="dk1"/>
              </a:solidFill>
              <a:effectLst/>
              <a:latin typeface="+mn-lt"/>
              <a:ea typeface="+mn-ea"/>
              <a:cs typeface="+mn-cs"/>
            </a:rPr>
            <a:t>La</a:t>
          </a:r>
          <a:r>
            <a:rPr lang="fr-FR" sz="1100" b="1" baseline="0">
              <a:solidFill>
                <a:schemeClr val="dk1"/>
              </a:solidFill>
              <a:effectLst/>
              <a:latin typeface="+mn-lt"/>
              <a:ea typeface="+mn-ea"/>
              <a:cs typeface="+mn-cs"/>
            </a:rPr>
            <a:t> croissance du PIB réel croit de 5,3% en glissement annuel.</a:t>
          </a:r>
          <a:endParaRPr lang="fr-BF">
            <a:effectLst/>
          </a:endParaRPr>
        </a:p>
        <a:p>
          <a:pPr algn="just"/>
          <a:r>
            <a:rPr lang="fr-FR" sz="1100">
              <a:solidFill>
                <a:schemeClr val="dk1"/>
              </a:solidFill>
              <a:effectLst/>
              <a:latin typeface="+mn-lt"/>
              <a:ea typeface="+mn-ea"/>
              <a:cs typeface="+mn-cs"/>
            </a:rPr>
            <a:t>En glissement annuel, le PIB réel croit de 5,3% au troisième trimestre 2024. Ce rythme de la croissance est porté positivement par les secteurs tertiaire (+6,9%)</a:t>
          </a:r>
          <a:r>
            <a:rPr lang="fr-FR" sz="1100" baseline="0">
              <a:solidFill>
                <a:schemeClr val="dk1"/>
              </a:solidFill>
              <a:effectLst/>
              <a:latin typeface="+mn-lt"/>
              <a:ea typeface="+mn-ea"/>
              <a:cs typeface="+mn-cs"/>
            </a:rPr>
            <a:t> et</a:t>
          </a:r>
          <a:r>
            <a:rPr lang="fr-FR" sz="1100">
              <a:solidFill>
                <a:schemeClr val="dk1"/>
              </a:solidFill>
              <a:effectLst/>
              <a:latin typeface="+mn-lt"/>
              <a:ea typeface="+mn-ea"/>
              <a:cs typeface="+mn-cs"/>
            </a:rPr>
            <a:t> primaire (12,9%).</a:t>
          </a:r>
          <a:r>
            <a:rPr lang="fr-FR" sz="1100" baseline="0">
              <a:solidFill>
                <a:schemeClr val="dk1"/>
              </a:solidFill>
              <a:effectLst/>
              <a:latin typeface="+mn-lt"/>
              <a:ea typeface="+mn-ea"/>
              <a:cs typeface="+mn-cs"/>
            </a:rPr>
            <a:t> Cette croissance est atténuée par une baisse du secteur</a:t>
          </a:r>
          <a:r>
            <a:rPr lang="fr-FR" sz="1100">
              <a:solidFill>
                <a:srgbClr val="FF0000"/>
              </a:solidFill>
              <a:effectLst/>
              <a:latin typeface="+mn-lt"/>
              <a:ea typeface="+mn-ea"/>
              <a:cs typeface="+mn-cs"/>
            </a:rPr>
            <a:t> </a:t>
          </a:r>
          <a:r>
            <a:rPr lang="fr-FR" sz="1100">
              <a:solidFill>
                <a:sysClr val="windowText" lastClr="000000"/>
              </a:solidFill>
              <a:effectLst/>
              <a:latin typeface="+mn-lt"/>
              <a:ea typeface="+mn-ea"/>
              <a:cs typeface="+mn-cs"/>
            </a:rPr>
            <a:t>secondaire (-5,9%). </a:t>
          </a:r>
          <a:r>
            <a:rPr lang="fr-FR" sz="1100">
              <a:solidFill>
                <a:schemeClr val="dk1"/>
              </a:solidFill>
              <a:effectLst/>
              <a:latin typeface="+mn-lt"/>
              <a:ea typeface="+mn-ea"/>
              <a:cs typeface="+mn-cs"/>
            </a:rPr>
            <a:t>Les impôts et taxes augmentent de 18,4%. Le secteur tertiaire reste le moteur de la croissance avec une contribution de 3,0 points de croissance devant le secteur primaire avec 2,1 points de croissance et le secteur secondaire avec -1,7 points de croissance.</a:t>
          </a:r>
          <a:endParaRPr lang="fr-BF">
            <a:effectLst/>
          </a:endParaRPr>
        </a:p>
        <a:p>
          <a:pPr algn="just"/>
          <a:endParaRPr lang="fr-FR"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67233</xdr:colOff>
      <xdr:row>28</xdr:row>
      <xdr:rowOff>40340</xdr:rowOff>
    </xdr:from>
    <xdr:to>
      <xdr:col>9</xdr:col>
      <xdr:colOff>809625</xdr:colOff>
      <xdr:row>50</xdr:row>
      <xdr:rowOff>156882</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46732</xdr:colOff>
      <xdr:row>51</xdr:row>
      <xdr:rowOff>67733</xdr:rowOff>
    </xdr:from>
    <xdr:to>
      <xdr:col>9</xdr:col>
      <xdr:colOff>791209</xdr:colOff>
      <xdr:row>71</xdr:row>
      <xdr:rowOff>139700</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73028</xdr:colOff>
      <xdr:row>72</xdr:row>
      <xdr:rowOff>52706</xdr:rowOff>
    </xdr:from>
    <xdr:to>
      <xdr:col>9</xdr:col>
      <xdr:colOff>795867</xdr:colOff>
      <xdr:row>92</xdr:row>
      <xdr:rowOff>152400</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67310</xdr:colOff>
      <xdr:row>93</xdr:row>
      <xdr:rowOff>88900</xdr:rowOff>
    </xdr:from>
    <xdr:to>
      <xdr:col>9</xdr:col>
      <xdr:colOff>753745</xdr:colOff>
      <xdr:row>119</xdr:row>
      <xdr:rowOff>0</xdr:rowOff>
    </xdr:to>
    <xdr:sp macro="" textlink="" fLocksText="0">
      <xdr:nvSpPr>
        <xdr:cNvPr id="5" name="Texte 61">
          <a:extLst>
            <a:ext uri="{FF2B5EF4-FFF2-40B4-BE49-F238E27FC236}">
              <a16:creationId xmlns:a16="http://schemas.microsoft.com/office/drawing/2014/main" id="{00000000-0008-0000-0500-000005000000}"/>
            </a:ext>
          </a:extLst>
        </xdr:cNvPr>
        <xdr:cNvSpPr txBox="1">
          <a:spLocks noChangeArrowheads="1"/>
        </xdr:cNvSpPr>
      </xdr:nvSpPr>
      <xdr:spPr bwMode="auto">
        <a:xfrm>
          <a:off x="326390" y="18925540"/>
          <a:ext cx="10962005" cy="4963160"/>
        </a:xfrm>
        <a:prstGeom prst="rect">
          <a:avLst/>
        </a:prstGeom>
        <a:solidFill>
          <a:sysClr val="window" lastClr="FFFFFF"/>
        </a:solidFill>
        <a:ln w="9525" algn="ctr">
          <a:solidFill>
            <a:srgbClr val="92D050"/>
          </a:solidFill>
          <a:miter lim="800000"/>
          <a:headEnd/>
          <a:tailEnd/>
        </a:ln>
        <a:effectLst/>
      </xdr:spPr>
      <xdr:txBody>
        <a:bodyPr vertOverflow="clip" wrap="square" lIns="36576" tIns="27432" rIns="36576" bIns="0" anchor="t" upright="1"/>
        <a:lstStyle/>
        <a:p>
          <a:pPr marL="0" indent="0" algn="just" rtl="0" eaLnBrk="1" fontAlgn="auto" latinLnBrk="0" hangingPunct="1"/>
          <a:r>
            <a:rPr lang="fr-FR" sz="1400" b="1">
              <a:solidFill>
                <a:schemeClr val="dk1"/>
              </a:solidFill>
              <a:effectLst/>
              <a:latin typeface="Arial" panose="020B0604020202020204" pitchFamily="34" charset="0"/>
              <a:ea typeface="+mn-ea"/>
              <a:cs typeface="Arial" panose="020B0604020202020204" pitchFamily="34" charset="0"/>
            </a:rPr>
            <a:t>Inflation selon les </a:t>
          </a:r>
          <a:r>
            <a:rPr lang="fr-FR" sz="1400" b="1">
              <a:solidFill>
                <a:sysClr val="windowText" lastClr="000000"/>
              </a:solidFill>
              <a:effectLst/>
              <a:latin typeface="Arial" panose="020B0604020202020204" pitchFamily="34" charset="0"/>
              <a:ea typeface="+mn-ea"/>
              <a:cs typeface="Arial" panose="020B0604020202020204" pitchFamily="34" charset="0"/>
            </a:rPr>
            <a:t>fonctions de consommation</a:t>
          </a:r>
        </a:p>
        <a:p>
          <a:pPr marL="0" indent="0" algn="just" rtl="0" eaLnBrk="1" fontAlgn="auto" latinLnBrk="0" hangingPunct="1"/>
          <a:r>
            <a:rPr lang="fr-FR" sz="1400">
              <a:solidFill>
                <a:sysClr val="windowText" lastClr="000000"/>
              </a:solidFill>
              <a:effectLst/>
              <a:latin typeface="Arial" panose="020B0604020202020204" pitchFamily="34" charset="0"/>
              <a:ea typeface="+mn-ea"/>
              <a:cs typeface="Arial" panose="020B0604020202020204" pitchFamily="34" charset="0"/>
            </a:rPr>
            <a:t>Au quatrième trimestre 2024, le niveau général des prix à la consommation a enregistré une baisse de 0,9% en glissement trimestriel et une hausse de 4,9% en glissement annuel.</a:t>
          </a:r>
        </a:p>
        <a:p>
          <a:pPr marL="0" indent="0" algn="just" rtl="0" eaLnBrk="1" fontAlgn="auto" latinLnBrk="0" hangingPunct="1"/>
          <a:r>
            <a:rPr lang="fr-FR" sz="1400">
              <a:solidFill>
                <a:sysClr val="windowText" lastClr="000000"/>
              </a:solidFill>
              <a:effectLst/>
              <a:latin typeface="Arial" panose="020B0604020202020204" pitchFamily="34" charset="0"/>
              <a:ea typeface="+mn-ea"/>
              <a:cs typeface="Arial" panose="020B0604020202020204" pitchFamily="34" charset="0"/>
            </a:rPr>
            <a:t>La baisse trimestrielle est soutenue principalement  par les "produits alimentaires et boissons non alcoolisées" (-1,7%)</a:t>
          </a:r>
          <a:r>
            <a:rPr lang="fr-FR" sz="1400" baseline="0">
              <a:solidFill>
                <a:sysClr val="windowText" lastClr="000000"/>
              </a:solidFill>
              <a:effectLst/>
              <a:latin typeface="Arial" panose="020B0604020202020204" pitchFamily="34" charset="0"/>
              <a:ea typeface="+mn-ea"/>
              <a:cs typeface="Arial" panose="020B0604020202020204" pitchFamily="34" charset="0"/>
            </a:rPr>
            <a:t> et</a:t>
          </a:r>
          <a:r>
            <a:rPr lang="fr-FR" sz="1400">
              <a:solidFill>
                <a:sysClr val="windowText" lastClr="000000"/>
              </a:solidFill>
              <a:effectLst/>
              <a:latin typeface="Arial" panose="020B0604020202020204" pitchFamily="34" charset="0"/>
              <a:ea typeface="+mn-ea"/>
              <a:cs typeface="Arial" panose="020B0604020202020204" pitchFamily="34" charset="0"/>
            </a:rPr>
            <a:t> le "logement, eau, gaz, électricité et autres combustibles" (-1,5%). Cette baisse est attenuée par la hausse des prix des "boissons alcoolisées, tabac et stupéfiants"(+4,2%).</a:t>
          </a:r>
        </a:p>
        <a:p>
          <a:pPr marL="0" indent="0" algn="just" rtl="0" eaLnBrk="1" fontAlgn="auto" latinLnBrk="0" hangingPunct="1"/>
          <a:endParaRPr lang="fr-FR" sz="1400">
            <a:solidFill>
              <a:sysClr val="windowText" lastClr="000000"/>
            </a:solidFill>
            <a:effectLst/>
            <a:latin typeface="Arial" panose="020B0604020202020204" pitchFamily="34" charset="0"/>
            <a:ea typeface="+mn-ea"/>
            <a:cs typeface="Arial" panose="020B0604020202020204" pitchFamily="34" charset="0"/>
          </a:endParaRPr>
        </a:p>
        <a:p>
          <a:pPr marL="0" indent="0" algn="just" rtl="0" eaLnBrk="1" fontAlgn="auto" latinLnBrk="0" hangingPunct="1"/>
          <a:r>
            <a:rPr lang="fr-FR" sz="1400">
              <a:solidFill>
                <a:sysClr val="windowText" lastClr="000000"/>
              </a:solidFill>
              <a:effectLst/>
              <a:latin typeface="Arial" panose="020B0604020202020204" pitchFamily="34" charset="0"/>
              <a:ea typeface="+mn-ea"/>
              <a:cs typeface="Arial" panose="020B0604020202020204" pitchFamily="34" charset="0"/>
            </a:rPr>
            <a:t>Quant à l'inflation de 4,9% constatée en glissement annuel, elle est expliquée essentiellement par la hausse des prix au niveau des fonctions de consommation des "produits alimentaires et boissons non alcoolisées" (+8,8%), de l' "boissons alcooliséees,</a:t>
          </a:r>
          <a:r>
            <a:rPr lang="fr-FR" sz="1400" baseline="0">
              <a:solidFill>
                <a:sysClr val="windowText" lastClr="000000"/>
              </a:solidFill>
              <a:effectLst/>
              <a:latin typeface="Arial" panose="020B0604020202020204" pitchFamily="34" charset="0"/>
              <a:ea typeface="+mn-ea"/>
              <a:cs typeface="Arial" panose="020B0604020202020204" pitchFamily="34" charset="0"/>
            </a:rPr>
            <a:t> tabacs et stupefiants</a:t>
          </a:r>
          <a:r>
            <a:rPr lang="fr-FR" sz="1400">
              <a:solidFill>
                <a:sysClr val="windowText" lastClr="000000"/>
              </a:solidFill>
              <a:effectLst/>
              <a:latin typeface="Arial" panose="020B0604020202020204" pitchFamily="34" charset="0"/>
              <a:ea typeface="+mn-ea"/>
              <a:cs typeface="Arial" panose="020B0604020202020204" pitchFamily="34" charset="0"/>
            </a:rPr>
            <a:t>" (+2,4%) et des</a:t>
          </a:r>
          <a:r>
            <a:rPr lang="fr-FR" sz="1400" baseline="0">
              <a:solidFill>
                <a:sysClr val="windowText" lastClr="000000"/>
              </a:solidFill>
              <a:effectLst/>
              <a:latin typeface="Arial" panose="020B0604020202020204" pitchFamily="34" charset="0"/>
              <a:ea typeface="+mn-ea"/>
              <a:cs typeface="Arial" panose="020B0604020202020204" pitchFamily="34" charset="0"/>
            </a:rPr>
            <a:t> </a:t>
          </a:r>
          <a:r>
            <a:rPr lang="fr-FR" sz="1400">
              <a:solidFill>
                <a:sysClr val="windowText" lastClr="000000"/>
              </a:solidFill>
              <a:effectLst/>
              <a:latin typeface="Arial" panose="020B0604020202020204" pitchFamily="34" charset="0"/>
              <a:ea typeface="+mn-ea"/>
              <a:cs typeface="Arial" panose="020B0604020202020204" pitchFamily="34" charset="0"/>
            </a:rPr>
            <a:t>"hôtels</a:t>
          </a:r>
          <a:r>
            <a:rPr lang="fr-FR" sz="1400" baseline="0">
              <a:solidFill>
                <a:sysClr val="windowText" lastClr="000000"/>
              </a:solidFill>
              <a:effectLst/>
              <a:latin typeface="Arial" panose="020B0604020202020204" pitchFamily="34" charset="0"/>
              <a:ea typeface="+mn-ea"/>
              <a:cs typeface="Arial" panose="020B0604020202020204" pitchFamily="34" charset="0"/>
            </a:rPr>
            <a:t>, cafés, restaurants</a:t>
          </a:r>
          <a:r>
            <a:rPr lang="fr-FR" sz="1400">
              <a:solidFill>
                <a:sysClr val="windowText" lastClr="000000"/>
              </a:solidFill>
              <a:effectLst/>
              <a:latin typeface="Arial" panose="020B0604020202020204" pitchFamily="34" charset="0"/>
              <a:ea typeface="+mn-ea"/>
              <a:cs typeface="Arial" panose="020B0604020202020204" pitchFamily="34" charset="0"/>
            </a:rPr>
            <a:t>" (+0,4%).</a:t>
          </a:r>
          <a:r>
            <a:rPr lang="fr-FR" sz="1400">
              <a:solidFill>
                <a:srgbClr val="FF0000"/>
              </a:solidFill>
              <a:effectLst/>
              <a:latin typeface="Arial" panose="020B0604020202020204" pitchFamily="34" charset="0"/>
              <a:ea typeface="+mn-ea"/>
              <a:cs typeface="Arial" panose="020B0604020202020204" pitchFamily="34" charset="0"/>
            </a:rPr>
            <a:t> </a:t>
          </a:r>
        </a:p>
        <a:p>
          <a:pPr marL="0" indent="0" algn="just" rtl="0" eaLnBrk="1" fontAlgn="auto" latinLnBrk="0" hangingPunct="1"/>
          <a:endParaRPr lang="fr-FR" sz="1400">
            <a:solidFill>
              <a:sysClr val="windowText" lastClr="000000"/>
            </a:solidFill>
            <a:effectLst/>
            <a:latin typeface="Arial" panose="020B0604020202020204" pitchFamily="34" charset="0"/>
            <a:ea typeface="+mn-ea"/>
            <a:cs typeface="Arial" panose="020B0604020202020204" pitchFamily="34" charset="0"/>
          </a:endParaRPr>
        </a:p>
        <a:p>
          <a:pPr marL="0" indent="0" algn="just" rtl="0" eaLnBrk="1" fontAlgn="auto" latinLnBrk="0" hangingPunct="1"/>
          <a:r>
            <a:rPr lang="fr-FR" sz="1400">
              <a:solidFill>
                <a:sysClr val="windowText" lastClr="000000"/>
              </a:solidFill>
              <a:effectLst/>
              <a:latin typeface="Arial" panose="020B0604020202020204" pitchFamily="34" charset="0"/>
              <a:ea typeface="+mn-ea"/>
              <a:cs typeface="Arial" panose="020B0604020202020204" pitchFamily="34" charset="0"/>
            </a:rPr>
            <a:t>A fin décembre 2024, l'inflation moyenne des 12 derniers mois est de 4,2% contre 0,7% à fin décembre 2023 traduisant une hausse de l'inflation de 3,4 points de pourcentage. </a:t>
          </a:r>
        </a:p>
        <a:p>
          <a:pPr algn="just" rtl="0" eaLnBrk="1" fontAlgn="auto" latinLnBrk="0" hangingPunct="1"/>
          <a:endParaRPr lang="fr-FR" sz="1400" b="1" i="0">
            <a:solidFill>
              <a:sysClr val="windowText" lastClr="000000"/>
            </a:solidFill>
            <a:effectLst/>
            <a:latin typeface="Arial" panose="020B0604020202020204" pitchFamily="34" charset="0"/>
            <a:ea typeface="+mn-ea"/>
            <a:cs typeface="Arial" panose="020B0604020202020204" pitchFamily="34" charset="0"/>
          </a:endParaRPr>
        </a:p>
        <a:p>
          <a:pPr marL="0" indent="0" algn="just" rtl="0" eaLnBrk="1" fontAlgn="auto" latinLnBrk="0" hangingPunct="1"/>
          <a:r>
            <a:rPr lang="fr-FR" sz="1400" b="1">
              <a:solidFill>
                <a:sysClr val="windowText" lastClr="000000"/>
              </a:solidFill>
              <a:effectLst/>
              <a:latin typeface="Arial" panose="020B0604020202020204" pitchFamily="34" charset="0"/>
              <a:ea typeface="+mn-ea"/>
              <a:cs typeface="Arial" panose="020B0604020202020204" pitchFamily="34" charset="0"/>
            </a:rPr>
            <a:t>Inflation selon l'origine des produits</a:t>
          </a:r>
          <a:endParaRPr lang="fr-BF" sz="1400" b="1">
            <a:solidFill>
              <a:sysClr val="windowText" lastClr="000000"/>
            </a:solidFill>
            <a:effectLst/>
            <a:latin typeface="Arial" panose="020B0604020202020204" pitchFamily="34" charset="0"/>
            <a:ea typeface="+mn-ea"/>
            <a:cs typeface="Arial" panose="020B0604020202020204" pitchFamily="34" charset="0"/>
          </a:endParaRPr>
        </a:p>
        <a:p>
          <a:pPr marL="0" indent="0" algn="just" rtl="0" eaLnBrk="1" fontAlgn="auto" latinLnBrk="0" hangingPunct="1"/>
          <a:r>
            <a:rPr lang="fr-FR" sz="1400">
              <a:solidFill>
                <a:sysClr val="windowText" lastClr="000000"/>
              </a:solidFill>
              <a:effectLst/>
              <a:latin typeface="Arial" panose="020B0604020202020204" pitchFamily="34" charset="0"/>
              <a:ea typeface="+mn-ea"/>
              <a:cs typeface="Arial" panose="020B0604020202020204" pitchFamily="34" charset="0"/>
            </a:rPr>
            <a:t>La</a:t>
          </a:r>
          <a:r>
            <a:rPr lang="fr-FR" sz="1400" baseline="0">
              <a:solidFill>
                <a:sysClr val="windowText" lastClr="000000"/>
              </a:solidFill>
              <a:effectLst/>
              <a:latin typeface="Arial" panose="020B0604020202020204" pitchFamily="34" charset="0"/>
              <a:ea typeface="+mn-ea"/>
              <a:cs typeface="Arial" panose="020B0604020202020204" pitchFamily="34" charset="0"/>
            </a:rPr>
            <a:t> baisse des prix</a:t>
          </a:r>
          <a:r>
            <a:rPr lang="fr-FR" sz="1400">
              <a:solidFill>
                <a:sysClr val="windowText" lastClr="000000"/>
              </a:solidFill>
              <a:effectLst/>
              <a:latin typeface="Arial" panose="020B0604020202020204" pitchFamily="34" charset="0"/>
              <a:ea typeface="+mn-ea"/>
              <a:cs typeface="Arial" panose="020B0604020202020204" pitchFamily="34" charset="0"/>
            </a:rPr>
            <a:t> en glissement trimestriel est essentiellement portée par les biens locaux (-1,6%). Les biens importés n'ayant augmenté que de 0,9%. En glissement annuel ce sont les  produits locaux qui supportent essentiellement la hausse des prix</a:t>
          </a:r>
          <a:r>
            <a:rPr lang="fr-FR" sz="1400" baseline="0">
              <a:solidFill>
                <a:sysClr val="windowText" lastClr="000000"/>
              </a:solidFill>
              <a:effectLst/>
              <a:latin typeface="Arial" panose="020B0604020202020204" pitchFamily="34" charset="0"/>
              <a:ea typeface="+mn-ea"/>
              <a:cs typeface="Arial" panose="020B0604020202020204" pitchFamily="34" charset="0"/>
            </a:rPr>
            <a:t> avec une augmentation de</a:t>
          </a:r>
          <a:r>
            <a:rPr lang="fr-FR" sz="1400">
              <a:solidFill>
                <a:sysClr val="windowText" lastClr="000000"/>
              </a:solidFill>
              <a:effectLst/>
              <a:latin typeface="Arial" panose="020B0604020202020204" pitchFamily="34" charset="0"/>
              <a:ea typeface="+mn-ea"/>
              <a:cs typeface="Arial" panose="020B0604020202020204" pitchFamily="34" charset="0"/>
            </a:rPr>
            <a:t> 6,2% contre 2,4% pour les produits importés.</a:t>
          </a:r>
        </a:p>
        <a:p>
          <a:pPr algn="just" rtl="0" eaLnBrk="1" fontAlgn="auto" latinLnBrk="0" hangingPunct="1"/>
          <a:endParaRPr lang="fr-BF" sz="1400">
            <a:solidFill>
              <a:sysClr val="windowText" lastClr="000000"/>
            </a:solidFill>
            <a:effectLst/>
            <a:latin typeface="Arial" panose="020B0604020202020204" pitchFamily="34" charset="0"/>
            <a:cs typeface="Arial" panose="020B0604020202020204" pitchFamily="34" charset="0"/>
          </a:endParaRPr>
        </a:p>
        <a:p>
          <a:pPr marL="0" indent="0" algn="just" rtl="0" eaLnBrk="1" fontAlgn="auto" latinLnBrk="0" hangingPunct="1"/>
          <a:r>
            <a:rPr lang="fr-FR" sz="1400" b="1">
              <a:solidFill>
                <a:sysClr val="windowText" lastClr="000000"/>
              </a:solidFill>
              <a:effectLst/>
              <a:latin typeface="Arial" panose="020B0604020202020204" pitchFamily="34" charset="0"/>
              <a:ea typeface="+mn-ea"/>
              <a:cs typeface="Arial" panose="020B0604020202020204" pitchFamily="34" charset="0"/>
            </a:rPr>
            <a:t>Inflation selon le secteur de production</a:t>
          </a:r>
          <a:endParaRPr lang="fr-BF" sz="1400" b="1">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400">
              <a:solidFill>
                <a:sysClr val="windowText" lastClr="000000"/>
              </a:solidFill>
              <a:effectLst/>
              <a:latin typeface="Arial" panose="020B0604020202020204" pitchFamily="34" charset="0"/>
              <a:ea typeface="+mn-ea"/>
              <a:cs typeface="Arial" panose="020B0604020202020204" pitchFamily="34" charset="0"/>
            </a:rPr>
            <a:t>Au quatrième trimestre 2024, l’inflation du secteur primaire baisse de 2,3% en glissement trimestriel, tandis que le secteur secondaire et tertiaire sont marqués respectivement par des hausses</a:t>
          </a:r>
          <a:r>
            <a:rPr lang="fr-FR" sz="1400" baseline="0">
              <a:solidFill>
                <a:sysClr val="windowText" lastClr="000000"/>
              </a:solidFill>
              <a:effectLst/>
              <a:latin typeface="Arial" panose="020B0604020202020204" pitchFamily="34" charset="0"/>
              <a:ea typeface="+mn-ea"/>
              <a:cs typeface="Arial" panose="020B0604020202020204" pitchFamily="34" charset="0"/>
            </a:rPr>
            <a:t> de 0,4% et 0,1%. En rythme annuel, l'inflation augmente fortement de 10,3% dans le secteur primaire, de 1,4% dans le secondaire et 0,2% dans le tertiaire.</a:t>
          </a:r>
          <a:endParaRPr lang="fr-FR" sz="1400">
            <a:solidFill>
              <a:sysClr val="windowText" lastClr="000000"/>
            </a:solidFill>
            <a:effectLst/>
            <a:latin typeface="Arial" panose="020B0604020202020204" pitchFamily="34" charset="0"/>
            <a:ea typeface="+mn-ea"/>
            <a:cs typeface="Arial" panose="020B0604020202020204" pitchFamily="34" charset="0"/>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34926</xdr:colOff>
      <xdr:row>45</xdr:row>
      <xdr:rowOff>129540</xdr:rowOff>
    </xdr:from>
    <xdr:to>
      <xdr:col>1</xdr:col>
      <xdr:colOff>807721</xdr:colOff>
      <xdr:row>49</xdr:row>
      <xdr:rowOff>30556</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26" y="10161270"/>
          <a:ext cx="772795" cy="796366"/>
        </a:xfrm>
        <a:prstGeom prst="rect">
          <a:avLst/>
        </a:prstGeom>
        <a:ln>
          <a:solidFill>
            <a:srgbClr val="288D23"/>
          </a:solidFill>
        </a:ln>
      </xdr:spPr>
    </xdr:pic>
    <xdr:clientData/>
  </xdr:twoCellAnchor>
  <xdr:twoCellAnchor editAs="oneCell">
    <xdr:from>
      <xdr:col>1</xdr:col>
      <xdr:colOff>516255</xdr:colOff>
      <xdr:row>70</xdr:row>
      <xdr:rowOff>90208</xdr:rowOff>
    </xdr:from>
    <xdr:to>
      <xdr:col>2</xdr:col>
      <xdr:colOff>306433</xdr:colOff>
      <xdr:row>72</xdr:row>
      <xdr:rowOff>185988</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6255" y="15642628"/>
          <a:ext cx="670288" cy="545360"/>
        </a:xfrm>
        <a:prstGeom prst="rect">
          <a:avLst/>
        </a:prstGeom>
      </xdr:spPr>
    </xdr:pic>
    <xdr:clientData/>
  </xdr:twoCellAnchor>
  <xdr:twoCellAnchor editAs="oneCell">
    <xdr:from>
      <xdr:col>2</xdr:col>
      <xdr:colOff>42761</xdr:colOff>
      <xdr:row>70</xdr:row>
      <xdr:rowOff>86060</xdr:rowOff>
    </xdr:from>
    <xdr:to>
      <xdr:col>3</xdr:col>
      <xdr:colOff>1687</xdr:colOff>
      <xdr:row>72</xdr:row>
      <xdr:rowOff>205739</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2871" y="15638480"/>
          <a:ext cx="839036" cy="569259"/>
        </a:xfrm>
        <a:prstGeom prst="rect">
          <a:avLst/>
        </a:prstGeom>
      </xdr:spPr>
    </xdr:pic>
    <xdr:clientData/>
  </xdr:twoCellAnchor>
  <xdr:twoCellAnchor>
    <xdr:from>
      <xdr:col>1</xdr:col>
      <xdr:colOff>35859</xdr:colOff>
      <xdr:row>15</xdr:row>
      <xdr:rowOff>62752</xdr:rowOff>
    </xdr:from>
    <xdr:to>
      <xdr:col>7</xdr:col>
      <xdr:colOff>13447</xdr:colOff>
      <xdr:row>25</xdr:row>
      <xdr:rowOff>76199</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42862</xdr:colOff>
      <xdr:row>6</xdr:row>
      <xdr:rowOff>80683</xdr:rowOff>
    </xdr:from>
    <xdr:to>
      <xdr:col>7</xdr:col>
      <xdr:colOff>12790</xdr:colOff>
      <xdr:row>11</xdr:row>
      <xdr:rowOff>168275</xdr:rowOff>
    </xdr:to>
    <xdr:sp macro="" textlink="" fLocksText="0">
      <xdr:nvSpPr>
        <xdr:cNvPr id="6" name="Texte 61">
          <a:extLst>
            <a:ext uri="{FF2B5EF4-FFF2-40B4-BE49-F238E27FC236}">
              <a16:creationId xmlns:a16="http://schemas.microsoft.com/office/drawing/2014/main" id="{00000000-0008-0000-0600-000006000000}"/>
            </a:ext>
          </a:extLst>
        </xdr:cNvPr>
        <xdr:cNvSpPr txBox="1">
          <a:spLocks noChangeArrowheads="1"/>
        </xdr:cNvSpPr>
      </xdr:nvSpPr>
      <xdr:spPr bwMode="auto">
        <a:xfrm>
          <a:off x="42862" y="1421803"/>
          <a:ext cx="5250588" cy="1211542"/>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La production industrielle en volume enregistre une baisse de 8,1% au troisième trimestre 2024 par rapport au trimestre précédent. Cette diminution est attribuable à celle de la production d’électricité et d’eau (-16,7%) ainsi que de la production observée dans les industries extractives (-14,0%).</a:t>
          </a:r>
          <a:endParaRPr lang="fr-BF" sz="1200" b="0" i="0">
            <a:effectLst/>
            <a:latin typeface="Arial" panose="020B0604020202020204" pitchFamily="34" charset="0"/>
            <a:ea typeface="+mn-ea"/>
            <a:cs typeface="Arial" panose="020B0604020202020204" pitchFamily="34" charset="0"/>
          </a:endParaRPr>
        </a:p>
      </xdr:txBody>
    </xdr:sp>
    <xdr:clientData fLocksWithSheet="0"/>
  </xdr:twoCellAnchor>
  <xdr:twoCellAnchor>
    <xdr:from>
      <xdr:col>2</xdr:col>
      <xdr:colOff>17680</xdr:colOff>
      <xdr:row>29</xdr:row>
      <xdr:rowOff>26895</xdr:rowOff>
    </xdr:from>
    <xdr:to>
      <xdr:col>7</xdr:col>
      <xdr:colOff>8965</xdr:colOff>
      <xdr:row>35</xdr:row>
      <xdr:rowOff>179295</xdr:rowOff>
    </xdr:to>
    <xdr:sp macro="" textlink="" fLocksText="0">
      <xdr:nvSpPr>
        <xdr:cNvPr id="7" name="Texte 61">
          <a:extLst>
            <a:ext uri="{FF2B5EF4-FFF2-40B4-BE49-F238E27FC236}">
              <a16:creationId xmlns:a16="http://schemas.microsoft.com/office/drawing/2014/main" id="{00000000-0008-0000-0600-000007000000}"/>
            </a:ext>
          </a:extLst>
        </xdr:cNvPr>
        <xdr:cNvSpPr txBox="1">
          <a:spLocks noChangeArrowheads="1"/>
        </xdr:cNvSpPr>
      </xdr:nvSpPr>
      <xdr:spPr bwMode="auto">
        <a:xfrm>
          <a:off x="897790" y="6427695"/>
          <a:ext cx="4391835" cy="1569720"/>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La production en volume dans les industries extractives connait une baisse de 14,0% au troisième trimestre 2024. Cette diminution de la production en volume est imputable essentiellement à la baisse observée dans les activités d’extraction de minerais métalliques (-14,6%). Par rapport au même trimestre de l’année précédente, le volume de la production a connu par contre une hausse de 16,0%.</a:t>
          </a:r>
          <a:endParaRPr lang="fr-BF" sz="1200" b="0" i="0">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100" b="0" i="0" strike="noStrike">
            <a:solidFill>
              <a:srgbClr val="000000"/>
            </a:solidFill>
            <a:latin typeface="Arial"/>
            <a:cs typeface="Arial"/>
          </a:endParaRPr>
        </a:p>
      </xdr:txBody>
    </xdr:sp>
    <xdr:clientData fLocksWithSheet="0"/>
  </xdr:twoCellAnchor>
  <xdr:twoCellAnchor>
    <xdr:from>
      <xdr:col>1</xdr:col>
      <xdr:colOff>52918</xdr:colOff>
      <xdr:row>12</xdr:row>
      <xdr:rowOff>31750</xdr:rowOff>
    </xdr:from>
    <xdr:to>
      <xdr:col>7</xdr:col>
      <xdr:colOff>0</xdr:colOff>
      <xdr:row>14</xdr:row>
      <xdr:rowOff>60960</xdr:rowOff>
    </xdr:to>
    <xdr:sp macro="" textlink="" fLocksText="0">
      <xdr:nvSpPr>
        <xdr:cNvPr id="8" name="Texte 61">
          <a:extLst>
            <a:ext uri="{FF2B5EF4-FFF2-40B4-BE49-F238E27FC236}">
              <a16:creationId xmlns:a16="http://schemas.microsoft.com/office/drawing/2014/main" id="{00000000-0008-0000-0600-000008000000}"/>
            </a:ext>
          </a:extLst>
        </xdr:cNvPr>
        <xdr:cNvSpPr txBox="1">
          <a:spLocks noChangeArrowheads="1"/>
        </xdr:cNvSpPr>
      </xdr:nvSpPr>
      <xdr:spPr bwMode="auto">
        <a:xfrm>
          <a:off x="52918" y="2721610"/>
          <a:ext cx="5227742" cy="478790"/>
        </a:xfrm>
        <a:prstGeom prst="rect">
          <a:avLst/>
        </a:prstGeom>
        <a:noFill/>
        <a:ln w="9525" algn="ctr">
          <a:noFill/>
          <a:miter lim="800000"/>
          <a:headEnd/>
          <a:tailEnd/>
        </a:ln>
        <a:effectLst/>
      </xdr:spPr>
      <xdr:txBody>
        <a:bodyPr vertOverflow="clip" wrap="square" lIns="36576" tIns="27432" rIns="36576" bIns="0" anchor="t" upright="1"/>
        <a:lstStyle/>
        <a:p>
          <a:pPr rtl="0" eaLnBrk="1" fontAlgn="auto" latinLnBrk="0" hangingPunct="1"/>
          <a:r>
            <a:rPr lang="fr-FR" sz="1200" b="1" i="0">
              <a:effectLst/>
              <a:latin typeface="Arial" panose="020B0604020202020204" pitchFamily="34" charset="0"/>
              <a:ea typeface="+mn-ea"/>
              <a:cs typeface="Arial" panose="020B0604020202020204" pitchFamily="34" charset="0"/>
            </a:rPr>
            <a:t>Par rapport au même trimestre de l’année précédente, le volume de la production connait par contre une hausse de 16,3%.</a:t>
          </a:r>
          <a:endParaRPr lang="fr-BF" sz="1200" b="1" i="0">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500" b="1" i="0" strike="noStrike">
            <a:solidFill>
              <a:sysClr val="windowText" lastClr="000000"/>
            </a:solidFill>
            <a:latin typeface="Arial"/>
            <a:cs typeface="Arial"/>
          </a:endParaRPr>
        </a:p>
      </xdr:txBody>
    </xdr:sp>
    <xdr:clientData fLocksWithSheet="0"/>
  </xdr:twoCellAnchor>
  <xdr:twoCellAnchor>
    <xdr:from>
      <xdr:col>1</xdr:col>
      <xdr:colOff>822960</xdr:colOff>
      <xdr:row>45</xdr:row>
      <xdr:rowOff>106680</xdr:rowOff>
    </xdr:from>
    <xdr:to>
      <xdr:col>7</xdr:col>
      <xdr:colOff>44450</xdr:colOff>
      <xdr:row>60</xdr:row>
      <xdr:rowOff>182880</xdr:rowOff>
    </xdr:to>
    <xdr:sp macro="" textlink="" fLocksText="0">
      <xdr:nvSpPr>
        <xdr:cNvPr id="9" name="Texte 61">
          <a:extLst>
            <a:ext uri="{FF2B5EF4-FFF2-40B4-BE49-F238E27FC236}">
              <a16:creationId xmlns:a16="http://schemas.microsoft.com/office/drawing/2014/main" id="{00000000-0008-0000-0600-000009000000}"/>
            </a:ext>
          </a:extLst>
        </xdr:cNvPr>
        <xdr:cNvSpPr txBox="1">
          <a:spLocks noChangeArrowheads="1"/>
        </xdr:cNvSpPr>
      </xdr:nvSpPr>
      <xdr:spPr bwMode="auto">
        <a:xfrm>
          <a:off x="822960" y="10138410"/>
          <a:ext cx="4502150" cy="3409950"/>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La production en volume dans les industries manufacturières connait une hausse de 4,1% par rapport au trimestre précédent. Cette situation est soutenue essentiellement par la hausse de la production observée dans les industries de fabrication de produits alimentaires (+118,0%), des autres industries manufacturières (+73,9%), de travail du bois et fabrication d'articles en bois hors meubles (+30,2%), d’imprimerie et reproduction d'enregistrements (25,1%) et de fabrication d'ouvrages en métaux (10,3%).</a:t>
          </a:r>
          <a:endParaRPr lang="fr-BF" sz="1200" b="0" i="0">
            <a:effectLst/>
            <a:latin typeface="Arial" panose="020B0604020202020204" pitchFamily="34" charset="0"/>
            <a:ea typeface="+mn-ea"/>
            <a:cs typeface="Arial" panose="020B0604020202020204" pitchFamily="34" charset="0"/>
          </a:endParaRPr>
        </a:p>
        <a:p>
          <a:pPr algn="just" rtl="0" eaLnBrk="1" fontAlgn="auto" latinLnBrk="0" hangingPunct="1"/>
          <a:r>
            <a:rPr lang="fr-FR" sz="1200" b="0" i="0">
              <a:effectLst/>
              <a:latin typeface="Arial" panose="020B0604020202020204" pitchFamily="34" charset="0"/>
              <a:ea typeface="+mn-ea"/>
              <a:cs typeface="Arial" panose="020B0604020202020204" pitchFamily="34" charset="0"/>
            </a:rPr>
            <a:t>La baisse de la production en volume observée dans les activités de la fabrication de meubles et matelas (-56,0%), de travail de caoutchouc et du plastique (-43,8%), de la fabrication de produits à base de tabac (-35,4%) et des activités de fabrication d’articles d’habillement (-17,7%)  a atténué la tendance haussière de l’activité des industries manufacturières. Comparativement au même trimestre de l’année précédente, la production en volume des industries manufacturières a connu une hausse plus importante (31,8%) à celle du glissement trimestriel.</a:t>
          </a:r>
          <a:endParaRPr lang="fr-BF" sz="1200" b="0" i="0">
            <a:effectLst/>
            <a:latin typeface="Arial" panose="020B0604020202020204" pitchFamily="34" charset="0"/>
            <a:ea typeface="+mn-ea"/>
            <a:cs typeface="Arial" panose="020B0604020202020204" pitchFamily="34" charset="0"/>
          </a:endParaRPr>
        </a:p>
      </xdr:txBody>
    </xdr:sp>
    <xdr:clientData fLocksWithSheet="0"/>
  </xdr:twoCellAnchor>
  <xdr:twoCellAnchor>
    <xdr:from>
      <xdr:col>9</xdr:col>
      <xdr:colOff>487679</xdr:colOff>
      <xdr:row>70</xdr:row>
      <xdr:rowOff>85613</xdr:rowOff>
    </xdr:from>
    <xdr:to>
      <xdr:col>14</xdr:col>
      <xdr:colOff>2858</xdr:colOff>
      <xdr:row>77</xdr:row>
      <xdr:rowOff>30480</xdr:rowOff>
    </xdr:to>
    <xdr:sp macro="" textlink="" fLocksText="0">
      <xdr:nvSpPr>
        <xdr:cNvPr id="10" name="Texte 61">
          <a:extLst>
            <a:ext uri="{FF2B5EF4-FFF2-40B4-BE49-F238E27FC236}">
              <a16:creationId xmlns:a16="http://schemas.microsoft.com/office/drawing/2014/main" id="{00000000-0008-0000-0600-00000A000000}"/>
            </a:ext>
          </a:extLst>
        </xdr:cNvPr>
        <xdr:cNvSpPr txBox="1">
          <a:spLocks noChangeArrowheads="1"/>
        </xdr:cNvSpPr>
      </xdr:nvSpPr>
      <xdr:spPr bwMode="auto">
        <a:xfrm>
          <a:off x="7277099" y="15638033"/>
          <a:ext cx="3287079" cy="1487917"/>
        </a:xfrm>
        <a:prstGeom prst="rect">
          <a:avLst/>
        </a:prstGeom>
        <a:solidFill>
          <a:srgbClr val="FFFFFF"/>
        </a:solidFill>
        <a:ln w="9525" algn="ctr">
          <a:solidFill>
            <a:srgbClr val="00B050"/>
          </a:solidFill>
          <a:miter lim="800000"/>
          <a:headEnd/>
          <a:tailEnd/>
        </a:ln>
        <a:effectLst/>
      </xdr:spPr>
      <xdr:txBody>
        <a:bodyPr vertOverflow="clip" wrap="square" lIns="36576" tIns="27432" rIns="36576" bIns="0" anchor="t"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Les prix de production d’électricité et d’eau demeurent stables(0,0%) au cours du troisième trimestre 2024. Cette stabilité qui s’affiche également par rapport au même trimestre de l’année précédente est en lien avec la réglementation des prix dans les secteurs stratégiques de l’électricité et de l’eau.</a:t>
          </a:r>
          <a:endParaRPr lang="fr-BF" sz="1200" b="0" i="0">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050" b="0" i="0" strike="noStrike">
            <a:solidFill>
              <a:srgbClr val="000000"/>
            </a:solidFill>
            <a:latin typeface="Arial"/>
            <a:cs typeface="Arial"/>
          </a:endParaRPr>
        </a:p>
      </xdr:txBody>
    </xdr:sp>
    <xdr:clientData fLocksWithSheet="0"/>
  </xdr:twoCellAnchor>
  <xdr:twoCellAnchor>
    <xdr:from>
      <xdr:col>0</xdr:col>
      <xdr:colOff>0</xdr:colOff>
      <xdr:row>26</xdr:row>
      <xdr:rowOff>17927</xdr:rowOff>
    </xdr:from>
    <xdr:to>
      <xdr:col>7</xdr:col>
      <xdr:colOff>2241</xdr:colOff>
      <xdr:row>28</xdr:row>
      <xdr:rowOff>91440</xdr:rowOff>
    </xdr:to>
    <xdr:sp macro="" textlink="" fLocksText="0">
      <xdr:nvSpPr>
        <xdr:cNvPr id="11" name="Texte 61">
          <a:extLst>
            <a:ext uri="{FF2B5EF4-FFF2-40B4-BE49-F238E27FC236}">
              <a16:creationId xmlns:a16="http://schemas.microsoft.com/office/drawing/2014/main" id="{00000000-0008-0000-0600-00000B000000}"/>
            </a:ext>
          </a:extLst>
        </xdr:cNvPr>
        <xdr:cNvSpPr txBox="1">
          <a:spLocks noChangeArrowheads="1"/>
        </xdr:cNvSpPr>
      </xdr:nvSpPr>
      <xdr:spPr bwMode="auto">
        <a:xfrm>
          <a:off x="0" y="5854847"/>
          <a:ext cx="5282901" cy="523093"/>
        </a:xfrm>
        <a:prstGeom prst="rect">
          <a:avLst/>
        </a:prstGeom>
        <a:solidFill>
          <a:schemeClr val="accent6">
            <a:lumMod val="40000"/>
            <a:lumOff val="60000"/>
          </a:schemeClr>
        </a:solid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Hausse de la production en volume dans les industries extractives</a:t>
          </a:r>
        </a:p>
      </xdr:txBody>
    </xdr:sp>
    <xdr:clientData fLocksWithSheet="0"/>
  </xdr:twoCellAnchor>
  <xdr:twoCellAnchor>
    <xdr:from>
      <xdr:col>1</xdr:col>
      <xdr:colOff>44824</xdr:colOff>
      <xdr:row>4</xdr:row>
      <xdr:rowOff>53788</xdr:rowOff>
    </xdr:from>
    <xdr:to>
      <xdr:col>7</xdr:col>
      <xdr:colOff>16328</xdr:colOff>
      <xdr:row>6</xdr:row>
      <xdr:rowOff>62753</xdr:rowOff>
    </xdr:to>
    <xdr:sp macro="" textlink="" fLocksText="0">
      <xdr:nvSpPr>
        <xdr:cNvPr id="12" name="Texte 61">
          <a:extLst>
            <a:ext uri="{FF2B5EF4-FFF2-40B4-BE49-F238E27FC236}">
              <a16:creationId xmlns:a16="http://schemas.microsoft.com/office/drawing/2014/main" id="{00000000-0008-0000-0600-00000C000000}"/>
            </a:ext>
          </a:extLst>
        </xdr:cNvPr>
        <xdr:cNvSpPr txBox="1">
          <a:spLocks noChangeArrowheads="1"/>
        </xdr:cNvSpPr>
      </xdr:nvSpPr>
      <xdr:spPr bwMode="auto">
        <a:xfrm>
          <a:off x="44824" y="945328"/>
          <a:ext cx="5252164" cy="458545"/>
        </a:xfrm>
        <a:prstGeom prst="rect">
          <a:avLst/>
        </a:prstGeom>
        <a:solidFill>
          <a:schemeClr val="accent6">
            <a:lumMod val="40000"/>
            <a:lumOff val="60000"/>
          </a:schemeClr>
        </a:solidFill>
        <a:ln w="9525" algn="ctr">
          <a:solidFill>
            <a:srgbClr val="288D23"/>
          </a:solidFill>
          <a:miter lim="800000"/>
          <a:headEnd/>
          <a:tailEnd/>
        </a:ln>
        <a:effectLst/>
      </xdr:spPr>
      <xdr:txBody>
        <a:bodyPr vertOverflow="clip" wrap="square" lIns="36576" tIns="27432" rIns="36576"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Baisse de la production industrielle au troisième trimestre 2024</a:t>
          </a:r>
        </a:p>
      </xdr:txBody>
    </xdr:sp>
    <xdr:clientData fLocksWithSheet="0"/>
  </xdr:twoCellAnchor>
  <xdr:twoCellAnchor>
    <xdr:from>
      <xdr:col>1</xdr:col>
      <xdr:colOff>63500</xdr:colOff>
      <xdr:row>43</xdr:row>
      <xdr:rowOff>162560</xdr:rowOff>
    </xdr:from>
    <xdr:to>
      <xdr:col>7</xdr:col>
      <xdr:colOff>0</xdr:colOff>
      <xdr:row>45</xdr:row>
      <xdr:rowOff>137160</xdr:rowOff>
    </xdr:to>
    <xdr:sp macro="" textlink="" fLocksText="0">
      <xdr:nvSpPr>
        <xdr:cNvPr id="13" name="Texte 61">
          <a:extLst>
            <a:ext uri="{FF2B5EF4-FFF2-40B4-BE49-F238E27FC236}">
              <a16:creationId xmlns:a16="http://schemas.microsoft.com/office/drawing/2014/main" id="{00000000-0008-0000-0600-00000D000000}"/>
            </a:ext>
          </a:extLst>
        </xdr:cNvPr>
        <xdr:cNvSpPr txBox="1">
          <a:spLocks noChangeArrowheads="1"/>
        </xdr:cNvSpPr>
      </xdr:nvSpPr>
      <xdr:spPr bwMode="auto">
        <a:xfrm>
          <a:off x="63500" y="9752330"/>
          <a:ext cx="5217160" cy="416560"/>
        </a:xfrm>
        <a:prstGeom prst="rect">
          <a:avLst/>
        </a:prstGeom>
        <a:noFill/>
        <a:ln w="9525" algn="ctr">
          <a:noFill/>
          <a:miter lim="800000"/>
          <a:headEnd/>
          <a:tailEnd/>
        </a:ln>
        <a:effectLst/>
      </xdr:spPr>
      <xdr:txBody>
        <a:bodyPr vertOverflow="clip" wrap="square" lIns="36576" tIns="27432" rIns="36576"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Hausse de la production en volume dans les industries manufacturières</a:t>
          </a:r>
        </a:p>
      </xdr:txBody>
    </xdr:sp>
    <xdr:clientData fLocksWithSheet="0"/>
  </xdr:twoCellAnchor>
  <xdr:twoCellAnchor>
    <xdr:from>
      <xdr:col>1</xdr:col>
      <xdr:colOff>45720</xdr:colOff>
      <xdr:row>68</xdr:row>
      <xdr:rowOff>91441</xdr:rowOff>
    </xdr:from>
    <xdr:to>
      <xdr:col>7</xdr:col>
      <xdr:colOff>28461</xdr:colOff>
      <xdr:row>70</xdr:row>
      <xdr:rowOff>38101</xdr:rowOff>
    </xdr:to>
    <xdr:sp macro="" textlink="" fLocksText="0">
      <xdr:nvSpPr>
        <xdr:cNvPr id="14" name="Texte 61">
          <a:extLst>
            <a:ext uri="{FF2B5EF4-FFF2-40B4-BE49-F238E27FC236}">
              <a16:creationId xmlns:a16="http://schemas.microsoft.com/office/drawing/2014/main" id="{00000000-0008-0000-0600-00000E000000}"/>
            </a:ext>
          </a:extLst>
        </xdr:cNvPr>
        <xdr:cNvSpPr txBox="1">
          <a:spLocks noChangeArrowheads="1"/>
        </xdr:cNvSpPr>
      </xdr:nvSpPr>
      <xdr:spPr bwMode="auto">
        <a:xfrm>
          <a:off x="45720" y="15194281"/>
          <a:ext cx="5263401" cy="396240"/>
        </a:xfrm>
        <a:prstGeom prst="rect">
          <a:avLst/>
        </a:prstGeom>
        <a:solidFill>
          <a:schemeClr val="accent6">
            <a:lumMod val="40000"/>
            <a:lumOff val="60000"/>
          </a:schemeClr>
        </a:solid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ysClr val="windowText" lastClr="000000"/>
              </a:solidFill>
              <a:latin typeface="Arial"/>
              <a:ea typeface="+mn-ea"/>
              <a:cs typeface="Arial"/>
            </a:rPr>
            <a:t>Hausse de la production en volume dans les industries de production et de distribution d’électricité et d’eau </a:t>
          </a:r>
        </a:p>
      </xdr:txBody>
    </xdr:sp>
    <xdr:clientData fLocksWithSheet="0"/>
  </xdr:twoCellAnchor>
  <xdr:twoCellAnchor>
    <xdr:from>
      <xdr:col>7</xdr:col>
      <xdr:colOff>85165</xdr:colOff>
      <xdr:row>4</xdr:row>
      <xdr:rowOff>43928</xdr:rowOff>
    </xdr:from>
    <xdr:to>
      <xdr:col>13</xdr:col>
      <xdr:colOff>806824</xdr:colOff>
      <xdr:row>6</xdr:row>
      <xdr:rowOff>53340</xdr:rowOff>
    </xdr:to>
    <xdr:sp macro="" textlink="" fLocksText="0">
      <xdr:nvSpPr>
        <xdr:cNvPr id="15" name="Texte 61">
          <a:extLst>
            <a:ext uri="{FF2B5EF4-FFF2-40B4-BE49-F238E27FC236}">
              <a16:creationId xmlns:a16="http://schemas.microsoft.com/office/drawing/2014/main" id="{00000000-0008-0000-0600-00000F000000}"/>
            </a:ext>
          </a:extLst>
        </xdr:cNvPr>
        <xdr:cNvSpPr txBox="1">
          <a:spLocks noChangeArrowheads="1"/>
        </xdr:cNvSpPr>
      </xdr:nvSpPr>
      <xdr:spPr bwMode="auto">
        <a:xfrm>
          <a:off x="5365825" y="935468"/>
          <a:ext cx="5194599" cy="458992"/>
        </a:xfrm>
        <a:prstGeom prst="rect">
          <a:avLst/>
        </a:prstGeom>
        <a:solidFill>
          <a:schemeClr val="accent6">
            <a:lumMod val="40000"/>
            <a:lumOff val="60000"/>
          </a:schemeClr>
        </a:solidFill>
        <a:ln w="9525" algn="ctr">
          <a:solidFill>
            <a:srgbClr val="288D23"/>
          </a:solidFill>
          <a:miter lim="800000"/>
          <a:headEnd/>
          <a:tailEnd/>
        </a:ln>
        <a:effectLst/>
      </xdr:spPr>
      <xdr:txBody>
        <a:bodyPr vertOverflow="clip" wrap="square" lIns="36576" tIns="27432" rIns="36576" bIns="0" anchor="ctr" upright="1"/>
        <a:lstStyle/>
        <a:p>
          <a:pPr rtl="0" eaLnBrk="1" fontAlgn="auto" latinLnBrk="0" hangingPunct="1"/>
          <a:r>
            <a:rPr lang="fr-FR" sz="1200" b="1" i="0" strike="noStrike">
              <a:solidFill>
                <a:sysClr val="windowText" lastClr="000000"/>
              </a:solidFill>
              <a:latin typeface="Arial"/>
              <a:ea typeface="+mn-ea"/>
              <a:cs typeface="Arial"/>
            </a:rPr>
            <a:t>Légère hausse des prix de production des produits industriels au troisième trimestre 2024</a:t>
          </a:r>
          <a:endParaRPr lang="fr-BF" sz="1200" b="1" i="0" strike="noStrike">
            <a:solidFill>
              <a:sysClr val="windowText" lastClr="000000"/>
            </a:solidFill>
            <a:latin typeface="Arial"/>
            <a:ea typeface="+mn-ea"/>
            <a:cs typeface="Arial"/>
          </a:endParaRPr>
        </a:p>
      </xdr:txBody>
    </xdr:sp>
    <xdr:clientData fLocksWithSheet="0"/>
  </xdr:twoCellAnchor>
  <xdr:twoCellAnchor>
    <xdr:from>
      <xdr:col>7</xdr:col>
      <xdr:colOff>94130</xdr:colOff>
      <xdr:row>6</xdr:row>
      <xdr:rowOff>76199</xdr:rowOff>
    </xdr:from>
    <xdr:to>
      <xdr:col>13</xdr:col>
      <xdr:colOff>685800</xdr:colOff>
      <xdr:row>12</xdr:row>
      <xdr:rowOff>83820</xdr:rowOff>
    </xdr:to>
    <xdr:sp macro="" textlink="" fLocksText="0">
      <xdr:nvSpPr>
        <xdr:cNvPr id="16" name="Texte 61">
          <a:extLst>
            <a:ext uri="{FF2B5EF4-FFF2-40B4-BE49-F238E27FC236}">
              <a16:creationId xmlns:a16="http://schemas.microsoft.com/office/drawing/2014/main" id="{00000000-0008-0000-0600-000010000000}"/>
            </a:ext>
          </a:extLst>
        </xdr:cNvPr>
        <xdr:cNvSpPr txBox="1">
          <a:spLocks noChangeArrowheads="1"/>
        </xdr:cNvSpPr>
      </xdr:nvSpPr>
      <xdr:spPr bwMode="auto">
        <a:xfrm>
          <a:off x="5374790" y="1417319"/>
          <a:ext cx="5117950" cy="1356361"/>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Dans l’ensemble, les prix de production dans l’industrie sont en hausse au troisième trimestre 2024 (+0,49%). Cette augmentation des prix est essentiellement attribuable à la hausse des prix de production dans les industries extractives (+1,14%). Les prix de production dans les industries manufacturières, sont restés quasi-stables (0,01%) et ceux dans les industries de production et de distribution d’électricité, de gaz et d’eau sont stables (0,0%).</a:t>
          </a:r>
          <a:endParaRPr lang="fr-BF" sz="1200" b="0" i="0">
            <a:effectLst/>
            <a:latin typeface="Arial" panose="020B0604020202020204" pitchFamily="34" charset="0"/>
            <a:ea typeface="+mn-ea"/>
            <a:cs typeface="Arial" panose="020B0604020202020204" pitchFamily="34" charset="0"/>
          </a:endParaRPr>
        </a:p>
      </xdr:txBody>
    </xdr:sp>
    <xdr:clientData fLocksWithSheet="0"/>
  </xdr:twoCellAnchor>
  <xdr:twoCellAnchor>
    <xdr:from>
      <xdr:col>7</xdr:col>
      <xdr:colOff>119062</xdr:colOff>
      <xdr:row>12</xdr:row>
      <xdr:rowOff>91440</xdr:rowOff>
    </xdr:from>
    <xdr:to>
      <xdr:col>13</xdr:col>
      <xdr:colOff>655320</xdr:colOff>
      <xdr:row>15</xdr:row>
      <xdr:rowOff>0</xdr:rowOff>
    </xdr:to>
    <xdr:sp macro="" textlink="" fLocksText="0">
      <xdr:nvSpPr>
        <xdr:cNvPr id="17" name="Texte 61">
          <a:extLst>
            <a:ext uri="{FF2B5EF4-FFF2-40B4-BE49-F238E27FC236}">
              <a16:creationId xmlns:a16="http://schemas.microsoft.com/office/drawing/2014/main" id="{00000000-0008-0000-0600-000011000000}"/>
            </a:ext>
          </a:extLst>
        </xdr:cNvPr>
        <xdr:cNvSpPr txBox="1">
          <a:spLocks noChangeArrowheads="1"/>
        </xdr:cNvSpPr>
      </xdr:nvSpPr>
      <xdr:spPr bwMode="auto">
        <a:xfrm>
          <a:off x="5399722" y="2781300"/>
          <a:ext cx="5062538" cy="582930"/>
        </a:xfrm>
        <a:prstGeom prst="rect">
          <a:avLst/>
        </a:prstGeom>
        <a:noFill/>
        <a:ln w="9525" algn="ctr">
          <a:noFill/>
          <a:miter lim="800000"/>
          <a:headEnd/>
          <a:tailEnd/>
        </a:ln>
        <a:effectLst/>
      </xdr:spPr>
      <xdr:txBody>
        <a:bodyPr vertOverflow="clip" wrap="square" lIns="36576" tIns="27432" rIns="36576" bIns="0" anchor="t" upright="1"/>
        <a:lstStyle/>
        <a:p>
          <a:pPr rtl="0" eaLnBrk="1" fontAlgn="auto" latinLnBrk="0" hangingPunct="1"/>
          <a:r>
            <a:rPr lang="fr-FR" sz="1200" b="1" i="0">
              <a:effectLst/>
              <a:latin typeface="Arial" panose="020B0604020202020204" pitchFamily="34" charset="0"/>
              <a:ea typeface="+mn-ea"/>
              <a:cs typeface="Arial" panose="020B0604020202020204" pitchFamily="34" charset="0"/>
            </a:rPr>
            <a:t>Comparativement au même trimestre de l’année précédente, les prix de production des produits industriels enregistrent une baisse de 3,1%.</a:t>
          </a:r>
          <a:endParaRPr lang="fr-BF" sz="1200" b="1" i="0">
            <a:effectLst/>
            <a:latin typeface="Arial" panose="020B0604020202020204" pitchFamily="34" charset="0"/>
            <a:ea typeface="+mn-ea"/>
            <a:cs typeface="Arial" panose="020B0604020202020204" pitchFamily="34" charset="0"/>
          </a:endParaRPr>
        </a:p>
      </xdr:txBody>
    </xdr:sp>
    <xdr:clientData fLocksWithSheet="0"/>
  </xdr:twoCellAnchor>
  <xdr:twoCellAnchor>
    <xdr:from>
      <xdr:col>7</xdr:col>
      <xdr:colOff>138112</xdr:colOff>
      <xdr:row>25</xdr:row>
      <xdr:rowOff>220979</xdr:rowOff>
    </xdr:from>
    <xdr:to>
      <xdr:col>13</xdr:col>
      <xdr:colOff>800100</xdr:colOff>
      <xdr:row>29</xdr:row>
      <xdr:rowOff>0</xdr:rowOff>
    </xdr:to>
    <xdr:sp macro="" textlink="" fLocksText="0">
      <xdr:nvSpPr>
        <xdr:cNvPr id="18" name="Texte 61">
          <a:extLst>
            <a:ext uri="{FF2B5EF4-FFF2-40B4-BE49-F238E27FC236}">
              <a16:creationId xmlns:a16="http://schemas.microsoft.com/office/drawing/2014/main" id="{00000000-0008-0000-0600-000012000000}"/>
            </a:ext>
          </a:extLst>
        </xdr:cNvPr>
        <xdr:cNvSpPr txBox="1">
          <a:spLocks noChangeArrowheads="1"/>
        </xdr:cNvSpPr>
      </xdr:nvSpPr>
      <xdr:spPr bwMode="auto">
        <a:xfrm>
          <a:off x="5418772" y="5833109"/>
          <a:ext cx="5142548" cy="567691"/>
        </a:xfrm>
        <a:prstGeom prst="rect">
          <a:avLst/>
        </a:prstGeom>
        <a:solidFill>
          <a:schemeClr val="accent6">
            <a:lumMod val="40000"/>
            <a:lumOff val="60000"/>
          </a:schemeClr>
        </a:solid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Légère hausse des prix dans les industries extractives</a:t>
          </a:r>
        </a:p>
      </xdr:txBody>
    </xdr:sp>
    <xdr:clientData fLocksWithSheet="0"/>
  </xdr:twoCellAnchor>
  <xdr:twoCellAnchor>
    <xdr:from>
      <xdr:col>7</xdr:col>
      <xdr:colOff>152400</xdr:colOff>
      <xdr:row>44</xdr:row>
      <xdr:rowOff>21167</xdr:rowOff>
    </xdr:from>
    <xdr:to>
      <xdr:col>13</xdr:col>
      <xdr:colOff>656681</xdr:colOff>
      <xdr:row>45</xdr:row>
      <xdr:rowOff>56061</xdr:rowOff>
    </xdr:to>
    <xdr:sp macro="" textlink="" fLocksText="0">
      <xdr:nvSpPr>
        <xdr:cNvPr id="19" name="Texte 61">
          <a:extLst>
            <a:ext uri="{FF2B5EF4-FFF2-40B4-BE49-F238E27FC236}">
              <a16:creationId xmlns:a16="http://schemas.microsoft.com/office/drawing/2014/main" id="{00000000-0008-0000-0600-000013000000}"/>
            </a:ext>
          </a:extLst>
        </xdr:cNvPr>
        <xdr:cNvSpPr txBox="1">
          <a:spLocks noChangeArrowheads="1"/>
        </xdr:cNvSpPr>
      </xdr:nvSpPr>
      <xdr:spPr bwMode="auto">
        <a:xfrm>
          <a:off x="5433060" y="9831917"/>
          <a:ext cx="5030561" cy="255874"/>
        </a:xfrm>
        <a:prstGeom prst="rect">
          <a:avLst/>
        </a:prstGeom>
        <a:no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Stabilité des prix dans les industries manufacturières</a:t>
          </a:r>
        </a:p>
      </xdr:txBody>
    </xdr:sp>
    <xdr:clientData fLocksWithSheet="0"/>
  </xdr:twoCellAnchor>
  <xdr:twoCellAnchor>
    <xdr:from>
      <xdr:col>7</xdr:col>
      <xdr:colOff>183777</xdr:colOff>
      <xdr:row>68</xdr:row>
      <xdr:rowOff>84717</xdr:rowOff>
    </xdr:from>
    <xdr:to>
      <xdr:col>13</xdr:col>
      <xdr:colOff>800101</xdr:colOff>
      <xdr:row>70</xdr:row>
      <xdr:rowOff>45720</xdr:rowOff>
    </xdr:to>
    <xdr:sp macro="" textlink="" fLocksText="0">
      <xdr:nvSpPr>
        <xdr:cNvPr id="20" name="Texte 61">
          <a:extLst>
            <a:ext uri="{FF2B5EF4-FFF2-40B4-BE49-F238E27FC236}">
              <a16:creationId xmlns:a16="http://schemas.microsoft.com/office/drawing/2014/main" id="{00000000-0008-0000-0600-000014000000}"/>
            </a:ext>
          </a:extLst>
        </xdr:cNvPr>
        <xdr:cNvSpPr txBox="1">
          <a:spLocks noChangeArrowheads="1"/>
        </xdr:cNvSpPr>
      </xdr:nvSpPr>
      <xdr:spPr bwMode="auto">
        <a:xfrm>
          <a:off x="5464437" y="15187557"/>
          <a:ext cx="5096884" cy="410583"/>
        </a:xfrm>
        <a:prstGeom prst="rect">
          <a:avLst/>
        </a:prstGeom>
        <a:solidFill>
          <a:schemeClr val="accent6">
            <a:lumMod val="40000"/>
            <a:lumOff val="60000"/>
          </a:schemeClr>
        </a:solid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Stabilité des prix dans les industries de production et de distribution d’électricité et d’eau </a:t>
          </a:r>
        </a:p>
      </xdr:txBody>
    </xdr:sp>
    <xdr:clientData fLocksWithSheet="0"/>
  </xdr:twoCellAnchor>
  <xdr:twoCellAnchor editAs="oneCell">
    <xdr:from>
      <xdr:col>1</xdr:col>
      <xdr:colOff>57599</xdr:colOff>
      <xdr:row>29</xdr:row>
      <xdr:rowOff>65331</xdr:rowOff>
    </xdr:from>
    <xdr:to>
      <xdr:col>2</xdr:col>
      <xdr:colOff>1</xdr:colOff>
      <xdr:row>30</xdr:row>
      <xdr:rowOff>188931</xdr:rowOff>
    </xdr:to>
    <xdr:pic>
      <xdr:nvPicPr>
        <xdr:cNvPr id="21" name="Imag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599" y="6466131"/>
          <a:ext cx="822512" cy="344580"/>
        </a:xfrm>
        <a:prstGeom prst="rect">
          <a:avLst/>
        </a:prstGeom>
        <a:ln>
          <a:solidFill>
            <a:srgbClr val="00B050"/>
          </a:solidFill>
        </a:ln>
      </xdr:spPr>
    </xdr:pic>
    <xdr:clientData/>
  </xdr:twoCellAnchor>
  <xdr:twoCellAnchor>
    <xdr:from>
      <xdr:col>2</xdr:col>
      <xdr:colOff>800100</xdr:colOff>
      <xdr:row>70</xdr:row>
      <xdr:rowOff>0</xdr:rowOff>
    </xdr:from>
    <xdr:to>
      <xdr:col>7</xdr:col>
      <xdr:colOff>49307</xdr:colOff>
      <xdr:row>76</xdr:row>
      <xdr:rowOff>175260</xdr:rowOff>
    </xdr:to>
    <xdr:sp macro="" textlink="" fLocksText="0">
      <xdr:nvSpPr>
        <xdr:cNvPr id="22" name="Texte 61">
          <a:extLst>
            <a:ext uri="{FF2B5EF4-FFF2-40B4-BE49-F238E27FC236}">
              <a16:creationId xmlns:a16="http://schemas.microsoft.com/office/drawing/2014/main" id="{00000000-0008-0000-0600-000016000000}"/>
            </a:ext>
          </a:extLst>
        </xdr:cNvPr>
        <xdr:cNvSpPr txBox="1">
          <a:spLocks noChangeArrowheads="1"/>
        </xdr:cNvSpPr>
      </xdr:nvSpPr>
      <xdr:spPr bwMode="auto">
        <a:xfrm>
          <a:off x="1680210" y="15552420"/>
          <a:ext cx="3649757" cy="1493520"/>
        </a:xfrm>
        <a:prstGeom prst="rect">
          <a:avLst/>
        </a:prstGeom>
        <a:solidFill>
          <a:srgbClr val="FFFFFF"/>
        </a:solidFill>
        <a:ln w="9525" algn="ctr">
          <a:solidFill>
            <a:srgbClr val="00B050"/>
          </a:solidFill>
          <a:miter lim="800000"/>
          <a:headEnd/>
          <a:tailEnd/>
        </a:ln>
        <a:effectLst/>
      </xdr:spPr>
      <xdr:txBody>
        <a:bodyPr vertOverflow="clip" wrap="square" lIns="36576" tIns="27432" rIns="36576" bIns="0" anchor="ctr"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La production en volume d’électricité et d’eau est en baisse de 16,7% par rapport au trimestre précédent. Cette baisse est principalement attribuable à la baisse de la production d’électricité (-37,7%). Par rapport au même trimestre de l’année précédente, la production d’électricité et d’eau a toutefois connu une hausse de 14,3%.</a:t>
          </a:r>
          <a:endParaRPr lang="fr-BF" sz="1200" b="0" i="0">
            <a:effectLst/>
            <a:latin typeface="Arial" panose="020B0604020202020204" pitchFamily="34" charset="0"/>
            <a:ea typeface="+mn-ea"/>
            <a:cs typeface="Arial" panose="020B0604020202020204" pitchFamily="34" charset="0"/>
          </a:endParaRPr>
        </a:p>
      </xdr:txBody>
    </xdr:sp>
    <xdr:clientData fLocksWithSheet="0"/>
  </xdr:twoCellAnchor>
  <xdr:twoCellAnchor>
    <xdr:from>
      <xdr:col>0</xdr:col>
      <xdr:colOff>0</xdr:colOff>
      <xdr:row>76</xdr:row>
      <xdr:rowOff>213360</xdr:rowOff>
    </xdr:from>
    <xdr:to>
      <xdr:col>7</xdr:col>
      <xdr:colOff>58270</xdr:colOff>
      <xdr:row>84</xdr:row>
      <xdr:rowOff>160020</xdr:rowOff>
    </xdr:to>
    <xdr:graphicFrame macro="">
      <xdr:nvGraphicFramePr>
        <xdr:cNvPr id="23" name="Graphique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60</xdr:row>
      <xdr:rowOff>177052</xdr:rowOff>
    </xdr:from>
    <xdr:to>
      <xdr:col>7</xdr:col>
      <xdr:colOff>15331</xdr:colOff>
      <xdr:row>68</xdr:row>
      <xdr:rowOff>60959</xdr:rowOff>
    </xdr:to>
    <xdr:graphicFrame macro="">
      <xdr:nvGraphicFramePr>
        <xdr:cNvPr id="24" name="Graphique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617220</xdr:colOff>
      <xdr:row>28</xdr:row>
      <xdr:rowOff>79375</xdr:rowOff>
    </xdr:from>
    <xdr:to>
      <xdr:col>13</xdr:col>
      <xdr:colOff>714375</xdr:colOff>
      <xdr:row>36</xdr:row>
      <xdr:rowOff>36467</xdr:rowOff>
    </xdr:to>
    <xdr:sp macro="" textlink="" fLocksText="0">
      <xdr:nvSpPr>
        <xdr:cNvPr id="25" name="Texte 61">
          <a:extLst>
            <a:ext uri="{FF2B5EF4-FFF2-40B4-BE49-F238E27FC236}">
              <a16:creationId xmlns:a16="http://schemas.microsoft.com/office/drawing/2014/main" id="{00000000-0008-0000-0600-000019000000}"/>
            </a:ext>
          </a:extLst>
        </xdr:cNvPr>
        <xdr:cNvSpPr txBox="1">
          <a:spLocks noChangeArrowheads="1"/>
        </xdr:cNvSpPr>
      </xdr:nvSpPr>
      <xdr:spPr bwMode="auto">
        <a:xfrm>
          <a:off x="6652260" y="6365875"/>
          <a:ext cx="3869055" cy="1709692"/>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Au troisième trimestre 2024, les prix des produits des industries extractives ont connu une hausse de 1,1%, principalement due à l’augmentation des prix des Minerais métalliques (1,2%), les prix des services de soutien aux industries extractives étant restés stables (0,0%). Par rapport au même trimestre de l’année précédente, les prix de production dans les industries extractives ont augmenté de 0,6%.</a:t>
          </a:r>
          <a:endParaRPr lang="fr-BF" sz="1200" b="0" i="0">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100" b="0" i="0" strike="noStrike">
            <a:solidFill>
              <a:srgbClr val="000000"/>
            </a:solidFill>
            <a:latin typeface="Arial"/>
            <a:cs typeface="Arial"/>
          </a:endParaRPr>
        </a:p>
      </xdr:txBody>
    </xdr:sp>
    <xdr:clientData fLocksWithSheet="0"/>
  </xdr:twoCellAnchor>
  <xdr:twoCellAnchor>
    <xdr:from>
      <xdr:col>7</xdr:col>
      <xdr:colOff>137583</xdr:colOff>
      <xdr:row>36</xdr:row>
      <xdr:rowOff>1633</xdr:rowOff>
    </xdr:from>
    <xdr:to>
      <xdr:col>13</xdr:col>
      <xdr:colOff>714722</xdr:colOff>
      <xdr:row>43</xdr:row>
      <xdr:rowOff>200686</xdr:rowOff>
    </xdr:to>
    <xdr:graphicFrame macro="">
      <xdr:nvGraphicFramePr>
        <xdr:cNvPr id="26" name="Graphique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634</xdr:colOff>
      <xdr:row>45</xdr:row>
      <xdr:rowOff>171450</xdr:rowOff>
    </xdr:from>
    <xdr:to>
      <xdr:col>13</xdr:col>
      <xdr:colOff>659977</xdr:colOff>
      <xdr:row>60</xdr:row>
      <xdr:rowOff>28575</xdr:rowOff>
    </xdr:to>
    <xdr:sp macro="" textlink="" fLocksText="0">
      <xdr:nvSpPr>
        <xdr:cNvPr id="27" name="Texte 61">
          <a:extLst>
            <a:ext uri="{FF2B5EF4-FFF2-40B4-BE49-F238E27FC236}">
              <a16:creationId xmlns:a16="http://schemas.microsoft.com/office/drawing/2014/main" id="{00000000-0008-0000-0600-00001B000000}"/>
            </a:ext>
          </a:extLst>
        </xdr:cNvPr>
        <xdr:cNvSpPr txBox="1">
          <a:spLocks noChangeArrowheads="1"/>
        </xdr:cNvSpPr>
      </xdr:nvSpPr>
      <xdr:spPr bwMode="auto">
        <a:xfrm>
          <a:off x="6790054" y="10203180"/>
          <a:ext cx="3676863" cy="3190875"/>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Les prix de production dans les industries manufacturières sont pratiquement restés stables (0,01%) au troisième trimestre 2024 comparativement au trimestre précédent. La hausse des prix des produits chimiques (+0,3%) n’a pas permis de relever significativement l’indice des industries manufacturières, les prix des autres produits étant restés stables (0,0%).</a:t>
          </a:r>
        </a:p>
        <a:p>
          <a:pPr algn="just" rtl="0" eaLnBrk="1" fontAlgn="auto" latinLnBrk="0" hangingPunct="1"/>
          <a:endParaRPr lang="fr-BF" sz="1200" b="0" i="0">
            <a:effectLst/>
            <a:latin typeface="Arial" panose="020B0604020202020204" pitchFamily="34" charset="0"/>
            <a:ea typeface="+mn-ea"/>
            <a:cs typeface="Arial" panose="020B0604020202020204" pitchFamily="34" charset="0"/>
          </a:endParaRPr>
        </a:p>
        <a:p>
          <a:pPr algn="just" rtl="0" eaLnBrk="1" fontAlgn="auto" latinLnBrk="0" hangingPunct="1"/>
          <a:r>
            <a:rPr lang="fr-FR" sz="1200" b="0" i="0">
              <a:effectLst/>
              <a:latin typeface="Arial" panose="020B0604020202020204" pitchFamily="34" charset="0"/>
              <a:ea typeface="+mn-ea"/>
              <a:cs typeface="Arial" panose="020B0604020202020204" pitchFamily="34" charset="0"/>
            </a:rPr>
            <a:t>Cependant, par rapport au même trimestre de l’année de l’année précédente, les prix de production dans les industries manufacturières sont en baisse de 8,6%.</a:t>
          </a:r>
          <a:endParaRPr lang="fr-BF" sz="1200" b="0" i="0">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200" b="0" i="0" strike="noStrike">
            <a:solidFill>
              <a:srgbClr val="000000"/>
            </a:solidFill>
            <a:latin typeface="Arial"/>
            <a:cs typeface="Arial"/>
          </a:endParaRPr>
        </a:p>
      </xdr:txBody>
    </xdr:sp>
    <xdr:clientData fLocksWithSheet="0"/>
  </xdr:twoCellAnchor>
  <xdr:twoCellAnchor>
    <xdr:from>
      <xdr:col>7</xdr:col>
      <xdr:colOff>190500</xdr:colOff>
      <xdr:row>60</xdr:row>
      <xdr:rowOff>161926</xdr:rowOff>
    </xdr:from>
    <xdr:to>
      <xdr:col>13</xdr:col>
      <xdr:colOff>697230</xdr:colOff>
      <xdr:row>67</xdr:row>
      <xdr:rowOff>167752</xdr:rowOff>
    </xdr:to>
    <xdr:graphicFrame macro="">
      <xdr:nvGraphicFramePr>
        <xdr:cNvPr id="28" name="Graphique 27">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201706</xdr:colOff>
      <xdr:row>77</xdr:row>
      <xdr:rowOff>45720</xdr:rowOff>
    </xdr:from>
    <xdr:to>
      <xdr:col>14</xdr:col>
      <xdr:colOff>2858</xdr:colOff>
      <xdr:row>84</xdr:row>
      <xdr:rowOff>152400</xdr:rowOff>
    </xdr:to>
    <xdr:graphicFrame macro="">
      <xdr:nvGraphicFramePr>
        <xdr:cNvPr id="29" name="Graphique 28">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116542</xdr:colOff>
      <xdr:row>15</xdr:row>
      <xdr:rowOff>68580</xdr:rowOff>
    </xdr:from>
    <xdr:to>
      <xdr:col>13</xdr:col>
      <xdr:colOff>800100</xdr:colOff>
      <xdr:row>25</xdr:row>
      <xdr:rowOff>68580</xdr:rowOff>
    </xdr:to>
    <xdr:graphicFrame macro="">
      <xdr:nvGraphicFramePr>
        <xdr:cNvPr id="38" name="Graphique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62753</xdr:colOff>
      <xdr:row>52</xdr:row>
      <xdr:rowOff>198120</xdr:rowOff>
    </xdr:from>
    <xdr:to>
      <xdr:col>1</xdr:col>
      <xdr:colOff>975360</xdr:colOff>
      <xdr:row>53</xdr:row>
      <xdr:rowOff>192741</xdr:rowOff>
    </xdr:to>
    <xdr:sp macro="" textlink="" fLocksText="0">
      <xdr:nvSpPr>
        <xdr:cNvPr id="39" name="Texte 61">
          <a:extLst>
            <a:ext uri="{FF2B5EF4-FFF2-40B4-BE49-F238E27FC236}">
              <a16:creationId xmlns:a16="http://schemas.microsoft.com/office/drawing/2014/main" id="{00000000-0008-0000-0600-000027000000}"/>
            </a:ext>
          </a:extLst>
        </xdr:cNvPr>
        <xdr:cNvSpPr txBox="1">
          <a:spLocks noChangeArrowheads="1"/>
        </xdr:cNvSpPr>
      </xdr:nvSpPr>
      <xdr:spPr bwMode="auto">
        <a:xfrm>
          <a:off x="62753" y="11795760"/>
          <a:ext cx="817357" cy="215601"/>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xdr:from>
      <xdr:col>1</xdr:col>
      <xdr:colOff>53788</xdr:colOff>
      <xdr:row>55</xdr:row>
      <xdr:rowOff>160021</xdr:rowOff>
    </xdr:from>
    <xdr:to>
      <xdr:col>1</xdr:col>
      <xdr:colOff>986118</xdr:colOff>
      <xdr:row>56</xdr:row>
      <xdr:rowOff>138954</xdr:rowOff>
    </xdr:to>
    <xdr:sp macro="" textlink="" fLocksText="0">
      <xdr:nvSpPr>
        <xdr:cNvPr id="40" name="Texte 61">
          <a:extLst>
            <a:ext uri="{FF2B5EF4-FFF2-40B4-BE49-F238E27FC236}">
              <a16:creationId xmlns:a16="http://schemas.microsoft.com/office/drawing/2014/main" id="{00000000-0008-0000-0600-000028000000}"/>
            </a:ext>
          </a:extLst>
        </xdr:cNvPr>
        <xdr:cNvSpPr txBox="1">
          <a:spLocks noChangeArrowheads="1"/>
        </xdr:cNvSpPr>
      </xdr:nvSpPr>
      <xdr:spPr bwMode="auto">
        <a:xfrm>
          <a:off x="53788" y="12435841"/>
          <a:ext cx="825650" cy="199913"/>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1</xdr:col>
      <xdr:colOff>58271</xdr:colOff>
      <xdr:row>34</xdr:row>
      <xdr:rowOff>45720</xdr:rowOff>
    </xdr:from>
    <xdr:to>
      <xdr:col>1</xdr:col>
      <xdr:colOff>1013012</xdr:colOff>
      <xdr:row>35</xdr:row>
      <xdr:rowOff>40342</xdr:rowOff>
    </xdr:to>
    <xdr:sp macro="" textlink="" fLocksText="0">
      <xdr:nvSpPr>
        <xdr:cNvPr id="41" name="Texte 61">
          <a:extLst>
            <a:ext uri="{FF2B5EF4-FFF2-40B4-BE49-F238E27FC236}">
              <a16:creationId xmlns:a16="http://schemas.microsoft.com/office/drawing/2014/main" id="{00000000-0008-0000-0600-000029000000}"/>
            </a:ext>
          </a:extLst>
        </xdr:cNvPr>
        <xdr:cNvSpPr txBox="1">
          <a:spLocks noChangeArrowheads="1"/>
        </xdr:cNvSpPr>
      </xdr:nvSpPr>
      <xdr:spPr bwMode="auto">
        <a:xfrm>
          <a:off x="58271" y="7627620"/>
          <a:ext cx="821391" cy="230842"/>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1</xdr:col>
      <xdr:colOff>58271</xdr:colOff>
      <xdr:row>31</xdr:row>
      <xdr:rowOff>895</xdr:rowOff>
    </xdr:from>
    <xdr:to>
      <xdr:col>2</xdr:col>
      <xdr:colOff>2689</xdr:colOff>
      <xdr:row>32</xdr:row>
      <xdr:rowOff>129540</xdr:rowOff>
    </xdr:to>
    <xdr:sp macro="" textlink="" fLocksText="0">
      <xdr:nvSpPr>
        <xdr:cNvPr id="42" name="Texte 61">
          <a:extLst>
            <a:ext uri="{FF2B5EF4-FFF2-40B4-BE49-F238E27FC236}">
              <a16:creationId xmlns:a16="http://schemas.microsoft.com/office/drawing/2014/main" id="{00000000-0008-0000-0600-00002A000000}"/>
            </a:ext>
          </a:extLst>
        </xdr:cNvPr>
        <xdr:cNvSpPr txBox="1">
          <a:spLocks noChangeArrowheads="1"/>
        </xdr:cNvSpPr>
      </xdr:nvSpPr>
      <xdr:spPr bwMode="auto">
        <a:xfrm>
          <a:off x="58271" y="6881755"/>
          <a:ext cx="824528" cy="387725"/>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xdr:from>
      <xdr:col>1</xdr:col>
      <xdr:colOff>139700</xdr:colOff>
      <xdr:row>73</xdr:row>
      <xdr:rowOff>5714</xdr:rowOff>
    </xdr:from>
    <xdr:to>
      <xdr:col>2</xdr:col>
      <xdr:colOff>180975</xdr:colOff>
      <xdr:row>74</xdr:row>
      <xdr:rowOff>14605</xdr:rowOff>
    </xdr:to>
    <xdr:sp macro="" textlink="" fLocksText="0">
      <xdr:nvSpPr>
        <xdr:cNvPr id="43" name="Texte 61">
          <a:extLst>
            <a:ext uri="{FF2B5EF4-FFF2-40B4-BE49-F238E27FC236}">
              <a16:creationId xmlns:a16="http://schemas.microsoft.com/office/drawing/2014/main" id="{00000000-0008-0000-0600-00002B000000}"/>
            </a:ext>
          </a:extLst>
        </xdr:cNvPr>
        <xdr:cNvSpPr txBox="1">
          <a:spLocks noChangeArrowheads="1"/>
        </xdr:cNvSpPr>
      </xdr:nvSpPr>
      <xdr:spPr bwMode="auto">
        <a:xfrm>
          <a:off x="139700" y="16232504"/>
          <a:ext cx="921385" cy="233681"/>
        </a:xfrm>
        <a:prstGeom prst="rect">
          <a:avLst/>
        </a:prstGeom>
        <a:no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xdr:from>
      <xdr:col>1</xdr:col>
      <xdr:colOff>225426</xdr:colOff>
      <xdr:row>74</xdr:row>
      <xdr:rowOff>202565</xdr:rowOff>
    </xdr:from>
    <xdr:to>
      <xdr:col>2</xdr:col>
      <xdr:colOff>149226</xdr:colOff>
      <xdr:row>76</xdr:row>
      <xdr:rowOff>19050</xdr:rowOff>
    </xdr:to>
    <xdr:sp macro="" textlink="" fLocksText="0">
      <xdr:nvSpPr>
        <xdr:cNvPr id="44" name="Texte 61">
          <a:extLst>
            <a:ext uri="{FF2B5EF4-FFF2-40B4-BE49-F238E27FC236}">
              <a16:creationId xmlns:a16="http://schemas.microsoft.com/office/drawing/2014/main" id="{00000000-0008-0000-0600-00002C000000}"/>
            </a:ext>
          </a:extLst>
        </xdr:cNvPr>
        <xdr:cNvSpPr txBox="1">
          <a:spLocks noChangeArrowheads="1"/>
        </xdr:cNvSpPr>
      </xdr:nvSpPr>
      <xdr:spPr bwMode="auto">
        <a:xfrm>
          <a:off x="225426" y="16654145"/>
          <a:ext cx="803910" cy="235585"/>
        </a:xfrm>
        <a:prstGeom prst="rect">
          <a:avLst/>
        </a:prstGeom>
        <a:no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7</xdr:col>
      <xdr:colOff>192742</xdr:colOff>
      <xdr:row>73</xdr:row>
      <xdr:rowOff>41275</xdr:rowOff>
    </xdr:from>
    <xdr:to>
      <xdr:col>8</xdr:col>
      <xdr:colOff>548752</xdr:colOff>
      <xdr:row>74</xdr:row>
      <xdr:rowOff>38100</xdr:rowOff>
    </xdr:to>
    <xdr:sp macro="" textlink="" fLocksText="0">
      <xdr:nvSpPr>
        <xdr:cNvPr id="45" name="Texte 61">
          <a:extLst>
            <a:ext uri="{FF2B5EF4-FFF2-40B4-BE49-F238E27FC236}">
              <a16:creationId xmlns:a16="http://schemas.microsoft.com/office/drawing/2014/main" id="{00000000-0008-0000-0600-00002D000000}"/>
            </a:ext>
          </a:extLst>
        </xdr:cNvPr>
        <xdr:cNvSpPr txBox="1">
          <a:spLocks noChangeArrowheads="1"/>
        </xdr:cNvSpPr>
      </xdr:nvSpPr>
      <xdr:spPr bwMode="auto">
        <a:xfrm>
          <a:off x="5473402" y="16268065"/>
          <a:ext cx="1110390" cy="221615"/>
        </a:xfrm>
        <a:prstGeom prst="rect">
          <a:avLst/>
        </a:prstGeom>
        <a:noFill/>
        <a:ln w="9525" algn="ctr">
          <a:solidFill>
            <a:srgbClr val="00B050"/>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 Trim</a:t>
          </a:r>
        </a:p>
      </xdr:txBody>
    </xdr:sp>
    <xdr:clientData fLocksWithSheet="0"/>
  </xdr:twoCellAnchor>
  <xdr:twoCellAnchor>
    <xdr:from>
      <xdr:col>7</xdr:col>
      <xdr:colOff>192742</xdr:colOff>
      <xdr:row>75</xdr:row>
      <xdr:rowOff>0</xdr:rowOff>
    </xdr:from>
    <xdr:to>
      <xdr:col>8</xdr:col>
      <xdr:colOff>537882</xdr:colOff>
      <xdr:row>76</xdr:row>
      <xdr:rowOff>53788</xdr:rowOff>
    </xdr:to>
    <xdr:sp macro="" textlink="" fLocksText="0">
      <xdr:nvSpPr>
        <xdr:cNvPr id="46" name="Texte 61">
          <a:extLst>
            <a:ext uri="{FF2B5EF4-FFF2-40B4-BE49-F238E27FC236}">
              <a16:creationId xmlns:a16="http://schemas.microsoft.com/office/drawing/2014/main" id="{00000000-0008-0000-0600-00002E000000}"/>
            </a:ext>
          </a:extLst>
        </xdr:cNvPr>
        <xdr:cNvSpPr txBox="1">
          <a:spLocks noChangeArrowheads="1"/>
        </xdr:cNvSpPr>
      </xdr:nvSpPr>
      <xdr:spPr bwMode="auto">
        <a:xfrm>
          <a:off x="5473402" y="16676370"/>
          <a:ext cx="1099520" cy="248098"/>
        </a:xfrm>
        <a:prstGeom prst="rect">
          <a:avLst/>
        </a:prstGeom>
        <a:noFill/>
        <a:ln w="9525" algn="ctr">
          <a:solidFill>
            <a:srgbClr val="00B050"/>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 An</a:t>
          </a:r>
        </a:p>
      </xdr:txBody>
    </xdr:sp>
    <xdr:clientData fLocksWithSheet="0"/>
  </xdr:twoCellAnchor>
  <xdr:twoCellAnchor>
    <xdr:from>
      <xdr:col>7</xdr:col>
      <xdr:colOff>179294</xdr:colOff>
      <xdr:row>53</xdr:row>
      <xdr:rowOff>220980</xdr:rowOff>
    </xdr:from>
    <xdr:to>
      <xdr:col>8</xdr:col>
      <xdr:colOff>623047</xdr:colOff>
      <xdr:row>54</xdr:row>
      <xdr:rowOff>197224</xdr:rowOff>
    </xdr:to>
    <xdr:sp macro="" textlink="" fLocksText="0">
      <xdr:nvSpPr>
        <xdr:cNvPr id="47" name="Texte 61">
          <a:extLst>
            <a:ext uri="{FF2B5EF4-FFF2-40B4-BE49-F238E27FC236}">
              <a16:creationId xmlns:a16="http://schemas.microsoft.com/office/drawing/2014/main" id="{00000000-0008-0000-0600-00002F000000}"/>
            </a:ext>
          </a:extLst>
        </xdr:cNvPr>
        <xdr:cNvSpPr txBox="1">
          <a:spLocks noChangeArrowheads="1"/>
        </xdr:cNvSpPr>
      </xdr:nvSpPr>
      <xdr:spPr bwMode="auto">
        <a:xfrm>
          <a:off x="5459954" y="12039600"/>
          <a:ext cx="1198133" cy="208654"/>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xdr:from>
      <xdr:col>7</xdr:col>
      <xdr:colOff>170331</xdr:colOff>
      <xdr:row>56</xdr:row>
      <xdr:rowOff>30480</xdr:rowOff>
    </xdr:from>
    <xdr:to>
      <xdr:col>8</xdr:col>
      <xdr:colOff>632013</xdr:colOff>
      <xdr:row>57</xdr:row>
      <xdr:rowOff>53788</xdr:rowOff>
    </xdr:to>
    <xdr:sp macro="" textlink="" fLocksText="0">
      <xdr:nvSpPr>
        <xdr:cNvPr id="48" name="Texte 61">
          <a:extLst>
            <a:ext uri="{FF2B5EF4-FFF2-40B4-BE49-F238E27FC236}">
              <a16:creationId xmlns:a16="http://schemas.microsoft.com/office/drawing/2014/main" id="{00000000-0008-0000-0600-000030000000}"/>
            </a:ext>
          </a:extLst>
        </xdr:cNvPr>
        <xdr:cNvSpPr txBox="1">
          <a:spLocks noChangeArrowheads="1"/>
        </xdr:cNvSpPr>
      </xdr:nvSpPr>
      <xdr:spPr bwMode="auto">
        <a:xfrm>
          <a:off x="5450991" y="12527280"/>
          <a:ext cx="1216062" cy="248098"/>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7</xdr:col>
      <xdr:colOff>143436</xdr:colOff>
      <xdr:row>34</xdr:row>
      <xdr:rowOff>0</xdr:rowOff>
    </xdr:from>
    <xdr:to>
      <xdr:col>8</xdr:col>
      <xdr:colOff>533400</xdr:colOff>
      <xdr:row>34</xdr:row>
      <xdr:rowOff>206188</xdr:rowOff>
    </xdr:to>
    <xdr:sp macro="" textlink="" fLocksText="0">
      <xdr:nvSpPr>
        <xdr:cNvPr id="49" name="Texte 61">
          <a:extLst>
            <a:ext uri="{FF2B5EF4-FFF2-40B4-BE49-F238E27FC236}">
              <a16:creationId xmlns:a16="http://schemas.microsoft.com/office/drawing/2014/main" id="{00000000-0008-0000-0600-000031000000}"/>
            </a:ext>
          </a:extLst>
        </xdr:cNvPr>
        <xdr:cNvSpPr txBox="1">
          <a:spLocks noChangeArrowheads="1"/>
        </xdr:cNvSpPr>
      </xdr:nvSpPr>
      <xdr:spPr bwMode="auto">
        <a:xfrm>
          <a:off x="5424096" y="7581900"/>
          <a:ext cx="1144344" cy="206188"/>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7</xdr:col>
      <xdr:colOff>134471</xdr:colOff>
      <xdr:row>32</xdr:row>
      <xdr:rowOff>40342</xdr:rowOff>
    </xdr:from>
    <xdr:to>
      <xdr:col>8</xdr:col>
      <xdr:colOff>533400</xdr:colOff>
      <xdr:row>33</xdr:row>
      <xdr:rowOff>31377</xdr:rowOff>
    </xdr:to>
    <xdr:sp macro="" textlink="" fLocksText="0">
      <xdr:nvSpPr>
        <xdr:cNvPr id="50" name="Texte 61">
          <a:extLst>
            <a:ext uri="{FF2B5EF4-FFF2-40B4-BE49-F238E27FC236}">
              <a16:creationId xmlns:a16="http://schemas.microsoft.com/office/drawing/2014/main" id="{00000000-0008-0000-0600-000032000000}"/>
            </a:ext>
          </a:extLst>
        </xdr:cNvPr>
        <xdr:cNvSpPr txBox="1">
          <a:spLocks noChangeArrowheads="1"/>
        </xdr:cNvSpPr>
      </xdr:nvSpPr>
      <xdr:spPr bwMode="auto">
        <a:xfrm>
          <a:off x="5415131" y="7180282"/>
          <a:ext cx="1153309" cy="212015"/>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editAs="oneCell">
    <xdr:from>
      <xdr:col>7</xdr:col>
      <xdr:colOff>185682</xdr:colOff>
      <xdr:row>58</xdr:row>
      <xdr:rowOff>6350</xdr:rowOff>
    </xdr:from>
    <xdr:to>
      <xdr:col>8</xdr:col>
      <xdr:colOff>625475</xdr:colOff>
      <xdr:row>60</xdr:row>
      <xdr:rowOff>38100</xdr:rowOff>
    </xdr:to>
    <xdr:pic>
      <xdr:nvPicPr>
        <xdr:cNvPr id="51" name="Imag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466342" y="12952730"/>
          <a:ext cx="1194173" cy="450850"/>
        </a:xfrm>
        <a:prstGeom prst="rect">
          <a:avLst/>
        </a:prstGeom>
        <a:ln>
          <a:solidFill>
            <a:srgbClr val="288D23"/>
          </a:solidFill>
        </a:ln>
      </xdr:spPr>
    </xdr:pic>
    <xdr:clientData/>
  </xdr:twoCellAnchor>
  <xdr:twoCellAnchor editAs="oneCell">
    <xdr:from>
      <xdr:col>7</xdr:col>
      <xdr:colOff>143435</xdr:colOff>
      <xdr:row>29</xdr:row>
      <xdr:rowOff>27569</xdr:rowOff>
    </xdr:from>
    <xdr:to>
      <xdr:col>8</xdr:col>
      <xdr:colOff>509904</xdr:colOff>
      <xdr:row>30</xdr:row>
      <xdr:rowOff>247228</xdr:rowOff>
    </xdr:to>
    <xdr:pic>
      <xdr:nvPicPr>
        <xdr:cNvPr id="52" name="Imag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424095" y="6428369"/>
          <a:ext cx="1120849" cy="440639"/>
        </a:xfrm>
        <a:prstGeom prst="rect">
          <a:avLst/>
        </a:prstGeom>
        <a:ln>
          <a:solidFill>
            <a:srgbClr val="288D23"/>
          </a:solidFill>
        </a:ln>
      </xdr:spPr>
    </xdr:pic>
    <xdr:clientData/>
  </xdr:twoCellAnchor>
  <xdr:twoCellAnchor editAs="oneCell">
    <xdr:from>
      <xdr:col>7</xdr:col>
      <xdr:colOff>181199</xdr:colOff>
      <xdr:row>45</xdr:row>
      <xdr:rowOff>179484</xdr:rowOff>
    </xdr:from>
    <xdr:to>
      <xdr:col>8</xdr:col>
      <xdr:colOff>631825</xdr:colOff>
      <xdr:row>48</xdr:row>
      <xdr:rowOff>129954</xdr:rowOff>
    </xdr:to>
    <xdr:pic>
      <xdr:nvPicPr>
        <xdr:cNvPr id="53" name="Imag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461859" y="10211214"/>
          <a:ext cx="1205006" cy="621030"/>
        </a:xfrm>
        <a:prstGeom prst="rect">
          <a:avLst/>
        </a:prstGeom>
        <a:ln>
          <a:solidFill>
            <a:srgbClr val="288D23"/>
          </a:solidFill>
        </a:ln>
      </xdr:spPr>
    </xdr:pic>
    <xdr:clientData/>
  </xdr:twoCellAnchor>
  <xdr:twoCellAnchor editAs="oneCell">
    <xdr:from>
      <xdr:col>7</xdr:col>
      <xdr:colOff>197225</xdr:colOff>
      <xdr:row>70</xdr:row>
      <xdr:rowOff>85165</xdr:rowOff>
    </xdr:from>
    <xdr:to>
      <xdr:col>8</xdr:col>
      <xdr:colOff>342901</xdr:colOff>
      <xdr:row>72</xdr:row>
      <xdr:rowOff>187587</xdr:rowOff>
    </xdr:to>
    <xdr:pic>
      <xdr:nvPicPr>
        <xdr:cNvPr id="54" name="Imag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7885" y="15637585"/>
          <a:ext cx="900056" cy="552002"/>
        </a:xfrm>
        <a:prstGeom prst="rect">
          <a:avLst/>
        </a:prstGeom>
        <a:ln>
          <a:solidFill>
            <a:srgbClr val="00B050"/>
          </a:solidFill>
        </a:ln>
      </xdr:spPr>
    </xdr:pic>
    <xdr:clientData/>
  </xdr:twoCellAnchor>
  <xdr:twoCellAnchor editAs="oneCell">
    <xdr:from>
      <xdr:col>8</xdr:col>
      <xdr:colOff>413658</xdr:colOff>
      <xdr:row>70</xdr:row>
      <xdr:rowOff>81644</xdr:rowOff>
    </xdr:from>
    <xdr:to>
      <xdr:col>9</xdr:col>
      <xdr:colOff>433835</xdr:colOff>
      <xdr:row>72</xdr:row>
      <xdr:rowOff>187235</xdr:rowOff>
    </xdr:to>
    <xdr:pic>
      <xdr:nvPicPr>
        <xdr:cNvPr id="55" name="Imag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448698" y="15634064"/>
          <a:ext cx="774557" cy="555171"/>
        </a:xfrm>
        <a:prstGeom prst="rect">
          <a:avLst/>
        </a:prstGeom>
        <a:ln>
          <a:solidFill>
            <a:srgbClr val="288D23"/>
          </a:solidFill>
        </a:ln>
      </xdr:spPr>
    </xdr:pic>
    <xdr:clientData/>
  </xdr:twoCellAnchor>
  <xdr:twoCellAnchor>
    <xdr:from>
      <xdr:col>1</xdr:col>
      <xdr:colOff>39733</xdr:colOff>
      <xdr:row>36</xdr:row>
      <xdr:rowOff>672</xdr:rowOff>
    </xdr:from>
    <xdr:to>
      <xdr:col>7</xdr:col>
      <xdr:colOff>0</xdr:colOff>
      <xdr:row>43</xdr:row>
      <xdr:rowOff>209103</xdr:rowOff>
    </xdr:to>
    <xdr:graphicFrame macro="">
      <xdr:nvGraphicFramePr>
        <xdr:cNvPr id="57" name="Graphique 56">
          <a:extLst>
            <a:ext uri="{FF2B5EF4-FFF2-40B4-BE49-F238E27FC236}">
              <a16:creationId xmlns:a16="http://schemas.microsoft.com/office/drawing/2014/main" id="{00000000-0008-0000-0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38100</xdr:colOff>
      <xdr:row>22</xdr:row>
      <xdr:rowOff>117476</xdr:rowOff>
    </xdr:from>
    <xdr:ext cx="3295650" cy="4476749"/>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38100" y="4392296"/>
          <a:ext cx="3295650" cy="4476749"/>
        </a:xfrm>
        <a:prstGeom prst="rect">
          <a:avLst/>
        </a:prstGeom>
        <a:solidFill>
          <a:schemeClr val="bg1"/>
        </a:solidFill>
        <a:ln>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r>
            <a:rPr lang="fr-BF" sz="1200" b="0">
              <a:solidFill>
                <a:schemeClr val="tx1"/>
              </a:solidFill>
              <a:effectLst/>
              <a:latin typeface="Arial" panose="020B0604020202020204" pitchFamily="34" charset="0"/>
              <a:ea typeface="+mn-ea"/>
              <a:cs typeface="Arial" panose="020B0604020202020204" pitchFamily="34" charset="0"/>
            </a:rPr>
            <a:t>Au cours des trois derniers mois de 2024, le prix moyen du taureau s’est établi à 305 408 FCFA sur le marché des producteurs et à 343 463 FCFA sur les marchés d’exportation. Comparé à la même période en 2023, cela représente une baisse de 25,4 % sur les marchés de producteurs et de 19,5 % sur les marchés d’exportation.</a:t>
          </a:r>
          <a:endParaRPr lang="fr-FR" sz="1200" b="0">
            <a:effectLst/>
            <a:latin typeface="Arial" panose="020B0604020202020204" pitchFamily="34" charset="0"/>
            <a:cs typeface="Arial" panose="020B0604020202020204" pitchFamily="34" charset="0"/>
          </a:endParaRPr>
        </a:p>
        <a:p>
          <a:pPr algn="just"/>
          <a:r>
            <a:rPr lang="fr-BF" sz="1200" b="0">
              <a:solidFill>
                <a:schemeClr val="tx1"/>
              </a:solidFill>
              <a:effectLst/>
              <a:latin typeface="Arial" panose="020B0604020202020204" pitchFamily="34" charset="0"/>
              <a:ea typeface="+mn-ea"/>
              <a:cs typeface="Arial" panose="020B0604020202020204" pitchFamily="34" charset="0"/>
            </a:rPr>
            <a:t>En comparaison avec le trimestre précédent, le prix du taureau a également diminué, enregistrant un recul de 2,8 % sur le marché des producteurs et de 2,7 % sur les marchés d’exportation.</a:t>
          </a:r>
          <a:endParaRPr lang="fr-FR" sz="1200" b="0">
            <a:effectLst/>
            <a:latin typeface="Arial" panose="020B0604020202020204" pitchFamily="34" charset="0"/>
            <a:cs typeface="Arial" panose="020B0604020202020204" pitchFamily="34" charset="0"/>
          </a:endParaRPr>
        </a:p>
        <a:p>
          <a:endParaRPr lang="fr-BF" sz="1100" b="1">
            <a:latin typeface="Arial" panose="020B0604020202020204" pitchFamily="34" charset="0"/>
            <a:cs typeface="Arial" panose="020B0604020202020204" pitchFamily="34" charset="0"/>
          </a:endParaRPr>
        </a:p>
      </xdr:txBody>
    </xdr:sp>
    <xdr:clientData/>
  </xdr:oneCellAnchor>
  <xdr:twoCellAnchor>
    <xdr:from>
      <xdr:col>0</xdr:col>
      <xdr:colOff>0</xdr:colOff>
      <xdr:row>52</xdr:row>
      <xdr:rowOff>23814</xdr:rowOff>
    </xdr:from>
    <xdr:to>
      <xdr:col>9</xdr:col>
      <xdr:colOff>0</xdr:colOff>
      <xdr:row>76</xdr:row>
      <xdr:rowOff>38100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0" y="9964104"/>
          <a:ext cx="6667500" cy="4403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0</xdr:col>
      <xdr:colOff>30480</xdr:colOff>
      <xdr:row>52</xdr:row>
      <xdr:rowOff>59532</xdr:rowOff>
    </xdr:from>
    <xdr:to>
      <xdr:col>2</xdr:col>
      <xdr:colOff>279400</xdr:colOff>
      <xdr:row>76</xdr:row>
      <xdr:rowOff>38100</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0480" y="9999822"/>
          <a:ext cx="3247390" cy="4367688"/>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BF" sz="1200" b="0">
              <a:solidFill>
                <a:schemeClr val="dk1"/>
              </a:solidFill>
              <a:effectLst/>
              <a:latin typeface="Arial" panose="020B0604020202020204" pitchFamily="34" charset="0"/>
              <a:ea typeface="+mn-ea"/>
              <a:cs typeface="Arial" panose="020B0604020202020204" pitchFamily="34" charset="0"/>
            </a:rPr>
            <a:t>Au quatrième trimestre de 2024, le prix moyen du bélier a atteint 58 577 FCFA sur les marchés de producteurs et 61 261 FCFA sur les marchés d’exportation.</a:t>
          </a:r>
          <a:endParaRPr lang="fr-FR" sz="1200" b="0">
            <a:effectLst/>
            <a:latin typeface="Arial" panose="020B0604020202020204" pitchFamily="34" charset="0"/>
            <a:cs typeface="Arial" panose="020B0604020202020204" pitchFamily="34" charset="0"/>
          </a:endParaRPr>
        </a:p>
        <a:p>
          <a:pPr algn="just"/>
          <a:r>
            <a:rPr lang="fr-BF" sz="1200" b="0">
              <a:solidFill>
                <a:schemeClr val="dk1"/>
              </a:solidFill>
              <a:effectLst/>
              <a:latin typeface="Arial" panose="020B0604020202020204" pitchFamily="34" charset="0"/>
              <a:ea typeface="+mn-ea"/>
              <a:cs typeface="Arial" panose="020B0604020202020204" pitchFamily="34" charset="0"/>
            </a:rPr>
            <a:t>Par rapport au trimestre précédent, ces prix ont progressé de 5,5 % et 4,5 %, respectivement.</a:t>
          </a:r>
          <a:endParaRPr lang="fr-FR" sz="1200" b="0">
            <a:effectLst/>
            <a:latin typeface="Arial" panose="020B0604020202020204" pitchFamily="34" charset="0"/>
            <a:cs typeface="Arial" panose="020B0604020202020204" pitchFamily="34" charset="0"/>
          </a:endParaRPr>
        </a:p>
        <a:p>
          <a:pPr algn="just"/>
          <a:r>
            <a:rPr lang="fr-BF" sz="1200" b="0">
              <a:solidFill>
                <a:schemeClr val="dk1"/>
              </a:solidFill>
              <a:effectLst/>
              <a:latin typeface="Arial" panose="020B0604020202020204" pitchFamily="34" charset="0"/>
              <a:ea typeface="+mn-ea"/>
              <a:cs typeface="Arial" panose="020B0604020202020204" pitchFamily="34" charset="0"/>
            </a:rPr>
            <a:t>Toutefois, en glissement annuel, le prix moyen du bélier a connu une baisse de 9,3 % sur les marchés de producteurs et de 11,9 % sur les marchés d’exportation.</a:t>
          </a:r>
          <a:endParaRPr lang="fr-FR" sz="1200" b="0">
            <a:effectLst/>
            <a:latin typeface="Arial" panose="020B0604020202020204" pitchFamily="34" charset="0"/>
            <a:cs typeface="Arial" panose="020B0604020202020204" pitchFamily="34" charset="0"/>
          </a:endParaRPr>
        </a:p>
        <a:p>
          <a:endParaRPr lang="fr-BF" sz="1100"/>
        </a:p>
      </xdr:txBody>
    </xdr:sp>
    <xdr:clientData/>
  </xdr:twoCellAnchor>
  <xdr:twoCellAnchor>
    <xdr:from>
      <xdr:col>0</xdr:col>
      <xdr:colOff>35502</xdr:colOff>
      <xdr:row>79</xdr:row>
      <xdr:rowOff>166687</xdr:rowOff>
    </xdr:from>
    <xdr:to>
      <xdr:col>9</xdr:col>
      <xdr:colOff>0</xdr:colOff>
      <xdr:row>100</xdr:row>
      <xdr:rowOff>0</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5502" y="15044737"/>
          <a:ext cx="6631998" cy="3673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0</xdr:col>
      <xdr:colOff>38101</xdr:colOff>
      <xdr:row>80</xdr:row>
      <xdr:rowOff>8096</xdr:rowOff>
    </xdr:from>
    <xdr:to>
      <xdr:col>2</xdr:col>
      <xdr:colOff>311150</xdr:colOff>
      <xdr:row>100</xdr:row>
      <xdr:rowOff>0</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38101" y="15069026"/>
          <a:ext cx="3271519" cy="3649504"/>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200">
              <a:solidFill>
                <a:schemeClr val="dk1"/>
              </a:solidFill>
              <a:effectLst/>
              <a:latin typeface="Arial" panose="020B0604020202020204" pitchFamily="34" charset="0"/>
              <a:ea typeface="+mn-ea"/>
              <a:cs typeface="Arial" panose="020B0604020202020204" pitchFamily="34" charset="0"/>
            </a:rPr>
            <a:t>Tout comme le bélier, le prix moyen du bouc a suivi une tendance haussière au quatrième trimestre 2024, aussi bien sur les marchés de producteurs que sur ceux d’exportation. Cette augmentation s’explique principalement par la hausse de la demande liée aux fêtes de fin d’année.</a:t>
          </a:r>
          <a:endParaRPr lang="fr-FR" sz="1200">
            <a:effectLst/>
            <a:latin typeface="Arial" panose="020B0604020202020204" pitchFamily="34" charset="0"/>
            <a:cs typeface="Arial" panose="020B0604020202020204" pitchFamily="34" charset="0"/>
          </a:endParaRPr>
        </a:p>
        <a:p>
          <a:pPr algn="just" eaLnBrk="1" fontAlgn="auto" latinLnBrk="0" hangingPunct="1"/>
          <a:r>
            <a:rPr lang="fr-FR" sz="1200" b="0">
              <a:solidFill>
                <a:schemeClr val="dk1"/>
              </a:solidFill>
              <a:effectLst/>
              <a:latin typeface="Arial" panose="020B0604020202020204" pitchFamily="34" charset="0"/>
              <a:ea typeface="+mn-ea"/>
              <a:cs typeface="Arial" panose="020B0604020202020204" pitchFamily="34" charset="0"/>
            </a:rPr>
            <a:t>Comparé au trimestre précédent, le prix du bouc a progressé de 12,8 % sur les marchés de producteurs et de 8,4 % sur les marchés d’exportation.</a:t>
          </a:r>
          <a:endParaRPr lang="fr-FR" sz="1200" b="0">
            <a:effectLst/>
            <a:latin typeface="Arial" panose="020B0604020202020204" pitchFamily="34" charset="0"/>
            <a:cs typeface="Arial" panose="020B0604020202020204" pitchFamily="34" charset="0"/>
          </a:endParaRPr>
        </a:p>
        <a:p>
          <a:pPr algn="just" eaLnBrk="1" fontAlgn="auto" latinLnBrk="0" hangingPunct="1"/>
          <a:r>
            <a:rPr lang="fr-FR" sz="1200" b="0">
              <a:solidFill>
                <a:schemeClr val="dk1"/>
              </a:solidFill>
              <a:effectLst/>
              <a:latin typeface="Arial" panose="020B0604020202020204" pitchFamily="34" charset="0"/>
              <a:ea typeface="+mn-ea"/>
              <a:cs typeface="Arial" panose="020B0604020202020204" pitchFamily="34" charset="0"/>
            </a:rPr>
            <a:t>Cependant, en glissement annuel, une baisse de 8,7 % est observée sur les marchés de producteurs et de 4,4 % sur les marchés d’exportation.</a:t>
          </a:r>
          <a:endParaRPr lang="fr-FR" sz="1200" b="0">
            <a:effectLst/>
            <a:latin typeface="Arial" panose="020B0604020202020204" pitchFamily="34" charset="0"/>
            <a:cs typeface="Arial" panose="020B0604020202020204" pitchFamily="34" charset="0"/>
          </a:endParaRPr>
        </a:p>
        <a:p>
          <a:pPr algn="just" eaLnBrk="1" fontAlgn="auto" latinLnBrk="0" hangingPunct="1"/>
          <a:endParaRPr lang="fr-FR" sz="12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39528</xdr:colOff>
      <xdr:row>105</xdr:row>
      <xdr:rowOff>166686</xdr:rowOff>
    </xdr:from>
    <xdr:to>
      <xdr:col>9</xdr:col>
      <xdr:colOff>0</xdr:colOff>
      <xdr:row>127</xdr:row>
      <xdr:rowOff>0</xdr:rowOff>
    </xdr:to>
    <xdr:sp macro="" textlink="">
      <xdr:nvSpPr>
        <xdr:cNvPr id="7" name="ZoneTexte 6">
          <a:extLst>
            <a:ext uri="{FF2B5EF4-FFF2-40B4-BE49-F238E27FC236}">
              <a16:creationId xmlns:a16="http://schemas.microsoft.com/office/drawing/2014/main" id="{00000000-0008-0000-0700-000007000000}"/>
            </a:ext>
          </a:extLst>
        </xdr:cNvPr>
        <xdr:cNvSpPr txBox="1"/>
      </xdr:nvSpPr>
      <xdr:spPr>
        <a:xfrm>
          <a:off x="39528" y="19799616"/>
          <a:ext cx="6627972" cy="3856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0</xdr:col>
      <xdr:colOff>26671</xdr:colOff>
      <xdr:row>105</xdr:row>
      <xdr:rowOff>0</xdr:rowOff>
    </xdr:from>
    <xdr:to>
      <xdr:col>2</xdr:col>
      <xdr:colOff>307975</xdr:colOff>
      <xdr:row>127</xdr:row>
      <xdr:rowOff>0</xdr:rowOff>
    </xdr:to>
    <xdr:sp macro="" textlink="">
      <xdr:nvSpPr>
        <xdr:cNvPr id="8" name="ZoneTexte 7">
          <a:extLst>
            <a:ext uri="{FF2B5EF4-FFF2-40B4-BE49-F238E27FC236}">
              <a16:creationId xmlns:a16="http://schemas.microsoft.com/office/drawing/2014/main" id="{00000000-0008-0000-0700-000008000000}"/>
            </a:ext>
          </a:extLst>
        </xdr:cNvPr>
        <xdr:cNvSpPr txBox="1"/>
      </xdr:nvSpPr>
      <xdr:spPr>
        <a:xfrm>
          <a:off x="26671" y="19632930"/>
          <a:ext cx="3279774" cy="402336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200" b="0" i="0" baseline="0">
              <a:solidFill>
                <a:schemeClr val="dk1"/>
              </a:solidFill>
              <a:effectLst/>
              <a:latin typeface="Arial" panose="020B0604020202020204" pitchFamily="34" charset="0"/>
              <a:ea typeface="+mn-ea"/>
              <a:cs typeface="Arial" panose="020B0604020202020204" pitchFamily="34" charset="0"/>
            </a:rPr>
            <a:t>Sur l’ensemble des marchés de producteurs et d’exportation, les prix du poulet sont restés élevés au cours des trois derniers mois de 2024.</a:t>
          </a:r>
        </a:p>
        <a:p>
          <a:pPr algn="just" eaLnBrk="1" fontAlgn="auto" latinLnBrk="0" hangingPunct="1"/>
          <a:endParaRPr lang="fr-FR" sz="1200" b="0">
            <a:effectLst/>
            <a:latin typeface="Arial" panose="020B0604020202020204" pitchFamily="34" charset="0"/>
            <a:cs typeface="Arial" panose="020B0604020202020204" pitchFamily="34" charset="0"/>
          </a:endParaRPr>
        </a:p>
        <a:p>
          <a:pPr algn="just" eaLnBrk="1" fontAlgn="auto" latinLnBrk="0" hangingPunct="1"/>
          <a:r>
            <a:rPr lang="fr-FR" sz="1200" b="0" i="0" baseline="0">
              <a:solidFill>
                <a:schemeClr val="dk1"/>
              </a:solidFill>
              <a:effectLst/>
              <a:latin typeface="Arial" panose="020B0604020202020204" pitchFamily="34" charset="0"/>
              <a:ea typeface="+mn-ea"/>
              <a:cs typeface="Arial" panose="020B0604020202020204" pitchFamily="34" charset="0"/>
            </a:rPr>
            <a:t>Une hausse de 2,0% a été enregistrée sur les marchés de producteurs et de 4,3% sur les marchés d’exportation, sous l’effet de la forte demande liée aux festivités de fin d’année.</a:t>
          </a:r>
        </a:p>
        <a:p>
          <a:pPr algn="just" eaLnBrk="1" fontAlgn="auto" latinLnBrk="0" hangingPunct="1"/>
          <a:endParaRPr lang="fr-FR" sz="1200" b="0">
            <a:effectLst/>
            <a:latin typeface="Arial" panose="020B0604020202020204" pitchFamily="34" charset="0"/>
            <a:cs typeface="Arial" panose="020B0604020202020204" pitchFamily="34" charset="0"/>
          </a:endParaRPr>
        </a:p>
        <a:p>
          <a:pPr algn="just" eaLnBrk="1" fontAlgn="auto" latinLnBrk="0" hangingPunct="1"/>
          <a:r>
            <a:rPr lang="fr-FR" sz="1200" b="0" i="0" baseline="0">
              <a:solidFill>
                <a:schemeClr val="dk1"/>
              </a:solidFill>
              <a:effectLst/>
              <a:latin typeface="Arial" panose="020B0604020202020204" pitchFamily="34" charset="0"/>
              <a:ea typeface="+mn-ea"/>
              <a:cs typeface="Arial" panose="020B0604020202020204" pitchFamily="34" charset="0"/>
            </a:rPr>
            <a:t>Comparé à la même période en 2023, le prix du poulet a légèrement baissé de 2,9% sur les marchés de producteurs, tandis qu’il a augmenté de 11,0% sur les marchés d’exportation.</a:t>
          </a:r>
          <a:endParaRPr lang="fr-FR" sz="1200" b="0">
            <a:effectLst/>
            <a:latin typeface="Arial" panose="020B0604020202020204" pitchFamily="34" charset="0"/>
            <a:cs typeface="Arial" panose="020B0604020202020204" pitchFamily="34" charset="0"/>
          </a:endParaRPr>
        </a:p>
      </xdr:txBody>
    </xdr:sp>
    <xdr:clientData/>
  </xdr:twoCellAnchor>
  <xdr:twoCellAnchor>
    <xdr:from>
      <xdr:col>0</xdr:col>
      <xdr:colOff>30481</xdr:colOff>
      <xdr:row>129</xdr:row>
      <xdr:rowOff>107156</xdr:rowOff>
    </xdr:from>
    <xdr:to>
      <xdr:col>9</xdr:col>
      <xdr:colOff>1</xdr:colOff>
      <xdr:row>149</xdr:row>
      <xdr:rowOff>95250</xdr:rowOff>
    </xdr:to>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30481" y="24129206"/>
          <a:ext cx="6637020" cy="364569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0</xdr:col>
      <xdr:colOff>34292</xdr:colOff>
      <xdr:row>129</xdr:row>
      <xdr:rowOff>127001</xdr:rowOff>
    </xdr:from>
    <xdr:to>
      <xdr:col>2</xdr:col>
      <xdr:colOff>342901</xdr:colOff>
      <xdr:row>149</xdr:row>
      <xdr:rowOff>104775</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34292" y="24149051"/>
          <a:ext cx="3307079" cy="3635374"/>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200" b="0" i="0" baseline="0">
              <a:solidFill>
                <a:schemeClr val="dk1"/>
              </a:solidFill>
              <a:effectLst/>
              <a:latin typeface="Arial" panose="020B0604020202020204" pitchFamily="34" charset="0"/>
              <a:ea typeface="+mn-ea"/>
              <a:cs typeface="Arial" panose="020B0604020202020204" pitchFamily="34" charset="0"/>
            </a:rPr>
            <a:t>Les prix moyens des pintades au quatrième trimestre 2024 s’établissent à 3 578 FCFA sur les marchés de producteurs et 3 687 FCFA sur les marchés d’exportation.</a:t>
          </a:r>
          <a:endParaRPr lang="fr-FR" sz="1200" b="0">
            <a:effectLst/>
            <a:latin typeface="Arial" panose="020B0604020202020204" pitchFamily="34" charset="0"/>
            <a:cs typeface="Arial" panose="020B0604020202020204" pitchFamily="34" charset="0"/>
          </a:endParaRPr>
        </a:p>
        <a:p>
          <a:pPr algn="just" eaLnBrk="1" fontAlgn="auto" latinLnBrk="0" hangingPunct="1"/>
          <a:r>
            <a:rPr lang="fr-FR" sz="1200" b="0" i="0" baseline="0">
              <a:solidFill>
                <a:schemeClr val="dk1"/>
              </a:solidFill>
              <a:effectLst/>
              <a:latin typeface="Arial" panose="020B0604020202020204" pitchFamily="34" charset="0"/>
              <a:ea typeface="+mn-ea"/>
              <a:cs typeface="Arial" panose="020B0604020202020204" pitchFamily="34" charset="0"/>
            </a:rPr>
            <a:t>Ces valeurs traduisent une variation de 0,0% et 6,5%, respectivement, par rapport au trimestre précédent, en raison de la forte demande pour les fêtes de fin d’année.</a:t>
          </a:r>
          <a:endParaRPr lang="fr-FR" sz="1200" b="0">
            <a:effectLst/>
            <a:latin typeface="Arial" panose="020B0604020202020204" pitchFamily="34" charset="0"/>
            <a:cs typeface="Arial" panose="020B0604020202020204" pitchFamily="34" charset="0"/>
          </a:endParaRPr>
        </a:p>
        <a:p>
          <a:pPr algn="just" eaLnBrk="1" fontAlgn="auto" latinLnBrk="0" hangingPunct="1"/>
          <a:r>
            <a:rPr lang="fr-FR" sz="1200" b="0" i="0" baseline="0">
              <a:solidFill>
                <a:schemeClr val="dk1"/>
              </a:solidFill>
              <a:effectLst/>
              <a:latin typeface="Arial" panose="020B0604020202020204" pitchFamily="34" charset="0"/>
              <a:ea typeface="+mn-ea"/>
              <a:cs typeface="Arial" panose="020B0604020202020204" pitchFamily="34" charset="0"/>
            </a:rPr>
            <a:t>Par rapport à la même période en 2023, les prix moyens des pintades sont en progression de 5,4% sur les marchés de producteurs et de 7,7% sur les marchés d’exportation.</a:t>
          </a:r>
          <a:endParaRPr lang="fr-FR" sz="1200" b="0">
            <a:effectLst/>
            <a:latin typeface="Arial" panose="020B0604020202020204" pitchFamily="34" charset="0"/>
            <a:cs typeface="Arial" panose="020B0604020202020204" pitchFamily="34" charset="0"/>
          </a:endParaRPr>
        </a:p>
        <a:p>
          <a:endParaRPr lang="fr-BF" sz="1100"/>
        </a:p>
      </xdr:txBody>
    </xdr:sp>
    <xdr:clientData/>
  </xdr:twoCellAnchor>
  <xdr:twoCellAnchor>
    <xdr:from>
      <xdr:col>0</xdr:col>
      <xdr:colOff>19050</xdr:colOff>
      <xdr:row>1</xdr:row>
      <xdr:rowOff>59532</xdr:rowOff>
    </xdr:from>
    <xdr:to>
      <xdr:col>9</xdr:col>
      <xdr:colOff>0</xdr:colOff>
      <xdr:row>7</xdr:row>
      <xdr:rowOff>0</xdr:rowOff>
    </xdr:to>
    <xdr:sp macro="" textlink="">
      <xdr:nvSpPr>
        <xdr:cNvPr id="11" name="ZoneTexte 10">
          <a:extLst>
            <a:ext uri="{FF2B5EF4-FFF2-40B4-BE49-F238E27FC236}">
              <a16:creationId xmlns:a16="http://schemas.microsoft.com/office/drawing/2014/main" id="{00000000-0008-0000-0700-00000B000000}"/>
            </a:ext>
          </a:extLst>
        </xdr:cNvPr>
        <xdr:cNvSpPr txBox="1"/>
      </xdr:nvSpPr>
      <xdr:spPr>
        <a:xfrm>
          <a:off x="19050" y="242412"/>
          <a:ext cx="6648450" cy="873918"/>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fr-FR" sz="20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DES PRODUITS DE L'ELEVAGE</a:t>
          </a:r>
          <a:endParaRPr lang="fr-BF" sz="2000" b="1" i="1">
            <a:solidFill>
              <a:sysClr val="windowText" lastClr="000000"/>
            </a:solidFill>
            <a:latin typeface="Lucida Handwriting" panose="03010101010101010101" pitchFamily="66" charset="0"/>
            <a:cs typeface="Arial" panose="020B0604020202020204" pitchFamily="34" charset="0"/>
          </a:endParaRPr>
        </a:p>
      </xdr:txBody>
    </xdr:sp>
    <xdr:clientData/>
  </xdr:twoCellAnchor>
  <xdr:twoCellAnchor>
    <xdr:from>
      <xdr:col>0</xdr:col>
      <xdr:colOff>23811</xdr:colOff>
      <xdr:row>19</xdr:row>
      <xdr:rowOff>23813</xdr:rowOff>
    </xdr:from>
    <xdr:to>
      <xdr:col>9</xdr:col>
      <xdr:colOff>47624</xdr:colOff>
      <xdr:row>22</xdr:row>
      <xdr:rowOff>71438</xdr:rowOff>
    </xdr:to>
    <xdr:sp macro="" textlink="">
      <xdr:nvSpPr>
        <xdr:cNvPr id="12" name="ZoneTexte 11">
          <a:extLst>
            <a:ext uri="{FF2B5EF4-FFF2-40B4-BE49-F238E27FC236}">
              <a16:creationId xmlns:a16="http://schemas.microsoft.com/office/drawing/2014/main" id="{00000000-0008-0000-0700-00000C000000}"/>
            </a:ext>
          </a:extLst>
        </xdr:cNvPr>
        <xdr:cNvSpPr txBox="1"/>
      </xdr:nvSpPr>
      <xdr:spPr>
        <a:xfrm>
          <a:off x="23811" y="3749993"/>
          <a:ext cx="6691313" cy="59626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du Taureau</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pPr algn="ctr"/>
          <a:endParaRPr lang="fr-BF" sz="1100"/>
        </a:p>
      </xdr:txBody>
    </xdr:sp>
    <xdr:clientData/>
  </xdr:twoCellAnchor>
  <xdr:twoCellAnchor>
    <xdr:from>
      <xdr:col>0</xdr:col>
      <xdr:colOff>19050</xdr:colOff>
      <xdr:row>48</xdr:row>
      <xdr:rowOff>28575</xdr:rowOff>
    </xdr:from>
    <xdr:to>
      <xdr:col>9</xdr:col>
      <xdr:colOff>55561</xdr:colOff>
      <xdr:row>51</xdr:row>
      <xdr:rowOff>178593</xdr:rowOff>
    </xdr:to>
    <xdr:sp macro="" textlink="">
      <xdr:nvSpPr>
        <xdr:cNvPr id="13" name="ZoneTexte 12">
          <a:extLst>
            <a:ext uri="{FF2B5EF4-FFF2-40B4-BE49-F238E27FC236}">
              <a16:creationId xmlns:a16="http://schemas.microsoft.com/office/drawing/2014/main" id="{00000000-0008-0000-0700-00000D000000}"/>
            </a:ext>
          </a:extLst>
        </xdr:cNvPr>
        <xdr:cNvSpPr txBox="1"/>
      </xdr:nvSpPr>
      <xdr:spPr>
        <a:xfrm>
          <a:off x="19050" y="9241155"/>
          <a:ext cx="6704011" cy="694848"/>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du Bélier</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endParaRPr lang="fr-BF" sz="1100"/>
        </a:p>
      </xdr:txBody>
    </xdr:sp>
    <xdr:clientData/>
  </xdr:twoCellAnchor>
  <xdr:twoCellAnchor>
    <xdr:from>
      <xdr:col>0</xdr:col>
      <xdr:colOff>26669</xdr:colOff>
      <xdr:row>76</xdr:row>
      <xdr:rowOff>28575</xdr:rowOff>
    </xdr:from>
    <xdr:to>
      <xdr:col>9</xdr:col>
      <xdr:colOff>47624</xdr:colOff>
      <xdr:row>79</xdr:row>
      <xdr:rowOff>154781</xdr:rowOff>
    </xdr:to>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26669" y="14357985"/>
          <a:ext cx="6688455" cy="674846"/>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du Bouc</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endParaRPr lang="fr-BF" sz="1100"/>
        </a:p>
      </xdr:txBody>
    </xdr:sp>
    <xdr:clientData/>
  </xdr:twoCellAnchor>
  <xdr:twoCellAnchor>
    <xdr:from>
      <xdr:col>0</xdr:col>
      <xdr:colOff>19050</xdr:colOff>
      <xdr:row>100</xdr:row>
      <xdr:rowOff>154781</xdr:rowOff>
    </xdr:from>
    <xdr:to>
      <xdr:col>9</xdr:col>
      <xdr:colOff>0</xdr:colOff>
      <xdr:row>104</xdr:row>
      <xdr:rowOff>134778</xdr:rowOff>
    </xdr:to>
    <xdr:sp macro="" textlink="">
      <xdr:nvSpPr>
        <xdr:cNvPr id="15" name="ZoneTexte 14">
          <a:extLst>
            <a:ext uri="{FF2B5EF4-FFF2-40B4-BE49-F238E27FC236}">
              <a16:creationId xmlns:a16="http://schemas.microsoft.com/office/drawing/2014/main" id="{00000000-0008-0000-0700-00000F000000}"/>
            </a:ext>
          </a:extLst>
        </xdr:cNvPr>
        <xdr:cNvSpPr txBox="1"/>
      </xdr:nvSpPr>
      <xdr:spPr>
        <a:xfrm>
          <a:off x="19050" y="18873311"/>
          <a:ext cx="6648450" cy="711517"/>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de Poulet</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endParaRPr lang="fr-BF" sz="1100"/>
        </a:p>
      </xdr:txBody>
    </xdr:sp>
    <xdr:clientData/>
  </xdr:twoCellAnchor>
  <xdr:twoCellAnchor>
    <xdr:from>
      <xdr:col>0</xdr:col>
      <xdr:colOff>19050</xdr:colOff>
      <xdr:row>127</xdr:row>
      <xdr:rowOff>0</xdr:rowOff>
    </xdr:from>
    <xdr:to>
      <xdr:col>8</xdr:col>
      <xdr:colOff>765810</xdr:colOff>
      <xdr:row>129</xdr:row>
      <xdr:rowOff>92003</xdr:rowOff>
    </xdr:to>
    <xdr:sp macro="" textlink="">
      <xdr:nvSpPr>
        <xdr:cNvPr id="16" name="ZoneTexte 15">
          <a:extLst>
            <a:ext uri="{FF2B5EF4-FFF2-40B4-BE49-F238E27FC236}">
              <a16:creationId xmlns:a16="http://schemas.microsoft.com/office/drawing/2014/main" id="{00000000-0008-0000-0700-000010000000}"/>
            </a:ext>
          </a:extLst>
        </xdr:cNvPr>
        <xdr:cNvSpPr txBox="1"/>
      </xdr:nvSpPr>
      <xdr:spPr>
        <a:xfrm>
          <a:off x="19050" y="23656290"/>
          <a:ext cx="6648450" cy="457763"/>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de la Pintade</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pPr algn="ctr"/>
          <a:endParaRPr lang="fr-BF" sz="1100"/>
        </a:p>
      </xdr:txBody>
    </xdr:sp>
    <xdr:clientData/>
  </xdr:twoCellAnchor>
  <xdr:twoCellAnchor>
    <xdr:from>
      <xdr:col>3</xdr:col>
      <xdr:colOff>31750</xdr:colOff>
      <xdr:row>22</xdr:row>
      <xdr:rowOff>117475</xdr:rowOff>
    </xdr:from>
    <xdr:to>
      <xdr:col>9</xdr:col>
      <xdr:colOff>47625</xdr:colOff>
      <xdr:row>45</xdr:row>
      <xdr:rowOff>165100</xdr:rowOff>
    </xdr:to>
    <xdr:graphicFrame macro="">
      <xdr:nvGraphicFramePr>
        <xdr:cNvPr id="17" name="Graphique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323851</xdr:colOff>
      <xdr:row>52</xdr:row>
      <xdr:rowOff>60960</xdr:rowOff>
    </xdr:from>
    <xdr:to>
      <xdr:col>9</xdr:col>
      <xdr:colOff>47625</xdr:colOff>
      <xdr:row>76</xdr:row>
      <xdr:rowOff>28575</xdr:rowOff>
    </xdr:to>
    <xdr:graphicFrame macro="">
      <xdr:nvGraphicFramePr>
        <xdr:cNvPr id="18" name="Graphique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80</xdr:row>
      <xdr:rowOff>7620</xdr:rowOff>
    </xdr:from>
    <xdr:to>
      <xdr:col>9</xdr:col>
      <xdr:colOff>31750</xdr:colOff>
      <xdr:row>100</xdr:row>
      <xdr:rowOff>0</xdr:rowOff>
    </xdr:to>
    <xdr:graphicFrame macro="">
      <xdr:nvGraphicFramePr>
        <xdr:cNvPr id="19" name="Graphique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349250</xdr:colOff>
      <xdr:row>105</xdr:row>
      <xdr:rowOff>7892</xdr:rowOff>
    </xdr:from>
    <xdr:to>
      <xdr:col>9</xdr:col>
      <xdr:colOff>1</xdr:colOff>
      <xdr:row>127</xdr:row>
      <xdr:rowOff>0</xdr:rowOff>
    </xdr:to>
    <xdr:graphicFrame macro="">
      <xdr:nvGraphicFramePr>
        <xdr:cNvPr id="20" name="Graphique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381001</xdr:colOff>
      <xdr:row>129</xdr:row>
      <xdr:rowOff>95250</xdr:rowOff>
    </xdr:from>
    <xdr:to>
      <xdr:col>9</xdr:col>
      <xdr:colOff>1907</xdr:colOff>
      <xdr:row>149</xdr:row>
      <xdr:rowOff>95250</xdr:rowOff>
    </xdr:to>
    <xdr:graphicFrame macro="">
      <xdr:nvGraphicFramePr>
        <xdr:cNvPr id="21" name="Graphique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39683</xdr:colOff>
      <xdr:row>3</xdr:row>
      <xdr:rowOff>0</xdr:rowOff>
    </xdr:from>
    <xdr:to>
      <xdr:col>3</xdr:col>
      <xdr:colOff>682620</xdr:colOff>
      <xdr:row>23</xdr:row>
      <xdr:rowOff>134938</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39683" y="548640"/>
          <a:ext cx="2566987" cy="379253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436563</xdr:colOff>
      <xdr:row>5</xdr:row>
      <xdr:rowOff>3492</xdr:rowOff>
    </xdr:from>
    <xdr:to>
      <xdr:col>9</xdr:col>
      <xdr:colOff>0</xdr:colOff>
      <xdr:row>23</xdr:row>
      <xdr:rowOff>103188</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434974</xdr:colOff>
      <xdr:row>23</xdr:row>
      <xdr:rowOff>149225</xdr:rowOff>
    </xdr:from>
    <xdr:to>
      <xdr:col>9</xdr:col>
      <xdr:colOff>6349</xdr:colOff>
      <xdr:row>41</xdr:row>
      <xdr:rowOff>120650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23</xdr:row>
      <xdr:rowOff>152400</xdr:rowOff>
    </xdr:from>
    <xdr:to>
      <xdr:col>4</xdr:col>
      <xdr:colOff>387351</xdr:colOff>
      <xdr:row>41</xdr:row>
      <xdr:rowOff>123825</xdr:rowOff>
    </xdr:to>
    <xdr:sp macro="" textlink="">
      <xdr:nvSpPr>
        <xdr:cNvPr id="5" name="ZoneTexte 4">
          <a:extLst>
            <a:ext uri="{FF2B5EF4-FFF2-40B4-BE49-F238E27FC236}">
              <a16:creationId xmlns:a16="http://schemas.microsoft.com/office/drawing/2014/main" id="{00000000-0008-0000-0800-000005000000}"/>
            </a:ext>
          </a:extLst>
        </xdr:cNvPr>
        <xdr:cNvSpPr txBox="1"/>
      </xdr:nvSpPr>
      <xdr:spPr>
        <a:xfrm>
          <a:off x="47625" y="4358640"/>
          <a:ext cx="2945766" cy="3263265"/>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000" b="1">
              <a:solidFill>
                <a:schemeClr val="dk1"/>
              </a:solidFill>
              <a:effectLst/>
              <a:latin typeface="Arial" panose="020B0604020202020204" pitchFamily="34" charset="0"/>
              <a:ea typeface="+mn-ea"/>
              <a:cs typeface="Arial" panose="020B0604020202020204" pitchFamily="34" charset="0"/>
            </a:rPr>
            <a:t>  </a:t>
          </a:r>
          <a:r>
            <a:rPr lang="fr-FR" sz="1000" b="1" u="sng">
              <a:solidFill>
                <a:schemeClr val="dk1"/>
              </a:solidFill>
              <a:effectLst/>
              <a:latin typeface="Arial" panose="020B0604020202020204" pitchFamily="34" charset="0"/>
              <a:ea typeface="+mn-ea"/>
              <a:cs typeface="Arial" panose="020B0604020202020204" pitchFamily="34" charset="0"/>
            </a:rPr>
            <a:t>Les principales</a:t>
          </a:r>
          <a:r>
            <a:rPr lang="fr-FR" sz="1000" b="1" u="sng" baseline="0">
              <a:solidFill>
                <a:schemeClr val="dk1"/>
              </a:solidFill>
              <a:effectLst/>
              <a:latin typeface="Arial" panose="020B0604020202020204" pitchFamily="34" charset="0"/>
              <a:ea typeface="+mn-ea"/>
              <a:cs typeface="Arial" panose="020B0604020202020204" pitchFamily="34" charset="0"/>
            </a:rPr>
            <a:t> céréales sur les marchés de détail</a:t>
          </a:r>
        </a:p>
        <a:p>
          <a:pPr eaLnBrk="1" fontAlgn="auto" latinLnBrk="0" hangingPunct="1"/>
          <a:r>
            <a:rPr lang="fr-FR" sz="1100" b="1">
              <a:solidFill>
                <a:schemeClr val="dk1"/>
              </a:solidFill>
              <a:effectLst/>
              <a:latin typeface="+mn-lt"/>
              <a:ea typeface="+mn-ea"/>
              <a:cs typeface="+mn-cs"/>
            </a:rPr>
            <a:t>En glissement  trimestriel </a:t>
          </a:r>
          <a:r>
            <a:rPr lang="fr-FR" sz="1100">
              <a:solidFill>
                <a:schemeClr val="dk1"/>
              </a:solidFill>
              <a:effectLst/>
              <a:latin typeface="+mn-lt"/>
              <a:ea typeface="+mn-ea"/>
              <a:cs typeface="+mn-cs"/>
            </a:rPr>
            <a:t>: </a:t>
          </a:r>
          <a:r>
            <a:rPr lang="fr-FR" sz="1100" b="0" baseline="0">
              <a:solidFill>
                <a:schemeClr val="dk1"/>
              </a:solidFill>
              <a:effectLst/>
              <a:latin typeface="+mn-lt"/>
              <a:ea typeface="+mn-ea"/>
              <a:cs typeface="+mn-cs"/>
            </a:rPr>
            <a:t>les prix moyens des principales céréales ont enregistré des </a:t>
          </a:r>
          <a:r>
            <a:rPr lang="fr-FR" sz="1100" b="1" baseline="0">
              <a:solidFill>
                <a:schemeClr val="dk1"/>
              </a:solidFill>
              <a:effectLst/>
              <a:latin typeface="+mn-lt"/>
              <a:ea typeface="+mn-ea"/>
              <a:cs typeface="+mn-cs"/>
            </a:rPr>
            <a:t>baisses</a:t>
          </a:r>
          <a:r>
            <a:rPr lang="fr-FR" sz="1100" b="0" baseline="0">
              <a:solidFill>
                <a:schemeClr val="dk1"/>
              </a:solidFill>
              <a:effectLst/>
              <a:latin typeface="+mn-lt"/>
              <a:ea typeface="+mn-ea"/>
              <a:cs typeface="+mn-cs"/>
            </a:rPr>
            <a:t> de l'ordre de  </a:t>
          </a:r>
          <a:r>
            <a:rPr lang="fr-FR" sz="1100" b="1" baseline="0">
              <a:solidFill>
                <a:schemeClr val="dk1"/>
              </a:solidFill>
              <a:effectLst/>
              <a:latin typeface="+mn-lt"/>
              <a:ea typeface="+mn-ea"/>
              <a:cs typeface="+mn-cs"/>
            </a:rPr>
            <a:t>3,6%, </a:t>
          </a:r>
          <a:r>
            <a:rPr lang="fr-FR" sz="1100" b="0" baseline="0">
              <a:solidFill>
                <a:schemeClr val="dk1"/>
              </a:solidFill>
              <a:effectLst/>
              <a:latin typeface="+mn-lt"/>
              <a:ea typeface="+mn-ea"/>
              <a:cs typeface="+mn-cs"/>
            </a:rPr>
            <a:t>de </a:t>
          </a:r>
          <a:r>
            <a:rPr lang="fr-FR" sz="1100" b="1" baseline="0">
              <a:solidFill>
                <a:schemeClr val="dk1"/>
              </a:solidFill>
              <a:effectLst/>
              <a:latin typeface="+mn-lt"/>
              <a:ea typeface="+mn-ea"/>
              <a:cs typeface="+mn-cs"/>
            </a:rPr>
            <a:t>6,5% </a:t>
          </a:r>
          <a:r>
            <a:rPr lang="fr-FR" sz="1100" b="0" baseline="0">
              <a:solidFill>
                <a:schemeClr val="dk1"/>
              </a:solidFill>
              <a:effectLst/>
              <a:latin typeface="+mn-lt"/>
              <a:ea typeface="+mn-ea"/>
              <a:cs typeface="+mn-cs"/>
            </a:rPr>
            <a:t>et de </a:t>
          </a:r>
          <a:r>
            <a:rPr lang="fr-FR" sz="1100" b="1" baseline="0">
              <a:solidFill>
                <a:schemeClr val="dk1"/>
              </a:solidFill>
              <a:effectLst/>
              <a:latin typeface="+mn-lt"/>
              <a:ea typeface="+mn-ea"/>
              <a:cs typeface="+mn-cs"/>
            </a:rPr>
            <a:t>9,6%</a:t>
          </a:r>
          <a:r>
            <a:rPr lang="fr-FR" sz="1100" b="0" baseline="0">
              <a:solidFill>
                <a:schemeClr val="dk1"/>
              </a:solidFill>
              <a:effectLst/>
              <a:latin typeface="+mn-lt"/>
              <a:ea typeface="+mn-ea"/>
              <a:cs typeface="+mn-cs"/>
            </a:rPr>
            <a:t> respectivement pour  le mil, le sorgho blanc et le maïs blanc. </a:t>
          </a:r>
          <a:endParaRPr lang="fr-FR" sz="1000">
            <a:effectLst/>
          </a:endParaRPr>
        </a:p>
        <a:p>
          <a:pPr eaLnBrk="1" fontAlgn="auto" latinLnBrk="0" hangingPunct="1"/>
          <a:r>
            <a:rPr lang="fr-FR" sz="1100" b="0" baseline="0">
              <a:solidFill>
                <a:schemeClr val="dk1"/>
              </a:solidFill>
              <a:effectLst/>
              <a:latin typeface="+mn-lt"/>
              <a:ea typeface="+mn-ea"/>
              <a:cs typeface="+mn-cs"/>
            </a:rPr>
            <a:t>Les niveaux actuel de ces prix moyens  se situent à </a:t>
          </a:r>
          <a:r>
            <a:rPr lang="fr-FR" sz="1100" b="1" baseline="0">
              <a:solidFill>
                <a:schemeClr val="dk1"/>
              </a:solidFill>
              <a:effectLst/>
              <a:latin typeface="+mn-lt"/>
              <a:ea typeface="+mn-ea"/>
              <a:cs typeface="+mn-cs"/>
            </a:rPr>
            <a:t>275F</a:t>
          </a:r>
          <a:r>
            <a:rPr lang="fr-FR" sz="1100" b="0" baseline="0">
              <a:solidFill>
                <a:schemeClr val="dk1"/>
              </a:solidFill>
              <a:effectLst/>
              <a:latin typeface="+mn-lt"/>
              <a:ea typeface="+mn-ea"/>
              <a:cs typeface="+mn-cs"/>
            </a:rPr>
            <a:t> pour le maïs blanc, à </a:t>
          </a:r>
          <a:r>
            <a:rPr lang="fr-FR" sz="1100" b="1" baseline="0">
              <a:solidFill>
                <a:schemeClr val="dk1"/>
              </a:solidFill>
              <a:effectLst/>
              <a:latin typeface="+mn-lt"/>
              <a:ea typeface="+mn-ea"/>
              <a:cs typeface="+mn-cs"/>
            </a:rPr>
            <a:t>412F</a:t>
          </a:r>
          <a:r>
            <a:rPr lang="fr-FR" sz="1100" b="0" baseline="0">
              <a:solidFill>
                <a:schemeClr val="dk1"/>
              </a:solidFill>
              <a:effectLst/>
              <a:latin typeface="+mn-lt"/>
              <a:ea typeface="+mn-ea"/>
              <a:cs typeface="+mn-cs"/>
            </a:rPr>
            <a:t> pour le mil et à </a:t>
          </a:r>
          <a:r>
            <a:rPr lang="fr-FR" sz="1100" b="1" baseline="0">
              <a:solidFill>
                <a:schemeClr val="dk1"/>
              </a:solidFill>
              <a:effectLst/>
              <a:latin typeface="+mn-lt"/>
              <a:ea typeface="+mn-ea"/>
              <a:cs typeface="+mn-cs"/>
            </a:rPr>
            <a:t>325F</a:t>
          </a:r>
          <a:r>
            <a:rPr lang="fr-FR" sz="1100" b="0" baseline="0">
              <a:solidFill>
                <a:schemeClr val="dk1"/>
              </a:solidFill>
              <a:effectLst/>
              <a:latin typeface="+mn-lt"/>
              <a:ea typeface="+mn-ea"/>
              <a:cs typeface="+mn-cs"/>
            </a:rPr>
            <a:t> pour le  sorgho blanc</a:t>
          </a:r>
          <a:r>
            <a:rPr lang="fr-FR" sz="1100" b="1" baseline="0">
              <a:solidFill>
                <a:schemeClr val="dk1"/>
              </a:solidFill>
              <a:effectLst/>
              <a:latin typeface="+mn-lt"/>
              <a:ea typeface="+mn-ea"/>
              <a:cs typeface="+mn-cs"/>
            </a:rPr>
            <a:t>.</a:t>
          </a:r>
          <a:endParaRPr lang="fr-FR" sz="1000">
            <a:effectLst/>
          </a:endParaRPr>
        </a:p>
        <a:p>
          <a:pPr eaLnBrk="1" fontAlgn="auto" latinLnBrk="0" hangingPunct="1"/>
          <a:r>
            <a:rPr lang="fr-FR" sz="1100" b="1">
              <a:solidFill>
                <a:schemeClr val="dk1"/>
              </a:solidFill>
              <a:effectLst/>
              <a:latin typeface="+mn-lt"/>
              <a:ea typeface="+mn-ea"/>
              <a:cs typeface="+mn-cs"/>
            </a:rPr>
            <a:t>En Glissement annuel </a:t>
          </a:r>
          <a:r>
            <a:rPr lang="fr-FR" sz="1100">
              <a:solidFill>
                <a:schemeClr val="dk1"/>
              </a:solidFill>
              <a:effectLst/>
              <a:latin typeface="+mn-lt"/>
              <a:ea typeface="+mn-ea"/>
              <a:cs typeface="+mn-cs"/>
            </a:rPr>
            <a:t>: Les</a:t>
          </a:r>
          <a:r>
            <a:rPr lang="fr-FR" sz="1100" baseline="0">
              <a:solidFill>
                <a:schemeClr val="dk1"/>
              </a:solidFill>
              <a:effectLst/>
              <a:latin typeface="+mn-lt"/>
              <a:ea typeface="+mn-ea"/>
              <a:cs typeface="+mn-cs"/>
            </a:rPr>
            <a:t> prix moyens ont en revanche évolué à la hausse pour le sorgho blanc à </a:t>
          </a:r>
          <a:r>
            <a:rPr lang="fr-FR" sz="1100" b="1" baseline="0">
              <a:solidFill>
                <a:schemeClr val="dk1"/>
              </a:solidFill>
              <a:effectLst/>
              <a:latin typeface="+mn-lt"/>
              <a:ea typeface="+mn-ea"/>
              <a:cs typeface="+mn-cs"/>
            </a:rPr>
            <a:t>12,5%</a:t>
          </a:r>
          <a:r>
            <a:rPr lang="fr-FR" sz="1100" baseline="0">
              <a:solidFill>
                <a:schemeClr val="dk1"/>
              </a:solidFill>
              <a:effectLst/>
              <a:latin typeface="+mn-lt"/>
              <a:ea typeface="+mn-ea"/>
              <a:cs typeface="+mn-cs"/>
            </a:rPr>
            <a:t> et à </a:t>
          </a:r>
          <a:r>
            <a:rPr lang="fr-FR" sz="1100" b="1" baseline="0">
              <a:solidFill>
                <a:schemeClr val="dk1"/>
              </a:solidFill>
              <a:effectLst/>
              <a:latin typeface="+mn-lt"/>
              <a:ea typeface="+mn-ea"/>
              <a:cs typeface="+mn-cs"/>
            </a:rPr>
            <a:t>21,4%</a:t>
          </a:r>
          <a:r>
            <a:rPr lang="fr-FR" sz="1100" baseline="0">
              <a:solidFill>
                <a:schemeClr val="dk1"/>
              </a:solidFill>
              <a:effectLst/>
              <a:latin typeface="+mn-lt"/>
              <a:ea typeface="+mn-ea"/>
              <a:cs typeface="+mn-cs"/>
            </a:rPr>
            <a:t> pour le mil. Celui du maïs blanc est demeuré stable.</a:t>
          </a:r>
          <a:endParaRPr lang="fr-FR" sz="1000">
            <a:effectLst/>
          </a:endParaRPr>
        </a:p>
        <a:p>
          <a:pPr algn="just" eaLnBrk="1" fontAlgn="auto" latinLnBrk="0" hangingPunct="1"/>
          <a:endParaRPr lang="fr-FR" sz="1000" b="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9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425450</xdr:colOff>
      <xdr:row>42</xdr:row>
      <xdr:rowOff>55562</xdr:rowOff>
    </xdr:from>
    <xdr:to>
      <xdr:col>9</xdr:col>
      <xdr:colOff>6350</xdr:colOff>
      <xdr:row>59</xdr:row>
      <xdr:rowOff>81643</xdr:rowOff>
    </xdr:to>
    <xdr:graphicFrame macro="">
      <xdr:nvGraphicFramePr>
        <xdr:cNvPr id="6" name="Graphique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31750</xdr:colOff>
      <xdr:row>42</xdr:row>
      <xdr:rowOff>55564</xdr:rowOff>
    </xdr:from>
    <xdr:to>
      <xdr:col>4</xdr:col>
      <xdr:colOff>384175</xdr:colOff>
      <xdr:row>59</xdr:row>
      <xdr:rowOff>81644</xdr:rowOff>
    </xdr:to>
    <xdr:sp macro="" textlink="">
      <xdr:nvSpPr>
        <xdr:cNvPr id="7" name="ZoneTexte 6">
          <a:extLst>
            <a:ext uri="{FF2B5EF4-FFF2-40B4-BE49-F238E27FC236}">
              <a16:creationId xmlns:a16="http://schemas.microsoft.com/office/drawing/2014/main" id="{00000000-0008-0000-0800-000007000000}"/>
            </a:ext>
          </a:extLst>
        </xdr:cNvPr>
        <xdr:cNvSpPr txBox="1"/>
      </xdr:nvSpPr>
      <xdr:spPr>
        <a:xfrm>
          <a:off x="31750" y="7736524"/>
          <a:ext cx="2958465" cy="313504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100" b="1" i="1" u="sng">
              <a:solidFill>
                <a:schemeClr val="dk1"/>
              </a:solidFill>
              <a:effectLst/>
              <a:latin typeface="Arial" panose="020B0604020202020204" pitchFamily="34" charset="0"/>
              <a:ea typeface="+mn-ea"/>
              <a:cs typeface="Arial" panose="020B0604020202020204" pitchFamily="34" charset="0"/>
            </a:rPr>
            <a:t>Produits de rente sur les  Marchés de collecte </a:t>
          </a:r>
        </a:p>
        <a:p>
          <a:pPr algn="just"/>
          <a:r>
            <a:rPr lang="fr-FR" sz="1000">
              <a:solidFill>
                <a:schemeClr val="dk1"/>
              </a:solidFill>
              <a:latin typeface="Arial" panose="020B0604020202020204" pitchFamily="34" charset="0"/>
              <a:ea typeface="+mn-ea"/>
              <a:cs typeface="Arial" panose="020B0604020202020204" pitchFamily="34" charset="0"/>
            </a:rPr>
            <a:t>En glissement  trimestriel : les prix moyens du sésame et du niébé ont connu une baisse de 18,4% et de 18,9% respectivement, celui du riz local a enregistré une stabilité . Actuellement, le prix du riz local est de 417 F, celui du sésame est de 796F et de 524F pour le niébé.</a:t>
          </a:r>
        </a:p>
        <a:p>
          <a:pPr algn="just"/>
          <a:endParaRPr lang="fr-FR" sz="1000">
            <a:solidFill>
              <a:schemeClr val="dk1"/>
            </a:solidFill>
            <a:latin typeface="Arial" panose="020B0604020202020204" pitchFamily="34" charset="0"/>
            <a:ea typeface="+mn-ea"/>
            <a:cs typeface="Arial" panose="020B0604020202020204" pitchFamily="34" charset="0"/>
          </a:endParaRPr>
        </a:p>
        <a:p>
          <a:pPr algn="just"/>
          <a:r>
            <a:rPr lang="fr-FR" sz="1000">
              <a:solidFill>
                <a:schemeClr val="dk1"/>
              </a:solidFill>
              <a:latin typeface="Arial" panose="020B0604020202020204" pitchFamily="34" charset="0"/>
              <a:ea typeface="+mn-ea"/>
              <a:cs typeface="Arial" panose="020B0604020202020204" pitchFamily="34" charset="0"/>
            </a:rPr>
            <a:t>En glissement annuel : les prix moyens des principaux produits de rente ont ennregistré une augmentation de 6,5% pour le sésame, de 13% pour le riz local et de 63,4% pour le niébé.</a:t>
          </a:r>
        </a:p>
        <a:p>
          <a:pPr algn="just"/>
          <a:endParaRPr lang="fr-BF" sz="1000" b="0">
            <a:effectLst/>
            <a:latin typeface="Arial" panose="020B0604020202020204" pitchFamily="34" charset="0"/>
            <a:cs typeface="Arial" panose="020B0604020202020204" pitchFamily="34" charset="0"/>
          </a:endParaRPr>
        </a:p>
        <a:p>
          <a:pPr algn="just"/>
          <a:r>
            <a:rPr lang="fr-FR" sz="1000" b="0" baseline="0">
              <a:solidFill>
                <a:schemeClr val="dk1"/>
              </a:solidFill>
              <a:effectLst/>
              <a:latin typeface="Arial" panose="020B0604020202020204" pitchFamily="34" charset="0"/>
              <a:ea typeface="+mn-ea"/>
              <a:cs typeface="Arial" panose="020B0604020202020204" pitchFamily="34" charset="0"/>
            </a:rPr>
            <a:t> </a:t>
          </a:r>
        </a:p>
        <a:p>
          <a:endParaRPr lang="fr-FR" sz="1100"/>
        </a:p>
      </xdr:txBody>
    </xdr:sp>
    <xdr:clientData/>
  </xdr:twoCellAnchor>
  <xdr:twoCellAnchor>
    <xdr:from>
      <xdr:col>4</xdr:col>
      <xdr:colOff>425449</xdr:colOff>
      <xdr:row>59</xdr:row>
      <xdr:rowOff>136071</xdr:rowOff>
    </xdr:from>
    <xdr:to>
      <xdr:col>9</xdr:col>
      <xdr:colOff>3174</xdr:colOff>
      <xdr:row>77</xdr:row>
      <xdr:rowOff>47624</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41275</xdr:colOff>
      <xdr:row>59</xdr:row>
      <xdr:rowOff>115661</xdr:rowOff>
    </xdr:from>
    <xdr:to>
      <xdr:col>4</xdr:col>
      <xdr:colOff>377825</xdr:colOff>
      <xdr:row>77</xdr:row>
      <xdr:rowOff>74839</xdr:rowOff>
    </xdr:to>
    <xdr:sp macro="" textlink="">
      <xdr:nvSpPr>
        <xdr:cNvPr id="9" name="ZoneTexte 8">
          <a:extLst>
            <a:ext uri="{FF2B5EF4-FFF2-40B4-BE49-F238E27FC236}">
              <a16:creationId xmlns:a16="http://schemas.microsoft.com/office/drawing/2014/main" id="{00000000-0008-0000-0800-000009000000}"/>
            </a:ext>
          </a:extLst>
        </xdr:cNvPr>
        <xdr:cNvSpPr txBox="1"/>
      </xdr:nvSpPr>
      <xdr:spPr>
        <a:xfrm>
          <a:off x="41275" y="10905581"/>
          <a:ext cx="2942590" cy="3251018"/>
        </a:xfrm>
        <a:prstGeom prst="rect">
          <a:avLst/>
        </a:prstGeom>
        <a:solidFill>
          <a:schemeClr val="bg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100" b="1" i="1" u="sng">
              <a:solidFill>
                <a:schemeClr val="dk1"/>
              </a:solidFill>
              <a:effectLst/>
              <a:latin typeface="Arial" panose="020B0604020202020204" pitchFamily="34" charset="0"/>
              <a:ea typeface="+mn-ea"/>
              <a:cs typeface="Arial" panose="020B0604020202020204" pitchFamily="34" charset="0"/>
            </a:rPr>
            <a:t>Produits de rente sur les   Marchés de détail </a:t>
          </a:r>
        </a:p>
        <a:p>
          <a:pPr algn="just"/>
          <a:r>
            <a:rPr lang="fr-FR" sz="1100">
              <a:solidFill>
                <a:schemeClr val="dk1"/>
              </a:solidFill>
              <a:latin typeface="Arial" panose="020B0604020202020204" pitchFamily="34" charset="0"/>
              <a:ea typeface="+mn-ea"/>
              <a:cs typeface="Arial" panose="020B0604020202020204" pitchFamily="34" charset="0"/>
            </a:rPr>
            <a:t>En glissement  trimestriel, les prix moyens du sésame et du niébé ont enregistré des baisses de 17,8% et de 19,5% respectivement. Celui du riz décortiqué est demeuré stable.</a:t>
          </a:r>
        </a:p>
        <a:p>
          <a:pPr algn="just"/>
          <a:r>
            <a:rPr lang="fr-FR" sz="1100">
              <a:solidFill>
                <a:schemeClr val="dk1"/>
              </a:solidFill>
              <a:latin typeface="Arial" panose="020B0604020202020204" pitchFamily="34" charset="0"/>
              <a:ea typeface="+mn-ea"/>
              <a:cs typeface="Arial" panose="020B0604020202020204" pitchFamily="34" charset="0"/>
            </a:rPr>
            <a:t>Le niveau de ces  prix moyens s'établit à 480F pour le riz local, à 924F, pour le sésame et à 531F pour le niébé.</a:t>
          </a:r>
        </a:p>
        <a:p>
          <a:pPr algn="just" eaLnBrk="1" fontAlgn="auto" latinLnBrk="0" hangingPunct="1"/>
          <a:r>
            <a:rPr lang="fr-FR" sz="1100">
              <a:solidFill>
                <a:schemeClr val="dk1"/>
              </a:solidFill>
              <a:latin typeface="Arial" panose="020B0604020202020204" pitchFamily="34" charset="0"/>
              <a:ea typeface="+mn-ea"/>
              <a:cs typeface="Arial" panose="020B0604020202020204" pitchFamily="34" charset="0"/>
            </a:rPr>
            <a:t>En Glissement annuel: Contrairement  au glissement trimestriel, les prix moyens du riz local et du niébé ont connu des hausses respectives de 16,4% et de 33,9%. En revanche, celui du sésame a légèrement baissé de 5,2%.</a:t>
          </a:r>
        </a:p>
        <a:p>
          <a:endParaRPr lang="fr-FR" sz="9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431799</xdr:colOff>
      <xdr:row>79</xdr:row>
      <xdr:rowOff>26670</xdr:rowOff>
    </xdr:from>
    <xdr:to>
      <xdr:col>8</xdr:col>
      <xdr:colOff>784224</xdr:colOff>
      <xdr:row>94</xdr:row>
      <xdr:rowOff>174625</xdr:rowOff>
    </xdr:to>
    <xdr:graphicFrame macro="">
      <xdr:nvGraphicFramePr>
        <xdr:cNvPr id="10" name="Graphique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47626</xdr:colOff>
      <xdr:row>79</xdr:row>
      <xdr:rowOff>31750</xdr:rowOff>
    </xdr:from>
    <xdr:to>
      <xdr:col>4</xdr:col>
      <xdr:colOff>377826</xdr:colOff>
      <xdr:row>94</xdr:row>
      <xdr:rowOff>174625</xdr:rowOff>
    </xdr:to>
    <xdr:sp macro="" textlink="">
      <xdr:nvSpPr>
        <xdr:cNvPr id="11" name="ZoneTexte 10">
          <a:extLst>
            <a:ext uri="{FF2B5EF4-FFF2-40B4-BE49-F238E27FC236}">
              <a16:creationId xmlns:a16="http://schemas.microsoft.com/office/drawing/2014/main" id="{00000000-0008-0000-0800-00000B000000}"/>
            </a:ext>
          </a:extLst>
        </xdr:cNvPr>
        <xdr:cNvSpPr txBox="1"/>
      </xdr:nvSpPr>
      <xdr:spPr>
        <a:xfrm>
          <a:off x="47626" y="14319250"/>
          <a:ext cx="2936240" cy="2886075"/>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b="1" i="1" u="sng">
              <a:latin typeface="Arial" panose="020B0604020202020204" pitchFamily="34" charset="0"/>
              <a:cs typeface="Arial" panose="020B0604020202020204" pitchFamily="34" charset="0"/>
            </a:rPr>
            <a:t>Principales</a:t>
          </a:r>
          <a:r>
            <a:rPr lang="fr-FR" sz="1100" b="1" i="1" u="sng" baseline="0">
              <a:latin typeface="Arial" panose="020B0604020202020204" pitchFamily="34" charset="0"/>
              <a:cs typeface="Arial" panose="020B0604020202020204" pitchFamily="34" charset="0"/>
            </a:rPr>
            <a:t> productions céréalières</a:t>
          </a:r>
          <a:endParaRPr lang="fr-FR" sz="1100" b="1" i="1" u="sng">
            <a:latin typeface="Arial" panose="020B0604020202020204" pitchFamily="34" charset="0"/>
            <a:cs typeface="Arial" panose="020B0604020202020204" pitchFamily="34" charset="0"/>
          </a:endParaRPr>
        </a:p>
        <a:p>
          <a:pPr algn="just"/>
          <a:r>
            <a:rPr lang="fr-FR" sz="1000">
              <a:latin typeface="Arial" panose="020B0604020202020204" pitchFamily="34" charset="0"/>
              <a:cs typeface="Arial" panose="020B0604020202020204" pitchFamily="34" charset="0"/>
            </a:rPr>
            <a:t>Selon le bilan céréalier prévisionnel, la production brute est estimée à 5 246 405 tonnes. Cette production est en hausse respective de 6,7% et de 1,5% par rapport à la campagne agricole précédente et à la moyenne des cinq dernières années.  De façon spécifique, Le bilan céréalier prévisionnel 2023 / 2024 fait ressortir : La production du mil local est ressortie à 871 314 tonnes, la production du maïs s'est affichée à 2 053 927 tonnes, la production du sorgho est estimée à 1 446 416 tonnes. </a:t>
          </a:r>
        </a:p>
      </xdr:txBody>
    </xdr:sp>
    <xdr:clientData/>
  </xdr:twoCellAnchor>
  <xdr:twoCellAnchor>
    <xdr:from>
      <xdr:col>4</xdr:col>
      <xdr:colOff>438151</xdr:colOff>
      <xdr:row>95</xdr:row>
      <xdr:rowOff>19049</xdr:rowOff>
    </xdr:from>
    <xdr:to>
      <xdr:col>8</xdr:col>
      <xdr:colOff>787401</xdr:colOff>
      <xdr:row>111</xdr:row>
      <xdr:rowOff>76198</xdr:rowOff>
    </xdr:to>
    <xdr:graphicFrame macro="">
      <xdr:nvGraphicFramePr>
        <xdr:cNvPr id="12" name="Graphique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95</xdr:row>
      <xdr:rowOff>19050</xdr:rowOff>
    </xdr:from>
    <xdr:to>
      <xdr:col>4</xdr:col>
      <xdr:colOff>381000</xdr:colOff>
      <xdr:row>111</xdr:row>
      <xdr:rowOff>76200</xdr:rowOff>
    </xdr:to>
    <xdr:sp macro="" textlink="">
      <xdr:nvSpPr>
        <xdr:cNvPr id="13" name="ZoneTexte 12">
          <a:extLst>
            <a:ext uri="{FF2B5EF4-FFF2-40B4-BE49-F238E27FC236}">
              <a16:creationId xmlns:a16="http://schemas.microsoft.com/office/drawing/2014/main" id="{00000000-0008-0000-0800-00000D000000}"/>
            </a:ext>
          </a:extLst>
        </xdr:cNvPr>
        <xdr:cNvSpPr txBox="1"/>
      </xdr:nvSpPr>
      <xdr:spPr>
        <a:xfrm>
          <a:off x="47625" y="17232630"/>
          <a:ext cx="2939415" cy="298323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000">
              <a:latin typeface="Arial" panose="020B0604020202020204" pitchFamily="34" charset="0"/>
              <a:cs typeface="Arial" panose="020B0604020202020204" pitchFamily="34" charset="0"/>
            </a:rPr>
            <a:t>Le fonio enregistre une production de 8 625 tonnes, en hausse de 14,2% par rapport à la production définitive de la campagne agricole précédente et une baisse de 13,6% par rapport à la moyenne quinquennale.</a:t>
          </a:r>
          <a:r>
            <a:rPr lang="fr-FR" sz="1000" baseline="0">
              <a:latin typeface="Arial" panose="020B0604020202020204" pitchFamily="34" charset="0"/>
              <a:cs typeface="Arial" panose="020B0604020202020204" pitchFamily="34" charset="0"/>
            </a:rPr>
            <a:t> </a:t>
          </a:r>
          <a:r>
            <a:rPr lang="fr-FR" sz="1000">
              <a:latin typeface="Arial" panose="020B0604020202020204" pitchFamily="34" charset="0"/>
              <a:cs typeface="Arial" panose="020B0604020202020204" pitchFamily="34" charset="0"/>
            </a:rPr>
            <a:t>La production prévisionnelle des cultures de rente est évaluée 1 572 136 tonnes et est en hausses respectives de 8,3% par rapport à la campagne passée et de 8,2 % et par rapport à la moyenne des cinq dernières campagnes. </a:t>
          </a:r>
          <a:endParaRPr lang="fr-FR" sz="1100"/>
        </a:p>
      </xdr:txBody>
    </xdr:sp>
    <xdr:clientData/>
  </xdr:twoCellAnchor>
  <xdr:twoCellAnchor>
    <xdr:from>
      <xdr:col>0</xdr:col>
      <xdr:colOff>76200</xdr:colOff>
      <xdr:row>37</xdr:row>
      <xdr:rowOff>0</xdr:rowOff>
    </xdr:from>
    <xdr:to>
      <xdr:col>4</xdr:col>
      <xdr:colOff>346075</xdr:colOff>
      <xdr:row>41</xdr:row>
      <xdr:rowOff>85730</xdr:rowOff>
    </xdr:to>
    <xdr:grpSp>
      <xdr:nvGrpSpPr>
        <xdr:cNvPr id="14" name="Groupe 13">
          <a:extLst>
            <a:ext uri="{FF2B5EF4-FFF2-40B4-BE49-F238E27FC236}">
              <a16:creationId xmlns:a16="http://schemas.microsoft.com/office/drawing/2014/main" id="{00000000-0008-0000-0800-00000E000000}"/>
            </a:ext>
          </a:extLst>
        </xdr:cNvPr>
        <xdr:cNvGrpSpPr/>
      </xdr:nvGrpSpPr>
      <xdr:grpSpPr>
        <a:xfrm>
          <a:off x="76200" y="6746421"/>
          <a:ext cx="2871561" cy="815073"/>
          <a:chOff x="31750" y="4621349"/>
          <a:chExt cx="2976563" cy="1617526"/>
        </a:xfrm>
      </xdr:grpSpPr>
      <xdr:sp macro="" textlink="">
        <xdr:nvSpPr>
          <xdr:cNvPr id="15" name="ZoneTexte 14">
            <a:extLst>
              <a:ext uri="{FF2B5EF4-FFF2-40B4-BE49-F238E27FC236}">
                <a16:creationId xmlns:a16="http://schemas.microsoft.com/office/drawing/2014/main" id="{00000000-0008-0000-0800-00000F000000}"/>
              </a:ext>
            </a:extLst>
          </xdr:cNvPr>
          <xdr:cNvSpPr txBox="1"/>
        </xdr:nvSpPr>
        <xdr:spPr>
          <a:xfrm>
            <a:off x="216300" y="4693923"/>
            <a:ext cx="855264" cy="8067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pic>
        <xdr:nvPicPr>
          <xdr:cNvPr id="16" name="Image 15" descr="Tous les bienfaits des céréales sur la santé - Marie Claire">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1750" y="4621349"/>
            <a:ext cx="2976563" cy="16175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0</xdr:colOff>
      <xdr:row>95</xdr:row>
      <xdr:rowOff>0</xdr:rowOff>
    </xdr:from>
    <xdr:to>
      <xdr:col>0</xdr:col>
      <xdr:colOff>304800</xdr:colOff>
      <xdr:row>96</xdr:row>
      <xdr:rowOff>114300</xdr:rowOff>
    </xdr:to>
    <xdr:sp macro="" textlink="">
      <xdr:nvSpPr>
        <xdr:cNvPr id="17" name="AutoShape 4" descr="Dossier céréales : Les céréales bio, des graines de vie ...">
          <a:extLst>
            <a:ext uri="{FF2B5EF4-FFF2-40B4-BE49-F238E27FC236}">
              <a16:creationId xmlns:a16="http://schemas.microsoft.com/office/drawing/2014/main" id="{00000000-0008-0000-0800-000011000000}"/>
            </a:ext>
          </a:extLst>
        </xdr:cNvPr>
        <xdr:cNvSpPr>
          <a:spLocks noChangeAspect="1" noChangeArrowheads="1"/>
        </xdr:cNvSpPr>
      </xdr:nvSpPr>
      <xdr:spPr bwMode="auto">
        <a:xfrm>
          <a:off x="0" y="1721358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95</xdr:row>
      <xdr:rowOff>0</xdr:rowOff>
    </xdr:from>
    <xdr:to>
      <xdr:col>0</xdr:col>
      <xdr:colOff>304800</xdr:colOff>
      <xdr:row>96</xdr:row>
      <xdr:rowOff>114300</xdr:rowOff>
    </xdr:to>
    <xdr:sp macro="" textlink="">
      <xdr:nvSpPr>
        <xdr:cNvPr id="18" name="AutoShape 5" descr="Dossier céréales : Les céréales bio, des graines de vie ...">
          <a:extLst>
            <a:ext uri="{FF2B5EF4-FFF2-40B4-BE49-F238E27FC236}">
              <a16:creationId xmlns:a16="http://schemas.microsoft.com/office/drawing/2014/main" id="{00000000-0008-0000-0800-000012000000}"/>
            </a:ext>
          </a:extLst>
        </xdr:cNvPr>
        <xdr:cNvSpPr>
          <a:spLocks noChangeAspect="1" noChangeArrowheads="1"/>
        </xdr:cNvSpPr>
      </xdr:nvSpPr>
      <xdr:spPr bwMode="auto">
        <a:xfrm>
          <a:off x="0" y="1721358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109</xdr:row>
      <xdr:rowOff>0</xdr:rowOff>
    </xdr:from>
    <xdr:to>
      <xdr:col>10</xdr:col>
      <xdr:colOff>167640</xdr:colOff>
      <xdr:row>110</xdr:row>
      <xdr:rowOff>114300</xdr:rowOff>
    </xdr:to>
    <xdr:sp macro="" textlink="">
      <xdr:nvSpPr>
        <xdr:cNvPr id="19" name="AutoShape 7">
          <a:extLst>
            <a:ext uri="{FF2B5EF4-FFF2-40B4-BE49-F238E27FC236}">
              <a16:creationId xmlns:a16="http://schemas.microsoft.com/office/drawing/2014/main" id="{00000000-0008-0000-0800-000013000000}"/>
            </a:ext>
          </a:extLst>
        </xdr:cNvPr>
        <xdr:cNvSpPr>
          <a:spLocks noChangeAspect="1" noChangeArrowheads="1"/>
        </xdr:cNvSpPr>
      </xdr:nvSpPr>
      <xdr:spPr bwMode="auto">
        <a:xfrm>
          <a:off x="5863590" y="19773900"/>
          <a:ext cx="32385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79375</xdr:colOff>
      <xdr:row>104</xdr:row>
      <xdr:rowOff>115660</xdr:rowOff>
    </xdr:from>
    <xdr:to>
      <xdr:col>4</xdr:col>
      <xdr:colOff>357188</xdr:colOff>
      <xdr:row>111</xdr:row>
      <xdr:rowOff>71437</xdr:rowOff>
    </xdr:to>
    <xdr:pic>
      <xdr:nvPicPr>
        <xdr:cNvPr id="20" name="Image 19" descr="open sacks of wheat in a grains market, anaj mandi, sohna, gurgaon, haryana, india - céréale photos et images de collection">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375" y="18975160"/>
          <a:ext cx="2883853" cy="1235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119062</xdr:colOff>
      <xdr:row>89</xdr:row>
      <xdr:rowOff>174625</xdr:rowOff>
    </xdr:from>
    <xdr:to>
      <xdr:col>4</xdr:col>
      <xdr:colOff>376873</xdr:colOff>
      <xdr:row>94</xdr:row>
      <xdr:rowOff>166689</xdr:rowOff>
    </xdr:to>
    <xdr:pic>
      <xdr:nvPicPr>
        <xdr:cNvPr id="21" name="Image 20" descr="full frame shot of grains for sale in market - céréale photos et images de collection">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 y="16290925"/>
          <a:ext cx="2863851" cy="906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78242</xdr:colOff>
      <xdr:row>73</xdr:row>
      <xdr:rowOff>163286</xdr:rowOff>
    </xdr:from>
    <xdr:to>
      <xdr:col>4</xdr:col>
      <xdr:colOff>383677</xdr:colOff>
      <xdr:row>77</xdr:row>
      <xdr:rowOff>40822</xdr:rowOff>
    </xdr:to>
    <xdr:pic>
      <xdr:nvPicPr>
        <xdr:cNvPr id="22" name="Image 21" descr="grain - céréale photos et images de collection">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8242" y="13513526"/>
          <a:ext cx="2911475" cy="609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39687</xdr:colOff>
      <xdr:row>54</xdr:row>
      <xdr:rowOff>68036</xdr:rowOff>
    </xdr:from>
    <xdr:to>
      <xdr:col>4</xdr:col>
      <xdr:colOff>357187</xdr:colOff>
      <xdr:row>59</xdr:row>
      <xdr:rowOff>101701</xdr:rowOff>
    </xdr:to>
    <xdr:pic>
      <xdr:nvPicPr>
        <xdr:cNvPr id="23" name="Image 22" descr="null">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9687" y="9943556"/>
          <a:ext cx="2923540" cy="948065"/>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0</xdr:row>
      <xdr:rowOff>9524</xdr:rowOff>
    </xdr:from>
    <xdr:to>
      <xdr:col>9</xdr:col>
      <xdr:colOff>19050</xdr:colOff>
      <xdr:row>4</xdr:row>
      <xdr:rowOff>160019</xdr:rowOff>
    </xdr:to>
    <xdr:sp macro="" textlink="">
      <xdr:nvSpPr>
        <xdr:cNvPr id="24" name="ZoneTexte 23">
          <a:extLst>
            <a:ext uri="{FF2B5EF4-FFF2-40B4-BE49-F238E27FC236}">
              <a16:creationId xmlns:a16="http://schemas.microsoft.com/office/drawing/2014/main" id="{00000000-0008-0000-0800-000018000000}"/>
            </a:ext>
          </a:extLst>
        </xdr:cNvPr>
        <xdr:cNvSpPr txBox="1"/>
      </xdr:nvSpPr>
      <xdr:spPr>
        <a:xfrm>
          <a:off x="19051" y="9524"/>
          <a:ext cx="5863589" cy="882015"/>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b="1">
              <a:solidFill>
                <a:sysClr val="windowText" lastClr="000000"/>
              </a:solidFill>
              <a:effectLst/>
              <a:latin typeface="Lucida Handwriting" panose="03010101010101010101" pitchFamily="66" charset="0"/>
              <a:ea typeface="+mn-ea"/>
              <a:cs typeface="+mn-cs"/>
            </a:rPr>
            <a:t>L'analyse des prix et de la production des produits agricoles</a:t>
          </a:r>
          <a:endParaRPr lang="fr-FR" sz="2000" b="1">
            <a:solidFill>
              <a:sysClr val="windowText" lastClr="000000"/>
            </a:solidFill>
            <a:effectLst/>
            <a:latin typeface="Lucida Handwriting" panose="03010101010101010101" pitchFamily="66" charset="0"/>
          </a:endParaRPr>
        </a:p>
        <a:p>
          <a:pPr algn="ctr"/>
          <a:endParaRPr lang="fr-FR" sz="1400">
            <a:latin typeface="Arial" panose="020B0604020202020204" pitchFamily="34" charset="0"/>
            <a:cs typeface="Arial" panose="020B0604020202020204" pitchFamily="34" charset="0"/>
          </a:endParaRPr>
        </a:p>
      </xdr:txBody>
    </xdr:sp>
    <xdr:clientData/>
  </xdr:twoCellAnchor>
  <xdr:twoCellAnchor>
    <xdr:from>
      <xdr:col>0</xdr:col>
      <xdr:colOff>44450</xdr:colOff>
      <xdr:row>5</xdr:row>
      <xdr:rowOff>11430</xdr:rowOff>
    </xdr:from>
    <xdr:to>
      <xdr:col>4</xdr:col>
      <xdr:colOff>387350</xdr:colOff>
      <xdr:row>23</xdr:row>
      <xdr:rowOff>120650</xdr:rowOff>
    </xdr:to>
    <xdr:sp macro="" textlink="">
      <xdr:nvSpPr>
        <xdr:cNvPr id="25" name="ZoneTexte 24">
          <a:extLst>
            <a:ext uri="{FF2B5EF4-FFF2-40B4-BE49-F238E27FC236}">
              <a16:creationId xmlns:a16="http://schemas.microsoft.com/office/drawing/2014/main" id="{00000000-0008-0000-0800-000019000000}"/>
            </a:ext>
          </a:extLst>
        </xdr:cNvPr>
        <xdr:cNvSpPr txBox="1"/>
      </xdr:nvSpPr>
      <xdr:spPr>
        <a:xfrm>
          <a:off x="44450" y="925830"/>
          <a:ext cx="2948940" cy="340106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100" b="1" baseline="0">
              <a:solidFill>
                <a:schemeClr val="dk1"/>
              </a:solidFill>
              <a:effectLst/>
              <a:latin typeface="+mn-lt"/>
              <a:ea typeface="+mn-ea"/>
              <a:cs typeface="+mn-cs"/>
            </a:rPr>
            <a:t> </a:t>
          </a:r>
          <a:r>
            <a:rPr lang="fr-FR" sz="1100" b="1" i="1" u="sng" baseline="0">
              <a:solidFill>
                <a:schemeClr val="dk1"/>
              </a:solidFill>
              <a:effectLst/>
              <a:latin typeface="Arial" panose="020B0604020202020204" pitchFamily="34" charset="0"/>
              <a:ea typeface="+mn-ea"/>
              <a:cs typeface="Arial" panose="020B0604020202020204" pitchFamily="34" charset="0"/>
            </a:rPr>
            <a:t>L</a:t>
          </a:r>
          <a:r>
            <a:rPr lang="fr-FR" sz="1100" b="1" i="1" u="sng">
              <a:solidFill>
                <a:schemeClr val="dk1"/>
              </a:solidFill>
              <a:effectLst/>
              <a:latin typeface="Arial" panose="020B0604020202020204" pitchFamily="34" charset="0"/>
              <a:ea typeface="+mn-ea"/>
              <a:cs typeface="Arial" panose="020B0604020202020204" pitchFamily="34" charset="0"/>
            </a:rPr>
            <a:t>es principales céréales sur les marchés de collecte</a:t>
          </a:r>
          <a:endParaRPr lang="fr-FR" sz="1100" b="0" i="0" u="none">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fr-FR" sz="1100" b="1">
              <a:solidFill>
                <a:schemeClr val="dk1"/>
              </a:solidFill>
              <a:effectLst/>
              <a:latin typeface="+mn-lt"/>
              <a:ea typeface="+mn-ea"/>
              <a:cs typeface="+mn-cs"/>
            </a:rPr>
            <a:t>  En glissement  trimestriel </a:t>
          </a:r>
          <a:r>
            <a:rPr lang="fr-FR" sz="1100">
              <a:solidFill>
                <a:schemeClr val="dk1"/>
              </a:solidFill>
              <a:effectLst/>
              <a:latin typeface="+mn-lt"/>
              <a:ea typeface="+mn-ea"/>
              <a:cs typeface="+mn-cs"/>
            </a:rPr>
            <a:t>:</a:t>
          </a:r>
          <a:r>
            <a:rPr lang="fr-FR" sz="1100" b="0" baseline="0">
              <a:solidFill>
                <a:schemeClr val="dk1"/>
              </a:solidFill>
              <a:effectLst/>
              <a:latin typeface="+mn-lt"/>
              <a:ea typeface="+mn-ea"/>
              <a:cs typeface="+mn-cs"/>
            </a:rPr>
            <a:t> les prix moyens du sorgho blanc et du maïs blanc ont  respectivement enregistré des </a:t>
          </a:r>
          <a:r>
            <a:rPr lang="fr-FR" sz="1100" b="1" baseline="0">
              <a:solidFill>
                <a:schemeClr val="dk1"/>
              </a:solidFill>
              <a:effectLst/>
              <a:latin typeface="+mn-lt"/>
              <a:ea typeface="+mn-ea"/>
              <a:cs typeface="+mn-cs"/>
            </a:rPr>
            <a:t>baisses</a:t>
          </a:r>
          <a:r>
            <a:rPr lang="fr-FR" sz="1100" b="0" baseline="0">
              <a:solidFill>
                <a:schemeClr val="dk1"/>
              </a:solidFill>
              <a:effectLst/>
              <a:latin typeface="+mn-lt"/>
              <a:ea typeface="+mn-ea"/>
              <a:cs typeface="+mn-cs"/>
            </a:rPr>
            <a:t> de </a:t>
          </a:r>
          <a:r>
            <a:rPr lang="fr-FR" sz="1100" b="1" baseline="0">
              <a:solidFill>
                <a:schemeClr val="dk1"/>
              </a:solidFill>
              <a:effectLst/>
              <a:latin typeface="+mn-lt"/>
              <a:ea typeface="+mn-ea"/>
              <a:cs typeface="+mn-cs"/>
            </a:rPr>
            <a:t>4,9%</a:t>
          </a:r>
          <a:r>
            <a:rPr lang="fr-FR" sz="1100" b="0" baseline="0">
              <a:solidFill>
                <a:schemeClr val="dk1"/>
              </a:solidFill>
              <a:effectLst/>
              <a:latin typeface="+mn-lt"/>
              <a:ea typeface="+mn-ea"/>
              <a:cs typeface="+mn-cs"/>
            </a:rPr>
            <a:t> et de </a:t>
          </a:r>
          <a:r>
            <a:rPr lang="fr-FR" sz="1100" b="1" baseline="0">
              <a:solidFill>
                <a:schemeClr val="dk1"/>
              </a:solidFill>
              <a:effectLst/>
              <a:latin typeface="+mn-lt"/>
              <a:ea typeface="+mn-ea"/>
              <a:cs typeface="+mn-cs"/>
            </a:rPr>
            <a:t>9,1%</a:t>
          </a:r>
          <a:r>
            <a:rPr lang="fr-FR" sz="1100" b="0" baseline="0">
              <a:solidFill>
                <a:schemeClr val="dk1"/>
              </a:solidFill>
              <a:effectLst/>
              <a:latin typeface="+mn-lt"/>
              <a:ea typeface="+mn-ea"/>
              <a:cs typeface="+mn-cs"/>
            </a:rPr>
            <a:t> </a:t>
          </a:r>
          <a:r>
            <a:rPr lang="fr-FR" sz="1100" b="1" baseline="0">
              <a:solidFill>
                <a:schemeClr val="dk1"/>
              </a:solidFill>
              <a:effectLst/>
              <a:latin typeface="+mn-lt"/>
              <a:ea typeface="+mn-ea"/>
              <a:cs typeface="+mn-cs"/>
            </a:rPr>
            <a:t>contre une hausse </a:t>
          </a:r>
          <a:r>
            <a:rPr lang="fr-FR" sz="1100" b="0" baseline="0">
              <a:solidFill>
                <a:schemeClr val="dk1"/>
              </a:solidFill>
              <a:effectLst/>
              <a:latin typeface="+mn-lt"/>
              <a:ea typeface="+mn-ea"/>
              <a:cs typeface="+mn-cs"/>
            </a:rPr>
            <a:t>de </a:t>
          </a:r>
          <a:r>
            <a:rPr lang="fr-FR" sz="1100" b="1" baseline="0">
              <a:solidFill>
                <a:schemeClr val="dk1"/>
              </a:solidFill>
              <a:effectLst/>
              <a:latin typeface="+mn-lt"/>
              <a:ea typeface="+mn-ea"/>
              <a:cs typeface="+mn-cs"/>
            </a:rPr>
            <a:t>6,4% </a:t>
          </a:r>
          <a:r>
            <a:rPr lang="fr-FR" sz="1100" b="0" baseline="0">
              <a:solidFill>
                <a:schemeClr val="dk1"/>
              </a:solidFill>
              <a:effectLst/>
              <a:latin typeface="+mn-lt"/>
              <a:ea typeface="+mn-ea"/>
              <a:cs typeface="+mn-cs"/>
            </a:rPr>
            <a:t>pour celui du mil. </a:t>
          </a:r>
          <a:endParaRPr lang="fr-FR" sz="1000">
            <a:effectLst/>
          </a:endParaRPr>
        </a:p>
        <a:p>
          <a:pPr eaLnBrk="1" fontAlgn="auto" latinLnBrk="0" hangingPunct="1"/>
          <a:r>
            <a:rPr lang="fr-FR" sz="1100" b="0" baseline="0">
              <a:solidFill>
                <a:schemeClr val="dk1"/>
              </a:solidFill>
              <a:effectLst/>
              <a:latin typeface="+mn-lt"/>
              <a:ea typeface="+mn-ea"/>
              <a:cs typeface="+mn-cs"/>
            </a:rPr>
            <a:t>Les niveaux actuels des  prix moyens son</a:t>
          </a:r>
          <a:r>
            <a:rPr lang="fr-FR" sz="1100" b="1" baseline="0">
              <a:solidFill>
                <a:schemeClr val="dk1"/>
              </a:solidFill>
              <a:effectLst/>
              <a:latin typeface="+mn-lt"/>
              <a:ea typeface="+mn-ea"/>
              <a:cs typeface="+mn-cs"/>
            </a:rPr>
            <a:t>t </a:t>
          </a:r>
          <a:r>
            <a:rPr lang="fr-FR" sz="1100" b="0" baseline="0">
              <a:solidFill>
                <a:schemeClr val="dk1"/>
              </a:solidFill>
              <a:effectLst/>
              <a:latin typeface="+mn-lt"/>
              <a:ea typeface="+mn-ea"/>
              <a:cs typeface="+mn-cs"/>
            </a:rPr>
            <a:t>de</a:t>
          </a:r>
          <a:r>
            <a:rPr lang="fr-FR" sz="1100" b="1" baseline="0">
              <a:solidFill>
                <a:schemeClr val="dk1"/>
              </a:solidFill>
              <a:effectLst/>
              <a:latin typeface="+mn-lt"/>
              <a:ea typeface="+mn-ea"/>
              <a:cs typeface="+mn-cs"/>
            </a:rPr>
            <a:t> 234 F le kilo </a:t>
          </a:r>
          <a:r>
            <a:rPr lang="fr-FR" sz="1100" b="0" baseline="0">
              <a:solidFill>
                <a:schemeClr val="dk1"/>
              </a:solidFill>
              <a:effectLst/>
              <a:latin typeface="+mn-lt"/>
              <a:ea typeface="+mn-ea"/>
              <a:cs typeface="+mn-cs"/>
            </a:rPr>
            <a:t>pour le maïs blanc</a:t>
          </a:r>
          <a:r>
            <a:rPr lang="fr-FR" sz="1100" b="1" baseline="0">
              <a:solidFill>
                <a:schemeClr val="dk1"/>
              </a:solidFill>
              <a:effectLst/>
              <a:latin typeface="+mn-lt"/>
              <a:ea typeface="+mn-ea"/>
              <a:cs typeface="+mn-cs"/>
            </a:rPr>
            <a:t>, 384F le kilo </a:t>
          </a:r>
          <a:r>
            <a:rPr lang="fr-FR" sz="1100" b="0" baseline="0">
              <a:solidFill>
                <a:schemeClr val="dk1"/>
              </a:solidFill>
              <a:effectLst/>
              <a:latin typeface="+mn-lt"/>
              <a:ea typeface="+mn-ea"/>
              <a:cs typeface="+mn-cs"/>
            </a:rPr>
            <a:t>pour le mil et</a:t>
          </a:r>
          <a:r>
            <a:rPr lang="fr-FR" sz="1100" b="1" baseline="0">
              <a:solidFill>
                <a:schemeClr val="dk1"/>
              </a:solidFill>
              <a:effectLst/>
              <a:latin typeface="+mn-lt"/>
              <a:ea typeface="+mn-ea"/>
              <a:cs typeface="+mn-cs"/>
            </a:rPr>
            <a:t> 278F</a:t>
          </a:r>
          <a:r>
            <a:rPr lang="fr-FR" sz="1100" b="0" baseline="0">
              <a:solidFill>
                <a:schemeClr val="dk1"/>
              </a:solidFill>
              <a:effectLst/>
              <a:latin typeface="+mn-lt"/>
              <a:ea typeface="+mn-ea"/>
              <a:cs typeface="+mn-cs"/>
            </a:rPr>
            <a:t> pour celui du sorgho blanc</a:t>
          </a:r>
          <a:r>
            <a:rPr lang="fr-FR" sz="1100">
              <a:solidFill>
                <a:schemeClr val="dk1"/>
              </a:solidFill>
              <a:effectLst/>
              <a:latin typeface="+mn-lt"/>
              <a:ea typeface="+mn-ea"/>
              <a:cs typeface="+mn-cs"/>
            </a:rPr>
            <a:t>. </a:t>
          </a:r>
          <a:endParaRPr lang="fr-FR" sz="1000">
            <a:effectLst/>
          </a:endParaRPr>
        </a:p>
        <a:p>
          <a:pPr eaLnBrk="1" fontAlgn="auto" latinLnBrk="0" hangingPunct="1"/>
          <a:r>
            <a:rPr lang="fr-FR" sz="1100" b="1">
              <a:solidFill>
                <a:schemeClr val="dk1"/>
              </a:solidFill>
              <a:effectLst/>
              <a:latin typeface="+mn-lt"/>
              <a:ea typeface="+mn-ea"/>
              <a:cs typeface="+mn-cs"/>
            </a:rPr>
            <a:t> En Glissement annuel:</a:t>
          </a:r>
          <a:r>
            <a:rPr lang="fr-FR" sz="1100" b="1" baseline="0">
              <a:solidFill>
                <a:schemeClr val="dk1"/>
              </a:solidFill>
              <a:effectLst/>
              <a:latin typeface="+mn-lt"/>
              <a:ea typeface="+mn-ea"/>
              <a:cs typeface="+mn-cs"/>
            </a:rPr>
            <a:t> </a:t>
          </a:r>
          <a:r>
            <a:rPr lang="fr-FR" sz="1100" b="0" baseline="0">
              <a:solidFill>
                <a:schemeClr val="dk1"/>
              </a:solidFill>
              <a:effectLst/>
              <a:latin typeface="+mn-lt"/>
              <a:ea typeface="+mn-ea"/>
              <a:cs typeface="+mn-cs"/>
            </a:rPr>
            <a:t>les prix moyens des denrées de base ont évolué à la de </a:t>
          </a:r>
          <a:r>
            <a:rPr lang="fr-FR" sz="1100" b="1" baseline="0">
              <a:solidFill>
                <a:schemeClr val="dk1"/>
              </a:solidFill>
              <a:effectLst/>
              <a:latin typeface="+mn-lt"/>
              <a:ea typeface="+mn-ea"/>
              <a:cs typeface="+mn-cs"/>
            </a:rPr>
            <a:t>12,5% </a:t>
          </a:r>
          <a:r>
            <a:rPr lang="fr-FR" sz="1100" b="0" baseline="0">
              <a:solidFill>
                <a:schemeClr val="dk1"/>
              </a:solidFill>
              <a:effectLst/>
              <a:latin typeface="+mn-lt"/>
              <a:ea typeface="+mn-ea"/>
              <a:cs typeface="+mn-cs"/>
            </a:rPr>
            <a:t>pour le maïs blanc, de </a:t>
          </a:r>
          <a:r>
            <a:rPr lang="fr-FR" sz="1100" b="1" baseline="0">
              <a:solidFill>
                <a:schemeClr val="dk1"/>
              </a:solidFill>
              <a:effectLst/>
              <a:latin typeface="+mn-lt"/>
              <a:ea typeface="+mn-ea"/>
              <a:cs typeface="+mn-cs"/>
            </a:rPr>
            <a:t>19,0%</a:t>
          </a:r>
          <a:r>
            <a:rPr lang="fr-FR" sz="1100" b="0" baseline="0">
              <a:solidFill>
                <a:schemeClr val="dk1"/>
              </a:solidFill>
              <a:effectLst/>
              <a:latin typeface="+mn-lt"/>
              <a:ea typeface="+mn-ea"/>
              <a:cs typeface="+mn-cs"/>
            </a:rPr>
            <a:t> pour le sorgho blanc et de </a:t>
          </a:r>
          <a:r>
            <a:rPr lang="fr-FR" sz="1100" b="1" baseline="0">
              <a:solidFill>
                <a:schemeClr val="dk1"/>
              </a:solidFill>
              <a:effectLst/>
              <a:latin typeface="+mn-lt"/>
              <a:ea typeface="+mn-ea"/>
              <a:cs typeface="+mn-cs"/>
            </a:rPr>
            <a:t>40,2% </a:t>
          </a:r>
          <a:r>
            <a:rPr lang="fr-FR" sz="1100" b="0" baseline="0">
              <a:solidFill>
                <a:schemeClr val="dk1"/>
              </a:solidFill>
              <a:effectLst/>
              <a:latin typeface="+mn-lt"/>
              <a:ea typeface="+mn-ea"/>
              <a:cs typeface="+mn-cs"/>
            </a:rPr>
            <a:t>pour celui du mil.</a:t>
          </a:r>
          <a:endParaRPr lang="fr-FR" sz="1000">
            <a:effectLst/>
          </a:endParaRPr>
        </a:p>
        <a:p>
          <a:pPr marL="0" indent="0" algn="just" eaLnBrk="1" fontAlgn="auto" latinLnBrk="0" hangingPunct="1"/>
          <a:endParaRPr lang="fr-FR"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79375</xdr:colOff>
      <xdr:row>19</xdr:row>
      <xdr:rowOff>15875</xdr:rowOff>
    </xdr:from>
    <xdr:to>
      <xdr:col>4</xdr:col>
      <xdr:colOff>345562</xdr:colOff>
      <xdr:row>23</xdr:row>
      <xdr:rowOff>128904</xdr:rowOff>
    </xdr:to>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2"/>
        <a:stretch>
          <a:fillRect/>
        </a:stretch>
      </xdr:blipFill>
      <xdr:spPr>
        <a:xfrm>
          <a:off x="79375" y="3490595"/>
          <a:ext cx="2872227" cy="844549"/>
        </a:xfrm>
        <a:prstGeom prst="rect">
          <a:avLst/>
        </a:prstGeom>
        <a:ln>
          <a:noFill/>
        </a:ln>
      </xdr:spPr>
    </xdr:pic>
    <xdr:clientData/>
  </xdr:twoCellAnchor>
  <xdr:twoCellAnchor>
    <xdr:from>
      <xdr:col>0</xdr:col>
      <xdr:colOff>54432</xdr:colOff>
      <xdr:row>111</xdr:row>
      <xdr:rowOff>88440</xdr:rowOff>
    </xdr:from>
    <xdr:to>
      <xdr:col>4</xdr:col>
      <xdr:colOff>387807</xdr:colOff>
      <xdr:row>124</xdr:row>
      <xdr:rowOff>176893</xdr:rowOff>
    </xdr:to>
    <xdr:sp macro="" textlink="">
      <xdr:nvSpPr>
        <xdr:cNvPr id="27" name="ZoneTexte 26">
          <a:extLst>
            <a:ext uri="{FF2B5EF4-FFF2-40B4-BE49-F238E27FC236}">
              <a16:creationId xmlns:a16="http://schemas.microsoft.com/office/drawing/2014/main" id="{00000000-0008-0000-0800-00001B000000}"/>
            </a:ext>
          </a:extLst>
        </xdr:cNvPr>
        <xdr:cNvSpPr txBox="1"/>
      </xdr:nvSpPr>
      <xdr:spPr>
        <a:xfrm>
          <a:off x="54432" y="20228100"/>
          <a:ext cx="2939415" cy="2465893"/>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endParaRPr lang="fr-FR" sz="1000">
            <a:latin typeface="Arial" panose="020B0604020202020204" pitchFamily="34" charset="0"/>
            <a:cs typeface="Arial" panose="020B0604020202020204" pitchFamily="34" charset="0"/>
          </a:endParaRPr>
        </a:p>
        <a:p>
          <a:pPr algn="just"/>
          <a:r>
            <a:rPr lang="fr-FR" sz="1000">
              <a:latin typeface="Arial" panose="020B0604020202020204" pitchFamily="34" charset="0"/>
              <a:cs typeface="Arial" panose="020B0604020202020204" pitchFamily="34" charset="0"/>
            </a:rPr>
            <a:t>Au niveau des cultures de rente, la plupart des principales productions sont en baisse</a:t>
          </a:r>
          <a:r>
            <a:rPr lang="fr-FR" sz="1000" baseline="0">
              <a:latin typeface="Arial" panose="020B0604020202020204" pitchFamily="34" charset="0"/>
              <a:cs typeface="Arial" panose="020B0604020202020204" pitchFamily="34" charset="0"/>
            </a:rPr>
            <a:t>. La production de l'arachide a augmenté (+19,6%) pour s'établir à 667 056 tonnes au cours de la campagne agricole 2023/2024. Le coton a baissé de 9,5% et s'est affiché à 605 012 tonnes, le sesame de 2,6% et s'établit à 203 319 tonnes et le soja de 3,4 pour ressortir à 147 351 tonnes. </a:t>
          </a:r>
          <a:endParaRPr lang="fr-FR" sz="1100"/>
        </a:p>
      </xdr:txBody>
    </xdr:sp>
    <xdr:clientData/>
  </xdr:twoCellAnchor>
  <xdr:twoCellAnchor>
    <xdr:from>
      <xdr:col>4</xdr:col>
      <xdr:colOff>415018</xdr:colOff>
      <xdr:row>111</xdr:row>
      <xdr:rowOff>91169</xdr:rowOff>
    </xdr:from>
    <xdr:to>
      <xdr:col>8</xdr:col>
      <xdr:colOff>571500</xdr:colOff>
      <xdr:row>124</xdr:row>
      <xdr:rowOff>122464</xdr:rowOff>
    </xdr:to>
    <xdr:graphicFrame macro="">
      <xdr:nvGraphicFramePr>
        <xdr:cNvPr id="28" name="Graphique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723900</xdr:colOff>
      <xdr:row>5</xdr:row>
      <xdr:rowOff>190500</xdr:rowOff>
    </xdr:to>
    <xdr:sp macro="" textlink="">
      <xdr:nvSpPr>
        <xdr:cNvPr id="2" name="ZoneTexte 1">
          <a:extLst>
            <a:ext uri="{FF2B5EF4-FFF2-40B4-BE49-F238E27FC236}">
              <a16:creationId xmlns:a16="http://schemas.microsoft.com/office/drawing/2014/main" id="{00000000-0008-0000-0900-000002000000}"/>
            </a:ext>
          </a:extLst>
        </xdr:cNvPr>
        <xdr:cNvSpPr txBox="1"/>
      </xdr:nvSpPr>
      <xdr:spPr>
        <a:xfrm>
          <a:off x="0" y="192405"/>
          <a:ext cx="7193280" cy="90868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fr-FR" sz="20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DES PRODUITS AGRICOLES </a:t>
          </a:r>
          <a:endParaRPr lang="fr-BF" sz="2000" i="1">
            <a:solidFill>
              <a:sysClr val="windowText" lastClr="000000"/>
            </a:solidFill>
            <a:latin typeface="Lucida Handwriting" panose="03010101010101010101" pitchFamily="66" charset="0"/>
            <a:cs typeface="Arial" panose="020B0604020202020204" pitchFamily="34" charset="0"/>
          </a:endParaRPr>
        </a:p>
      </xdr:txBody>
    </xdr:sp>
    <xdr:clientData/>
  </xdr:twoCellAnchor>
  <xdr:twoCellAnchor>
    <xdr:from>
      <xdr:col>0</xdr:col>
      <xdr:colOff>20515</xdr:colOff>
      <xdr:row>22</xdr:row>
      <xdr:rowOff>0</xdr:rowOff>
    </xdr:from>
    <xdr:to>
      <xdr:col>7</xdr:col>
      <xdr:colOff>586154</xdr:colOff>
      <xdr:row>26</xdr:row>
      <xdr:rowOff>180975</xdr:rowOff>
    </xdr:to>
    <xdr:sp macro="" textlink="">
      <xdr:nvSpPr>
        <xdr:cNvPr id="3" name="ZoneTexte 2">
          <a:extLst>
            <a:ext uri="{FF2B5EF4-FFF2-40B4-BE49-F238E27FC236}">
              <a16:creationId xmlns:a16="http://schemas.microsoft.com/office/drawing/2014/main" id="{00000000-0008-0000-0900-000003000000}"/>
            </a:ext>
          </a:extLst>
        </xdr:cNvPr>
        <xdr:cNvSpPr txBox="1"/>
      </xdr:nvSpPr>
      <xdr:spPr>
        <a:xfrm>
          <a:off x="20515" y="5356860"/>
          <a:ext cx="7160749" cy="91249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fr-FR" sz="20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PRINCIPALES</a:t>
          </a:r>
          <a:r>
            <a:rPr lang="fr-FR" sz="2000" b="1" i="1" u="none" strike="noStrike" baseline="0">
              <a:solidFill>
                <a:sysClr val="windowText" lastClr="000000"/>
              </a:solidFill>
              <a:effectLst/>
              <a:latin typeface="Lucida Handwriting" panose="03010101010101010101" pitchFamily="66" charset="0"/>
              <a:ea typeface="+mn-ea"/>
              <a:cs typeface="Arial" panose="020B0604020202020204" pitchFamily="34" charset="0"/>
            </a:rPr>
            <a:t> PRODUCTIONS</a:t>
          </a:r>
          <a:r>
            <a:rPr lang="fr-FR" sz="2000" b="1" i="1" u="none" strike="noStrike">
              <a:solidFill>
                <a:sysClr val="windowText" lastClr="000000"/>
              </a:solidFill>
              <a:effectLst/>
              <a:latin typeface="Lucida Handwriting" panose="03010101010101010101" pitchFamily="66" charset="0"/>
              <a:ea typeface="+mn-ea"/>
              <a:cs typeface="Arial" panose="020B0604020202020204" pitchFamily="34" charset="0"/>
            </a:rPr>
            <a:t> CEREALIERES  et de rente</a:t>
          </a:r>
          <a:endParaRPr lang="fr-BF" sz="2000" b="1" i="1">
            <a:solidFill>
              <a:sysClr val="windowText" lastClr="000000"/>
            </a:solidFill>
            <a:latin typeface="Lucida Handwriting" panose="03010101010101010101" pitchFamily="66"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20514</xdr:colOff>
      <xdr:row>0</xdr:row>
      <xdr:rowOff>9843</xdr:rowOff>
    </xdr:from>
    <xdr:to>
      <xdr:col>7</xdr:col>
      <xdr:colOff>772067</xdr:colOff>
      <xdr:row>2</xdr:row>
      <xdr:rowOff>11429</xdr:rowOff>
    </xdr:to>
    <xdr:sp macro="" textlink="">
      <xdr:nvSpPr>
        <xdr:cNvPr id="2" name="Texte 96">
          <a:extLst>
            <a:ext uri="{FF2B5EF4-FFF2-40B4-BE49-F238E27FC236}">
              <a16:creationId xmlns:a16="http://schemas.microsoft.com/office/drawing/2014/main" id="{00000000-0008-0000-0A00-000002000000}"/>
            </a:ext>
          </a:extLst>
        </xdr:cNvPr>
        <xdr:cNvSpPr txBox="1">
          <a:spLocks noChangeArrowheads="1"/>
        </xdr:cNvSpPr>
      </xdr:nvSpPr>
      <xdr:spPr bwMode="auto">
        <a:xfrm>
          <a:off x="20514" y="9843"/>
          <a:ext cx="5235923" cy="268286"/>
        </a:xfrm>
        <a:prstGeom prst="rect">
          <a:avLst/>
        </a:prstGeom>
        <a:solidFill>
          <a:srgbClr val="00B050"/>
        </a:solidFill>
        <a:ln w="12700" cmpd="dbl">
          <a:solidFill>
            <a:srgbClr val="00B050"/>
          </a:solidFill>
          <a:miter lim="800000"/>
          <a:headEnd/>
          <a:tailEnd/>
        </a:ln>
      </xdr:spPr>
      <xdr:txBody>
        <a:bodyPr vertOverflow="clip" wrap="square" lIns="45720" tIns="41148" rIns="45720" bIns="41148" anchor="ctr" upright="1"/>
        <a:lstStyle/>
        <a:p>
          <a:pPr algn="ctr" rtl="0">
            <a:defRPr sz="1000"/>
          </a:pPr>
          <a:endParaRPr lang="fr-FR" sz="2400" b="1" i="0" strike="noStrike">
            <a:solidFill>
              <a:srgbClr val="000000"/>
            </a:solidFill>
            <a:latin typeface="Times New Roman"/>
            <a:cs typeface="Times New Roman"/>
          </a:endParaRPr>
        </a:p>
      </xdr:txBody>
    </xdr:sp>
    <xdr:clientData/>
  </xdr:twoCellAnchor>
  <xdr:twoCellAnchor>
    <xdr:from>
      <xdr:col>0</xdr:col>
      <xdr:colOff>20514</xdr:colOff>
      <xdr:row>2</xdr:row>
      <xdr:rowOff>30480</xdr:rowOff>
    </xdr:from>
    <xdr:to>
      <xdr:col>7</xdr:col>
      <xdr:colOff>772067</xdr:colOff>
      <xdr:row>5</xdr:row>
      <xdr:rowOff>67945</xdr:rowOff>
    </xdr:to>
    <xdr:sp macro="" textlink="" fLocksText="0">
      <xdr:nvSpPr>
        <xdr:cNvPr id="3" name="Texte 6">
          <a:extLst>
            <a:ext uri="{FF2B5EF4-FFF2-40B4-BE49-F238E27FC236}">
              <a16:creationId xmlns:a16="http://schemas.microsoft.com/office/drawing/2014/main" id="{00000000-0008-0000-0A00-000003000000}"/>
            </a:ext>
          </a:extLst>
        </xdr:cNvPr>
        <xdr:cNvSpPr txBox="1">
          <a:spLocks noChangeArrowheads="1"/>
        </xdr:cNvSpPr>
      </xdr:nvSpPr>
      <xdr:spPr bwMode="auto">
        <a:xfrm>
          <a:off x="20514" y="297180"/>
          <a:ext cx="5235923" cy="620395"/>
        </a:xfrm>
        <a:prstGeom prst="rect">
          <a:avLst/>
        </a:prstGeom>
        <a:solidFill>
          <a:srgbClr val="FFFFFF"/>
        </a:solidFill>
        <a:ln w="9525">
          <a:solidFill>
            <a:srgbClr val="00B050"/>
          </a:solidFill>
          <a:miter lim="800000"/>
          <a:headEnd/>
          <a:tailEnd/>
        </a:ln>
      </xdr:spPr>
      <xdr:txBody>
        <a:bodyPr vertOverflow="clip" wrap="square" lIns="36576" tIns="27432" rIns="36576" bIns="0" anchor="ctr" upright="1"/>
        <a:lstStyle/>
        <a:p>
          <a:pPr algn="just" rtl="0"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A fin décembre 2024, l'exécution des opérations financières de l'Etat fait ressortir un besoin de financement de 772,3 milliards de FCFA en amélioration de 59,8 milliards de FCFA comparativement à fin décembre 2023.</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xdr:txBody>
    </xdr:sp>
    <xdr:clientData fLocksWithSheet="0"/>
  </xdr:twoCellAnchor>
  <xdr:twoCellAnchor>
    <xdr:from>
      <xdr:col>1</xdr:col>
      <xdr:colOff>231343</xdr:colOff>
      <xdr:row>0</xdr:row>
      <xdr:rowOff>23813</xdr:rowOff>
    </xdr:from>
    <xdr:to>
      <xdr:col>6</xdr:col>
      <xdr:colOff>417080</xdr:colOff>
      <xdr:row>2</xdr:row>
      <xdr:rowOff>0</xdr:rowOff>
    </xdr:to>
    <xdr:sp macro="" textlink="">
      <xdr:nvSpPr>
        <xdr:cNvPr id="4" name="Oval 4">
          <a:extLst>
            <a:ext uri="{FF2B5EF4-FFF2-40B4-BE49-F238E27FC236}">
              <a16:creationId xmlns:a16="http://schemas.microsoft.com/office/drawing/2014/main" id="{00000000-0008-0000-0A00-000004000000}"/>
            </a:ext>
          </a:extLst>
        </xdr:cNvPr>
        <xdr:cNvSpPr>
          <a:spLocks noChangeArrowheads="1"/>
        </xdr:cNvSpPr>
      </xdr:nvSpPr>
      <xdr:spPr bwMode="auto">
        <a:xfrm>
          <a:off x="924763" y="23813"/>
          <a:ext cx="3508057" cy="242887"/>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Finances publiques</a:t>
          </a:r>
        </a:p>
      </xdr:txBody>
    </xdr:sp>
    <xdr:clientData/>
  </xdr:twoCellAnchor>
  <xdr:twoCellAnchor>
    <xdr:from>
      <xdr:col>4</xdr:col>
      <xdr:colOff>18827</xdr:colOff>
      <xdr:row>7</xdr:row>
      <xdr:rowOff>34562</xdr:rowOff>
    </xdr:from>
    <xdr:to>
      <xdr:col>7</xdr:col>
      <xdr:colOff>599281</xdr:colOff>
      <xdr:row>19</xdr:row>
      <xdr:rowOff>20320</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26377</xdr:colOff>
      <xdr:row>7</xdr:row>
      <xdr:rowOff>35379</xdr:rowOff>
    </xdr:from>
    <xdr:to>
      <xdr:col>3</xdr:col>
      <xdr:colOff>762000</xdr:colOff>
      <xdr:row>19</xdr:row>
      <xdr:rowOff>17780</xdr:rowOff>
    </xdr:to>
    <xdr:sp macro="" textlink="">
      <xdr:nvSpPr>
        <xdr:cNvPr id="6" name="ZoneTexte 5">
          <a:extLst>
            <a:ext uri="{FF2B5EF4-FFF2-40B4-BE49-F238E27FC236}">
              <a16:creationId xmlns:a16="http://schemas.microsoft.com/office/drawing/2014/main" id="{00000000-0008-0000-0A00-000006000000}"/>
            </a:ext>
          </a:extLst>
        </xdr:cNvPr>
        <xdr:cNvSpPr txBox="1"/>
      </xdr:nvSpPr>
      <xdr:spPr>
        <a:xfrm>
          <a:off x="26377" y="1285059"/>
          <a:ext cx="2747303" cy="214648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A fin décembre 2024, le TOFE affiche un niveau de mobilisation des recettes de 3 030,7 milliards de FCFA contre 2 694,8 milliards de FCFA à fin décembre 2023, soit un accroissement de 336,0 milliards de FCFA (+12,5%).  </a:t>
          </a:r>
        </a:p>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Cette hausse a été portée par les recettes fiscales (+357,9 milliards de FCFA) et les autres recettes (+3,1 milliards de FCFA), les dons ayant enregistré une baisse.</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a:p>
          <a:endParaRPr lang="fr-FR" sz="1100"/>
        </a:p>
      </xdr:txBody>
    </xdr:sp>
    <xdr:clientData/>
  </xdr:twoCellAnchor>
  <xdr:twoCellAnchor>
    <xdr:from>
      <xdr:col>4</xdr:col>
      <xdr:colOff>5603</xdr:colOff>
      <xdr:row>19</xdr:row>
      <xdr:rowOff>58420</xdr:rowOff>
    </xdr:from>
    <xdr:to>
      <xdr:col>8</xdr:col>
      <xdr:colOff>768</xdr:colOff>
      <xdr:row>35</xdr:row>
      <xdr:rowOff>4482</xdr:rowOff>
    </xdr:to>
    <xdr:graphicFrame macro="">
      <xdr:nvGraphicFramePr>
        <xdr:cNvPr id="7" name="Graphique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23446</xdr:colOff>
      <xdr:row>19</xdr:row>
      <xdr:rowOff>57150</xdr:rowOff>
    </xdr:from>
    <xdr:to>
      <xdr:col>3</xdr:col>
      <xdr:colOff>758302</xdr:colOff>
      <xdr:row>35</xdr:row>
      <xdr:rowOff>2721</xdr:rowOff>
    </xdr:to>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23446" y="3470910"/>
          <a:ext cx="2750346" cy="284117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recettes fiscales se sont chiffrés à 2 578,5     milliards de FCFA à fin décembre 2024 contre 2 220,7 milliards de FCFA à fin décembre 2023, soit un accroissement de 357,9 milliards de FCFA (+16,1%). Cette augmentation est portée principalement par celle des « impôts sur le commerce extérieur et les transactions internationales » (+233,9 milliards de FCFA)   et des « impôts sur les biens et services » (+126,1 milliards de FCFA), atténuée par la baisse des «impôts sur sur le revenu et des bénéfices et les gains en capital » (-4,6   milliards de FCFA).</a:t>
          </a: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100"/>
        </a:p>
      </xdr:txBody>
    </xdr:sp>
    <xdr:clientData/>
  </xdr:twoCellAnchor>
  <xdr:twoCellAnchor>
    <xdr:from>
      <xdr:col>4</xdr:col>
      <xdr:colOff>9413</xdr:colOff>
      <xdr:row>35</xdr:row>
      <xdr:rowOff>33746</xdr:rowOff>
    </xdr:from>
    <xdr:to>
      <xdr:col>8</xdr:col>
      <xdr:colOff>0</xdr:colOff>
      <xdr:row>44</xdr:row>
      <xdr:rowOff>182457</xdr:rowOff>
    </xdr:to>
    <xdr:graphicFrame macro="">
      <xdr:nvGraphicFramePr>
        <xdr:cNvPr id="9" name="Graphique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20515</xdr:colOff>
      <xdr:row>35</xdr:row>
      <xdr:rowOff>32385</xdr:rowOff>
    </xdr:from>
    <xdr:to>
      <xdr:col>3</xdr:col>
      <xdr:colOff>756286</xdr:colOff>
      <xdr:row>44</xdr:row>
      <xdr:rowOff>182992</xdr:rowOff>
    </xdr:to>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20515" y="6341745"/>
          <a:ext cx="2751261" cy="1766047"/>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dons ont connu une baisse de 25,0 milliards de FCFA  pour se situer à 178,5 milliards de FCFA à fin décembre 2024. Cette contreperformance résulte de la contraction des dons reçus d’organisations internationales (-19,1 milliards de FCFA) et d’administrations publiques étrangères (-5,9 milliards de FCFA). </a:t>
          </a:r>
        </a:p>
        <a:p>
          <a:endParaRPr lang="fr-FR" sz="1100"/>
        </a:p>
      </xdr:txBody>
    </xdr:sp>
    <xdr:clientData/>
  </xdr:twoCellAnchor>
  <xdr:twoCellAnchor>
    <xdr:from>
      <xdr:col>4</xdr:col>
      <xdr:colOff>7608</xdr:colOff>
      <xdr:row>45</xdr:row>
      <xdr:rowOff>51707</xdr:rowOff>
    </xdr:from>
    <xdr:to>
      <xdr:col>7</xdr:col>
      <xdr:colOff>775607</xdr:colOff>
      <xdr:row>55</xdr:row>
      <xdr:rowOff>0</xdr:rowOff>
    </xdr:to>
    <xdr:graphicFrame macro="">
      <xdr:nvGraphicFramePr>
        <xdr:cNvPr id="11" name="Graphique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20515</xdr:colOff>
      <xdr:row>45</xdr:row>
      <xdr:rowOff>54428</xdr:rowOff>
    </xdr:from>
    <xdr:to>
      <xdr:col>3</xdr:col>
      <xdr:colOff>754602</xdr:colOff>
      <xdr:row>55</xdr:row>
      <xdr:rowOff>0</xdr:rowOff>
    </xdr:to>
    <xdr:sp macro="" textlink="">
      <xdr:nvSpPr>
        <xdr:cNvPr id="12" name="ZoneTexte 11">
          <a:extLst>
            <a:ext uri="{FF2B5EF4-FFF2-40B4-BE49-F238E27FC236}">
              <a16:creationId xmlns:a16="http://schemas.microsoft.com/office/drawing/2014/main" id="{00000000-0008-0000-0A00-00000C000000}"/>
            </a:ext>
          </a:extLst>
        </xdr:cNvPr>
        <xdr:cNvSpPr txBox="1"/>
      </xdr:nvSpPr>
      <xdr:spPr>
        <a:xfrm>
          <a:off x="20515" y="8162108"/>
          <a:ext cx="2753387" cy="1743892"/>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A fin décembre 2024, les autres recettes se sont accrues de 3,1 milliards de FCFA sur un an pour se situer à 273,7 milliards de FCFA. Cet accroissement est expliqué  principalment par les hausses des ventes de biens et services </a:t>
          </a:r>
          <a:b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(+12,8 milliards de FCFA) et des «Transferts volontaires autres que les dons» (+9,1 milliards de FCFA.</a:t>
          </a:r>
        </a:p>
      </xdr:txBody>
    </xdr:sp>
    <xdr:clientData/>
  </xdr:twoCellAnchor>
  <xdr:twoCellAnchor>
    <xdr:from>
      <xdr:col>4</xdr:col>
      <xdr:colOff>7620</xdr:colOff>
      <xdr:row>73</xdr:row>
      <xdr:rowOff>21981</xdr:rowOff>
    </xdr:from>
    <xdr:to>
      <xdr:col>8</xdr:col>
      <xdr:colOff>4250</xdr:colOff>
      <xdr:row>90</xdr:row>
      <xdr:rowOff>95250</xdr:rowOff>
    </xdr:to>
    <xdr:graphicFrame macro="">
      <xdr:nvGraphicFramePr>
        <xdr:cNvPr id="13" name="Graphique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29308</xdr:colOff>
      <xdr:row>73</xdr:row>
      <xdr:rowOff>14654</xdr:rowOff>
    </xdr:from>
    <xdr:to>
      <xdr:col>3</xdr:col>
      <xdr:colOff>634477</xdr:colOff>
      <xdr:row>90</xdr:row>
      <xdr:rowOff>102576</xdr:rowOff>
    </xdr:to>
    <xdr:sp macro="" textlink="">
      <xdr:nvSpPr>
        <xdr:cNvPr id="14" name="ZoneTexte 13">
          <a:extLst>
            <a:ext uri="{FF2B5EF4-FFF2-40B4-BE49-F238E27FC236}">
              <a16:creationId xmlns:a16="http://schemas.microsoft.com/office/drawing/2014/main" id="{00000000-0008-0000-0A00-00000E000000}"/>
            </a:ext>
          </a:extLst>
        </xdr:cNvPr>
        <xdr:cNvSpPr txBox="1"/>
      </xdr:nvSpPr>
      <xdr:spPr>
        <a:xfrm>
          <a:off x="29308" y="12606704"/>
          <a:ext cx="2685429" cy="3105442"/>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charges, en progression de 2,5% par rapport à fin décembre 2023, ont été exécutées à hauteur de 2 323,2 milliards de FCFA à fin décembre 2024. Cet accroissement des charges est imprimé par l’augmentation de la rémunération des salariés (+93,9 milliards de FCFA), de l’utilisation de biens et services (+81,6 milliards de FCFA) et des intérêts de la dette (+20,8 milliards de FCFA). Cependant, il ressort une baisse au niveau des « subventions » (-54,4 milliards de FCFA), des « autres charges » (-47,7 milliards de FCFA), des dons versés     (-36,8 milliards de FCFA) et des « prestations sociales » (-0,8 milliard de FCFA).</a:t>
          </a:r>
        </a:p>
      </xdr:txBody>
    </xdr:sp>
    <xdr:clientData/>
  </xdr:twoCellAnchor>
  <xdr:twoCellAnchor>
    <xdr:from>
      <xdr:col>4</xdr:col>
      <xdr:colOff>5603</xdr:colOff>
      <xdr:row>90</xdr:row>
      <xdr:rowOff>139212</xdr:rowOff>
    </xdr:from>
    <xdr:to>
      <xdr:col>7</xdr:col>
      <xdr:colOff>567417</xdr:colOff>
      <xdr:row>102</xdr:row>
      <xdr:rowOff>153865</xdr:rowOff>
    </xdr:to>
    <xdr:graphicFrame macro="">
      <xdr:nvGraphicFramePr>
        <xdr:cNvPr id="15" name="Graphique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32238</xdr:colOff>
      <xdr:row>90</xdr:row>
      <xdr:rowOff>146539</xdr:rowOff>
    </xdr:from>
    <xdr:to>
      <xdr:col>4</xdr:col>
      <xdr:colOff>957</xdr:colOff>
      <xdr:row>102</xdr:row>
      <xdr:rowOff>139211</xdr:rowOff>
    </xdr:to>
    <xdr:sp macro="" textlink="">
      <xdr:nvSpPr>
        <xdr:cNvPr id="16" name="ZoneTexte 15">
          <a:extLst>
            <a:ext uri="{FF2B5EF4-FFF2-40B4-BE49-F238E27FC236}">
              <a16:creationId xmlns:a16="http://schemas.microsoft.com/office/drawing/2014/main" id="{00000000-0008-0000-0A00-000010000000}"/>
            </a:ext>
          </a:extLst>
        </xdr:cNvPr>
        <xdr:cNvSpPr txBox="1"/>
      </xdr:nvSpPr>
      <xdr:spPr>
        <a:xfrm>
          <a:off x="32238" y="15756109"/>
          <a:ext cx="2742399" cy="2187232"/>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La rémunération des salariés a été exécutée à hauteur de 1 065,9 milliards de FCFA, en augmentation de 9,7% par rapport à fin décembre 2023. L'utilisation des biens et services a enregistré sur un an une hausse de 35,5% pour s'afficher à 311,1 milliards de FCFA à fin décembre 2024. </a:t>
          </a:r>
        </a:p>
        <a:p>
          <a:endParaRPr lang="fr-FR" sz="1100"/>
        </a:p>
      </xdr:txBody>
    </xdr:sp>
    <xdr:clientData/>
  </xdr:twoCellAnchor>
  <xdr:twoCellAnchor>
    <xdr:from>
      <xdr:col>0</xdr:col>
      <xdr:colOff>32238</xdr:colOff>
      <xdr:row>103</xdr:row>
      <xdr:rowOff>0</xdr:rowOff>
    </xdr:from>
    <xdr:to>
      <xdr:col>4</xdr:col>
      <xdr:colOff>2168</xdr:colOff>
      <xdr:row>115</xdr:row>
      <xdr:rowOff>87923</xdr:rowOff>
    </xdr:to>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32238" y="17987010"/>
          <a:ext cx="2743610" cy="2282483"/>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intérêts de la dette se sont chiffrés à 305,6  milliards de FCFA à fin décembre 2024, en hausse de 7,3% sur un an. </a:t>
          </a:r>
        </a:p>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subventions affichent un niveau d'exécution de 146,2 milliards de FCFA à fin décembre 2024 en baisse de 27,1% par rapport à fin décembre 2023.</a:t>
          </a:r>
        </a:p>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dons se sont établis à 371,5 milliards de FCFA à fin décembre 2024 en baisse de                     9,0% par rapport à la même période de l'année 2023.</a:t>
          </a: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100"/>
        </a:p>
      </xdr:txBody>
    </xdr:sp>
    <xdr:clientData/>
  </xdr:twoCellAnchor>
  <xdr:twoCellAnchor>
    <xdr:from>
      <xdr:col>4</xdr:col>
      <xdr:colOff>2722</xdr:colOff>
      <xdr:row>103</xdr:row>
      <xdr:rowOff>1588</xdr:rowOff>
    </xdr:from>
    <xdr:to>
      <xdr:col>8</xdr:col>
      <xdr:colOff>4482</xdr:colOff>
      <xdr:row>115</xdr:row>
      <xdr:rowOff>117230</xdr:rowOff>
    </xdr:to>
    <xdr:graphicFrame macro="">
      <xdr:nvGraphicFramePr>
        <xdr:cNvPr id="18" name="Graphique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29308</xdr:colOff>
      <xdr:row>115</xdr:row>
      <xdr:rowOff>161192</xdr:rowOff>
    </xdr:from>
    <xdr:to>
      <xdr:col>3</xdr:col>
      <xdr:colOff>635181</xdr:colOff>
      <xdr:row>127</xdr:row>
      <xdr:rowOff>0</xdr:rowOff>
    </xdr:to>
    <xdr:sp macro="" textlink="">
      <xdr:nvSpPr>
        <xdr:cNvPr id="19" name="ZoneTexte 18">
          <a:extLst>
            <a:ext uri="{FF2B5EF4-FFF2-40B4-BE49-F238E27FC236}">
              <a16:creationId xmlns:a16="http://schemas.microsoft.com/office/drawing/2014/main" id="{00000000-0008-0000-0A00-000013000000}"/>
            </a:ext>
          </a:extLst>
        </xdr:cNvPr>
        <xdr:cNvSpPr txBox="1"/>
      </xdr:nvSpPr>
      <xdr:spPr>
        <a:xfrm>
          <a:off x="29308" y="20342762"/>
          <a:ext cx="2686133" cy="1983838"/>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kumimoji="0" lang="fr-FR"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prestations sociales se sont affichées à 103,8 milliards de FCFA à fin décembre 2024 en diminution de 0,7% comparativement à la même période de 2023.</a:t>
          </a:r>
        </a:p>
        <a:p>
          <a:pPr algn="just"/>
          <a:r>
            <a:rPr kumimoji="0" lang="fr-FR"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Comparativement à fin décembre 2023, les autres charges sont en baisse de 71,4% à fin décembre 2024 en s'établissant à 19,0  milliard de FCFA</a:t>
          </a:r>
        </a:p>
      </xdr:txBody>
    </xdr:sp>
    <xdr:clientData/>
  </xdr:twoCellAnchor>
  <xdr:twoCellAnchor>
    <xdr:from>
      <xdr:col>4</xdr:col>
      <xdr:colOff>16809</xdr:colOff>
      <xdr:row>116</xdr:row>
      <xdr:rowOff>22413</xdr:rowOff>
    </xdr:from>
    <xdr:to>
      <xdr:col>8</xdr:col>
      <xdr:colOff>768</xdr:colOff>
      <xdr:row>126</xdr:row>
      <xdr:rowOff>102054</xdr:rowOff>
    </xdr:to>
    <xdr:graphicFrame macro="">
      <xdr:nvGraphicFramePr>
        <xdr:cNvPr id="20" name="Graphique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51288</xdr:colOff>
      <xdr:row>144</xdr:row>
      <xdr:rowOff>95250</xdr:rowOff>
    </xdr:from>
    <xdr:to>
      <xdr:col>3</xdr:col>
      <xdr:colOff>635998</xdr:colOff>
      <xdr:row>167</xdr:row>
      <xdr:rowOff>183173</xdr:rowOff>
    </xdr:to>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51288" y="24841200"/>
          <a:ext cx="2664970" cy="4065563"/>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actifs fixes sont passés de 1254,4 milliards de FCFA à fin décembre 2023 à 1 447,2 milliards de FCFA à fin décembre 2024, soit une hausse de 15,4%. La hausse des actifs fixes s’explique principalement par celle des investissements en « bâtiments et ouvrages de génie civil » (+136,5 milliards de FCFA) et en « machines et équipement » (+80,3 milliards de FCFA), atténuée par la baisse des investissements en « systèmes d'armes » (-20,3 milliards de FCFA) et en « autres actifs fixes » (-3,7 milliards de FCFA).</a:t>
          </a:r>
        </a:p>
        <a:p>
          <a:pPr algn="just" eaLnBrk="1" fontAlgn="auto" latinLnBrk="0" hangingPunct="1"/>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stocks s'affichent à 1,8 milliard de FCFA à fin décembre  2024, en hausse de 0,3 milliard de FCFA par rapport à fin décembre 2023.</a:t>
          </a:r>
        </a:p>
        <a:p>
          <a:pPr algn="just"/>
          <a:r>
            <a:rPr kumimoji="0" lang="de-DE"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Quant aux  actifs non produits, ils ont enregistré une hausse de 26,4 milliards de FCFA en glissement annuel pour s'établir à 30,8 milliards de FCFA à fin décembre 2024.</a:t>
          </a:r>
          <a:endPar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4</xdr:col>
      <xdr:colOff>480</xdr:colOff>
      <xdr:row>128</xdr:row>
      <xdr:rowOff>14654</xdr:rowOff>
    </xdr:from>
    <xdr:to>
      <xdr:col>7</xdr:col>
      <xdr:colOff>567417</xdr:colOff>
      <xdr:row>144</xdr:row>
      <xdr:rowOff>80596</xdr:rowOff>
    </xdr:to>
    <xdr:graphicFrame macro="">
      <xdr:nvGraphicFramePr>
        <xdr:cNvPr id="22" name="Graphique 21">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38100</xdr:colOff>
      <xdr:row>169</xdr:row>
      <xdr:rowOff>51289</xdr:rowOff>
    </xdr:from>
    <xdr:to>
      <xdr:col>4</xdr:col>
      <xdr:colOff>2973</xdr:colOff>
      <xdr:row>184</xdr:row>
      <xdr:rowOff>152400</xdr:rowOff>
    </xdr:to>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38100" y="29224459"/>
          <a:ext cx="2738553" cy="281383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lang="fr-FR" sz="1100" b="0" i="0" baseline="0">
              <a:solidFill>
                <a:schemeClr val="dk1"/>
              </a:solidFill>
              <a:effectLst/>
              <a:latin typeface="Arial" panose="020B0604020202020204" pitchFamily="34" charset="0"/>
              <a:ea typeface="+mn-ea"/>
              <a:cs typeface="Arial" panose="020B0604020202020204" pitchFamily="34" charset="0"/>
            </a:rPr>
            <a:t>Le solde net de gestion est ressorti positif à fin décembre 2024 à 707,5 milliards de FCFA traduisant une couverture de l’ensemble des charges par les recettes. Par rapport à fin décembre 2023,  le solde net de gestion est en amélioration de 279,3  milliards de FCFA.</a:t>
          </a:r>
        </a:p>
        <a:p>
          <a:pPr algn="just" eaLnBrk="1" fontAlgn="auto" latinLnBrk="0" hangingPunct="1"/>
          <a:endParaRPr lang="fr-FR" sz="1100" b="0" i="0" baseline="0">
            <a:solidFill>
              <a:schemeClr val="dk1"/>
            </a:solidFill>
            <a:effectLst/>
            <a:latin typeface="Arial" panose="020B0604020202020204" pitchFamily="34" charset="0"/>
            <a:ea typeface="+mn-ea"/>
            <a:cs typeface="Arial" panose="020B0604020202020204" pitchFamily="34" charset="0"/>
          </a:endParaRPr>
        </a:p>
        <a:p>
          <a:pPr algn="just" eaLnBrk="1" fontAlgn="auto" latinLnBrk="0" hangingPunct="1"/>
          <a:r>
            <a:rPr lang="fr-FR" sz="1100" b="0" i="0" baseline="0">
              <a:solidFill>
                <a:schemeClr val="dk1"/>
              </a:solidFill>
              <a:effectLst/>
              <a:latin typeface="Arial" panose="020B0604020202020204" pitchFamily="34" charset="0"/>
              <a:ea typeface="+mn-ea"/>
              <a:cs typeface="Arial" panose="020B0604020202020204" pitchFamily="34" charset="0"/>
            </a:rPr>
            <a:t>A fin décembre 2024, il ressort un besoin de financement de 772,3 milliards de FCFA en amélioration de 59,8 milliards de FCFA comparativement à fin décembre 2023. </a:t>
          </a:r>
          <a:endParaRPr lang="fr-FR" sz="1100">
            <a:effectLst/>
            <a:latin typeface="Arial" panose="020B0604020202020204" pitchFamily="34" charset="0"/>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100"/>
        </a:p>
      </xdr:txBody>
    </xdr:sp>
    <xdr:clientData/>
  </xdr:twoCellAnchor>
  <xdr:twoCellAnchor>
    <xdr:from>
      <xdr:col>0</xdr:col>
      <xdr:colOff>38100</xdr:colOff>
      <xdr:row>186</xdr:row>
      <xdr:rowOff>47625</xdr:rowOff>
    </xdr:from>
    <xdr:to>
      <xdr:col>3</xdr:col>
      <xdr:colOff>638175</xdr:colOff>
      <xdr:row>201</xdr:row>
      <xdr:rowOff>173181</xdr:rowOff>
    </xdr:to>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38100" y="32364045"/>
          <a:ext cx="2680335" cy="2922096"/>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lang="fr-FR" sz="1100" b="0" i="0" baseline="0">
              <a:solidFill>
                <a:schemeClr val="dk1"/>
              </a:solidFill>
              <a:effectLst/>
              <a:latin typeface="Arial" panose="020B0604020202020204" pitchFamily="34" charset="0"/>
              <a:ea typeface="+mn-ea"/>
              <a:cs typeface="Arial" panose="020B0604020202020204" pitchFamily="34" charset="0"/>
            </a:rPr>
            <a:t>A fin décembre 2024, il se dégage une acquisition nette d’actifs financiers de 137,4 milliards de FCFA, en augmentation de 247,9 milliards de FCFA par rapport à fin décembre 2023.</a:t>
          </a:r>
        </a:p>
        <a:p>
          <a:pPr algn="just" eaLnBrk="1" fontAlgn="auto" latinLnBrk="0" hangingPunct="1"/>
          <a:endParaRPr lang="fr-FR" sz="1100" b="0" i="0" baseline="0">
            <a:solidFill>
              <a:schemeClr val="dk1"/>
            </a:solidFill>
            <a:effectLst/>
            <a:latin typeface="Arial" panose="020B0604020202020204" pitchFamily="34" charset="0"/>
            <a:ea typeface="+mn-ea"/>
            <a:cs typeface="Arial" panose="020B0604020202020204" pitchFamily="34" charset="0"/>
          </a:endParaRPr>
        </a:p>
        <a:p>
          <a:pPr algn="just" eaLnBrk="1" fontAlgn="auto" latinLnBrk="0" hangingPunct="1"/>
          <a:r>
            <a:rPr lang="fr-FR" sz="1100" b="0" i="0" baseline="0">
              <a:solidFill>
                <a:schemeClr val="dk1"/>
              </a:solidFill>
              <a:effectLst/>
              <a:latin typeface="Arial" panose="020B0604020202020204" pitchFamily="34" charset="0"/>
              <a:ea typeface="+mn-ea"/>
              <a:cs typeface="Arial" panose="020B0604020202020204" pitchFamily="34" charset="0"/>
            </a:rPr>
            <a:t>Quant à l’accumulation nette de passifs, elle s’est établie à 914,3 milliards de FCFA à fin décembre 2024, en hausse de 185,5 milliards de FCFA comparativement à la même période en 2023.</a:t>
          </a:r>
        </a:p>
        <a:p>
          <a:pPr algn="just" eaLnBrk="1" fontAlgn="auto" latinLnBrk="0" hangingPunct="1"/>
          <a:endParaRPr lang="fr-FR" sz="1100" b="0" i="0" baseline="0">
            <a:solidFill>
              <a:schemeClr val="dk1"/>
            </a:solidFill>
            <a:effectLst/>
            <a:latin typeface="Arial" panose="020B0604020202020204" pitchFamily="34" charset="0"/>
            <a:ea typeface="+mn-ea"/>
            <a:cs typeface="Arial" panose="020B0604020202020204" pitchFamily="34" charset="0"/>
          </a:endParaRPr>
        </a:p>
        <a:p>
          <a:pPr algn="just" eaLnBrk="1" fontAlgn="auto" latinLnBrk="0" hangingPunct="1"/>
          <a:r>
            <a:rPr lang="fr-FR" sz="1100" b="0" i="0" baseline="0">
              <a:solidFill>
                <a:schemeClr val="dk1"/>
              </a:solidFill>
              <a:effectLst/>
              <a:latin typeface="Arial" panose="020B0604020202020204" pitchFamily="34" charset="0"/>
              <a:ea typeface="+mn-ea"/>
              <a:cs typeface="Arial" panose="020B0604020202020204" pitchFamily="34" charset="0"/>
            </a:rPr>
            <a:t>Ainsi, les transactions sur actifs financiers et passifs ressortent à </a:t>
          </a:r>
        </a:p>
        <a:p>
          <a:pPr algn="just" eaLnBrk="1" fontAlgn="auto" latinLnBrk="0" hangingPunct="1"/>
          <a:r>
            <a:rPr lang="fr-FR" sz="1100" b="0" i="0" baseline="0">
              <a:solidFill>
                <a:schemeClr val="dk1"/>
              </a:solidFill>
              <a:effectLst/>
              <a:latin typeface="Arial" panose="020B0604020202020204" pitchFamily="34" charset="0"/>
              <a:ea typeface="+mn-ea"/>
              <a:cs typeface="Arial" panose="020B0604020202020204" pitchFamily="34" charset="0"/>
            </a:rPr>
            <a:t>-776,8 milliards de FCFA à fin décembre 2024. </a:t>
          </a:r>
          <a:endParaRPr lang="fr-FR">
            <a:effectLst/>
            <a:latin typeface="Arial" panose="020B0604020202020204" pitchFamily="34" charset="0"/>
            <a:cs typeface="Arial" panose="020B0604020202020204" pitchFamily="34" charset="0"/>
          </a:endParaRPr>
        </a:p>
      </xdr:txBody>
    </xdr:sp>
    <xdr:clientData/>
  </xdr:twoCellAnchor>
  <xdr:twoCellAnchor>
    <xdr:from>
      <xdr:col>4</xdr:col>
      <xdr:colOff>11206</xdr:colOff>
      <xdr:row>205</xdr:row>
      <xdr:rowOff>111578</xdr:rowOff>
    </xdr:from>
    <xdr:to>
      <xdr:col>7</xdr:col>
      <xdr:colOff>751621</xdr:colOff>
      <xdr:row>218</xdr:row>
      <xdr:rowOff>8165</xdr:rowOff>
    </xdr:to>
    <xdr:graphicFrame macro="">
      <xdr:nvGraphicFramePr>
        <xdr:cNvPr id="25" name="Graphique 24">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205</xdr:row>
      <xdr:rowOff>100693</xdr:rowOff>
    </xdr:from>
    <xdr:to>
      <xdr:col>3</xdr:col>
      <xdr:colOff>759277</xdr:colOff>
      <xdr:row>218</xdr:row>
      <xdr:rowOff>1360</xdr:rowOff>
    </xdr:to>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0" y="35333940"/>
          <a:ext cx="2774767" cy="0"/>
        </a:xfrm>
        <a:prstGeom prst="rect">
          <a:avLst/>
        </a:prstGeom>
        <a:solidFill>
          <a:srgbClr val="FFFF00"/>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L’encours de la dette de l'Administration Centrale budgétaire est ressorti à </a:t>
          </a:r>
          <a:b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7 590,57 milliards de FCFA au 30 septembre  2023 contre 6 736,83 milliards de FCFA au 31 décembre 2022, soit une progression de 12,67%. Cette hausse est expliquée par sa compsante extérieure (+19,79%), sa composante intérieure ayant enregistrée une baisse 3,32%.</a:t>
          </a:r>
        </a:p>
      </xdr:txBody>
    </xdr:sp>
    <xdr:clientData/>
  </xdr:twoCellAnchor>
  <xdr:twoCellAnchor>
    <xdr:from>
      <xdr:col>3</xdr:col>
      <xdr:colOff>634512</xdr:colOff>
      <xdr:row>220</xdr:row>
      <xdr:rowOff>38660</xdr:rowOff>
    </xdr:from>
    <xdr:to>
      <xdr:col>8</xdr:col>
      <xdr:colOff>532</xdr:colOff>
      <xdr:row>229</xdr:row>
      <xdr:rowOff>139353</xdr:rowOff>
    </xdr:to>
    <xdr:graphicFrame macro="">
      <xdr:nvGraphicFramePr>
        <xdr:cNvPr id="27" name="Graphique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220</xdr:row>
      <xdr:rowOff>31543</xdr:rowOff>
    </xdr:from>
    <xdr:to>
      <xdr:col>4</xdr:col>
      <xdr:colOff>732</xdr:colOff>
      <xdr:row>229</xdr:row>
      <xdr:rowOff>139210</xdr:rowOff>
    </xdr:to>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38100" y="35632183"/>
          <a:ext cx="2736312" cy="1723107"/>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algn="just" eaLnBrk="1" fontAlgn="auto" latinLnBrk="0" hangingPunct="1"/>
          <a:r>
            <a:rPr lang="fr-FR" sz="1100" b="0" i="0" baseline="0">
              <a:solidFill>
                <a:schemeClr val="dk1"/>
              </a:solidFill>
              <a:effectLst/>
              <a:latin typeface="Arial" panose="020B0604020202020204" pitchFamily="34" charset="0"/>
              <a:ea typeface="+mn-ea"/>
              <a:cs typeface="Arial" panose="020B0604020202020204" pitchFamily="34" charset="0"/>
            </a:rPr>
            <a:t>Le service de la dette publique s’est situé à 1 249,8  milliards de FCFA à fin décembre 2024. Ce service est constitué à </a:t>
          </a:r>
          <a:r>
            <a:rPr lang="fr-BF" sz="1100" b="0" i="0">
              <a:solidFill>
                <a:schemeClr val="dk1"/>
              </a:solidFill>
              <a:effectLst/>
              <a:latin typeface="Arial" panose="020B0604020202020204" pitchFamily="34" charset="0"/>
              <a:ea typeface="+mn-ea"/>
              <a:cs typeface="Arial" panose="020B0604020202020204" pitchFamily="34" charset="0"/>
            </a:rPr>
            <a:t>70,5%</a:t>
          </a:r>
          <a:r>
            <a:rPr lang="fr-BF" sz="1100" b="0">
              <a:solidFill>
                <a:schemeClr val="dk1"/>
              </a:solidFill>
              <a:effectLst/>
              <a:latin typeface="Arial" panose="020B0604020202020204" pitchFamily="34" charset="0"/>
              <a:ea typeface="+mn-ea"/>
              <a:cs typeface="Arial" panose="020B0604020202020204" pitchFamily="34" charset="0"/>
            </a:rPr>
            <a:t> </a:t>
          </a:r>
          <a:r>
            <a:rPr lang="fr-FR" sz="1100" b="0" i="0" baseline="0">
              <a:solidFill>
                <a:schemeClr val="dk1"/>
              </a:solidFill>
              <a:effectLst/>
              <a:latin typeface="Arial" panose="020B0604020202020204" pitchFamily="34" charset="0"/>
              <a:ea typeface="+mn-ea"/>
              <a:cs typeface="Arial" panose="020B0604020202020204" pitchFamily="34" charset="0"/>
            </a:rPr>
            <a:t>de dette intérieure et à 29,5% de dette extérieure. Comparé à fin décembre 2024 (1 225,1 milliards de FCFA), le service de la dette publique enregistre une hausse de 24,7   milliards de FCFA (+2,0%). </a:t>
          </a:r>
          <a:endParaRPr lang="fr-FR">
            <a:effectLst/>
            <a:latin typeface="Arial" panose="020B0604020202020204" pitchFamily="34" charset="0"/>
            <a:cs typeface="Arial" panose="020B0604020202020204" pitchFamily="34" charset="0"/>
          </a:endParaRPr>
        </a:p>
      </xdr:txBody>
    </xdr:sp>
    <xdr:clientData/>
  </xdr:twoCellAnchor>
  <xdr:twoCellAnchor>
    <xdr:from>
      <xdr:col>3</xdr:col>
      <xdr:colOff>635977</xdr:colOff>
      <xdr:row>169</xdr:row>
      <xdr:rowOff>58615</xdr:rowOff>
    </xdr:from>
    <xdr:to>
      <xdr:col>8</xdr:col>
      <xdr:colOff>2720</xdr:colOff>
      <xdr:row>184</xdr:row>
      <xdr:rowOff>149225</xdr:rowOff>
    </xdr:to>
    <xdr:graphicFrame macro="">
      <xdr:nvGraphicFramePr>
        <xdr:cNvPr id="29" name="Graphique 28">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666</xdr:colOff>
      <xdr:row>186</xdr:row>
      <xdr:rowOff>43180</xdr:rowOff>
    </xdr:from>
    <xdr:to>
      <xdr:col>8</xdr:col>
      <xdr:colOff>2720</xdr:colOff>
      <xdr:row>201</xdr:row>
      <xdr:rowOff>181841</xdr:rowOff>
    </xdr:to>
    <xdr:graphicFrame macro="">
      <xdr:nvGraphicFramePr>
        <xdr:cNvPr id="30" name="Graphique 29">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10885</xdr:colOff>
      <xdr:row>56</xdr:row>
      <xdr:rowOff>62592</xdr:rowOff>
    </xdr:from>
    <xdr:to>
      <xdr:col>7</xdr:col>
      <xdr:colOff>764720</xdr:colOff>
      <xdr:row>71</xdr:row>
      <xdr:rowOff>50799</xdr:rowOff>
    </xdr:to>
    <xdr:graphicFrame macro="">
      <xdr:nvGraphicFramePr>
        <xdr:cNvPr id="31" name="Graphique 30">
          <a:extLst>
            <a:ext uri="{FF2B5EF4-FFF2-40B4-BE49-F238E27FC236}">
              <a16:creationId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26376</xdr:colOff>
      <xdr:row>56</xdr:row>
      <xdr:rowOff>67219</xdr:rowOff>
    </xdr:from>
    <xdr:to>
      <xdr:col>3</xdr:col>
      <xdr:colOff>751497</xdr:colOff>
      <xdr:row>71</xdr:row>
      <xdr:rowOff>53339</xdr:rowOff>
    </xdr:to>
    <xdr:sp macro="" textlink="">
      <xdr:nvSpPr>
        <xdr:cNvPr id="32" name="ZoneTexte 31">
          <a:extLst>
            <a:ext uri="{FF2B5EF4-FFF2-40B4-BE49-F238E27FC236}">
              <a16:creationId xmlns:a16="http://schemas.microsoft.com/office/drawing/2014/main" id="{00000000-0008-0000-0A00-000020000000}"/>
            </a:ext>
          </a:extLst>
        </xdr:cNvPr>
        <xdr:cNvSpPr txBox="1"/>
      </xdr:nvSpPr>
      <xdr:spPr>
        <a:xfrm>
          <a:off x="26376" y="10239919"/>
          <a:ext cx="2748231" cy="200542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dépenses se sont établies à 3 803,0 milliards de FCFA à fin décembre 2024 contre 3 526,9 milliards de FCFA à la même période en 2023, soit une augmentation de 276,1 milliards de FCFA (+7,8%). Cette évolution est imputable aussi bien aux charges (+56,6 milliards de FCFA) qu’aux acquisitions nettes d’actifs non financiers (+219,5 milliards de FCFA). </a:t>
          </a:r>
        </a:p>
      </xdr:txBody>
    </xdr:sp>
    <xdr:clientData/>
  </xdr:twoCellAnchor>
  <xdr:twoCellAnchor>
    <xdr:from>
      <xdr:col>0</xdr:col>
      <xdr:colOff>35169</xdr:colOff>
      <xdr:row>128</xdr:row>
      <xdr:rowOff>7327</xdr:rowOff>
    </xdr:from>
    <xdr:to>
      <xdr:col>4</xdr:col>
      <xdr:colOff>2366</xdr:colOff>
      <xdr:row>144</xdr:row>
      <xdr:rowOff>73269</xdr:rowOff>
    </xdr:to>
    <xdr:sp macro="" textlink="">
      <xdr:nvSpPr>
        <xdr:cNvPr id="33" name="ZoneTexte 32">
          <a:extLst>
            <a:ext uri="{FF2B5EF4-FFF2-40B4-BE49-F238E27FC236}">
              <a16:creationId xmlns:a16="http://schemas.microsoft.com/office/drawing/2014/main" id="{00000000-0008-0000-0A00-000021000000}"/>
            </a:ext>
          </a:extLst>
        </xdr:cNvPr>
        <xdr:cNvSpPr txBox="1"/>
      </xdr:nvSpPr>
      <xdr:spPr>
        <a:xfrm>
          <a:off x="35169" y="22600627"/>
          <a:ext cx="2740877" cy="2218592"/>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acquisitions nettes d’actifs non financiers se sont établies à 1 479,8 milliards de FCFA à fin décembre 2024, en hausse de 219,5  milliards de FCFA par rapport à la même période de l’année précédente. Cette augmentation est imputable principalement aux actifs fixes (+192,8 milliards de FCFA) et aux actifs non produits (+26,4 milliards de FCFA).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t>
          </a:r>
        </a:p>
      </xdr:txBody>
    </xdr:sp>
    <xdr:clientData/>
  </xdr:twoCellAnchor>
  <xdr:twoCellAnchor>
    <xdr:from>
      <xdr:col>4</xdr:col>
      <xdr:colOff>3997</xdr:colOff>
      <xdr:row>144</xdr:row>
      <xdr:rowOff>109905</xdr:rowOff>
    </xdr:from>
    <xdr:to>
      <xdr:col>8</xdr:col>
      <xdr:colOff>2720</xdr:colOff>
      <xdr:row>167</xdr:row>
      <xdr:rowOff>175847</xdr:rowOff>
    </xdr:to>
    <xdr:graphicFrame macro="">
      <xdr:nvGraphicFramePr>
        <xdr:cNvPr id="34" name="Graphique 33">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ang\OneDrive\Desktop\Niangao\TBE_4T2024\TBE_4T2024_SP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9e24655af1c2c312/SPAC_2025/TBE4T2024/Maquette_CNT_3T2024_MAJ1402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eil"/>
      <sheetName val="SOMMAIRE"/>
      <sheetName val="RESUME"/>
      <sheetName val="SectReel_CNT"/>
      <sheetName val="SectReel_Annexe_CNT"/>
      <sheetName val="SectReel_IHPC"/>
      <sheetName val="SectReel_IPI"/>
      <sheetName val="SectReel_Elevage"/>
      <sheetName val="SectReel_Agriculture"/>
      <sheetName val="Saisie_SONAGESS"/>
      <sheetName val="SectReel_AnnexeAgri"/>
      <sheetName val="Finances Pub"/>
      <sheetName val="SaisieTOFE"/>
      <sheetName val="Saisie Dette"/>
      <sheetName val="Saisie Recettes Minières"/>
      <sheetName val="BaseToFE"/>
      <sheetName val="Fin Pub_Annexe"/>
      <sheetName val="Finance_Pub_Masse_sal"/>
      <sheetName val="SecteurExt_BDP"/>
      <sheetName val="Saisie_BDP"/>
      <sheetName val="SecteurExt_ComExt"/>
      <sheetName val="Sect_Ext_Annexe_CE"/>
      <sheetName val="SecteurExt_MatPre"/>
      <sheetName val="SITMON"/>
      <sheetName val="TOFE Indicateurs"/>
      <sheetName val="Définitions &amp; abréviations"/>
      <sheetName val="Répartition"/>
      <sheetName val="Series_Graph_TOFE"/>
      <sheetName val="Saisie_IPI"/>
      <sheetName val="Saisie_IPPI"/>
      <sheetName val="Saisie_ETC"/>
      <sheetName val="Saisie_ETC_Prev"/>
      <sheetName val="Saisie_CNT"/>
      <sheetName val="Saisie_IHPC"/>
      <sheetName val="Saisie_Elevage"/>
      <sheetName val="Saisie_COMEXT"/>
      <sheetName val="Saisie_ICE"/>
      <sheetName val="graph_CE"/>
      <sheetName val="Saisie_SITMON"/>
      <sheetName val="Saisie_MatPrem"/>
      <sheetName val="Saisie_MasseSal"/>
      <sheetName val="Graph_Data"/>
      <sheetName val="GraphSerieCNT"/>
      <sheetName val="GraphSerie_IHPC"/>
      <sheetName val="Graph_Elev"/>
      <sheetName val="Série_Graph_SONAGESS"/>
      <sheetName val="GraphBDP"/>
      <sheetName val="SyntheseSITMON"/>
      <sheetName val="SerieGraph"/>
      <sheetName val="CMP_Graph"/>
      <sheetName val="GraphSerie_Masse Sal"/>
      <sheetName val="Dette (2)"/>
      <sheetName val="Massesaleff"/>
      <sheetName val="Ratios_convergence_ l'UEMOA"/>
    </sheetNames>
    <sheetDataSet>
      <sheetData sheetId="0"/>
      <sheetData sheetId="1"/>
      <sheetData sheetId="2"/>
      <sheetData sheetId="3"/>
      <sheetData sheetId="4"/>
      <sheetData sheetId="5"/>
      <sheetData sheetId="6"/>
      <sheetData sheetId="7"/>
      <sheetData sheetId="8"/>
      <sheetData sheetId="9">
        <row r="8">
          <cell r="D8" t="str">
            <v>4.Trim</v>
          </cell>
          <cell r="E8" t="str">
            <v>1.Trim</v>
          </cell>
          <cell r="F8" t="str">
            <v>2.Trim</v>
          </cell>
          <cell r="G8" t="str">
            <v>3.Trim</v>
          </cell>
          <cell r="H8" t="str">
            <v>4.Trim</v>
          </cell>
          <cell r="W8" t="str">
            <v>122019</v>
          </cell>
          <cell r="X8" t="str">
            <v>122020</v>
          </cell>
          <cell r="Y8" t="str">
            <v>122021</v>
          </cell>
          <cell r="Z8" t="str">
            <v>122022</v>
          </cell>
          <cell r="AA8" t="str">
            <v>122023</v>
          </cell>
        </row>
        <row r="9">
          <cell r="D9">
            <v>2023</v>
          </cell>
          <cell r="E9">
            <v>2024</v>
          </cell>
          <cell r="F9">
            <v>2024</v>
          </cell>
          <cell r="G9">
            <v>2024</v>
          </cell>
          <cell r="H9">
            <v>2024</v>
          </cell>
          <cell r="W9">
            <v>43830</v>
          </cell>
          <cell r="X9">
            <v>44196</v>
          </cell>
          <cell r="Y9">
            <v>44561</v>
          </cell>
          <cell r="Z9">
            <v>44926</v>
          </cell>
          <cell r="AA9">
            <v>45291</v>
          </cell>
        </row>
        <row r="10">
          <cell r="D10">
            <v>208.28516382250868</v>
          </cell>
          <cell r="E10">
            <v>207.58968898634387</v>
          </cell>
          <cell r="F10">
            <v>217.6083156920316</v>
          </cell>
          <cell r="G10">
            <v>257.82755834122145</v>
          </cell>
          <cell r="H10">
            <v>234.31422501279596</v>
          </cell>
          <cell r="W10">
            <v>4939630</v>
          </cell>
          <cell r="X10">
            <v>5179104</v>
          </cell>
          <cell r="Y10">
            <v>4661140</v>
          </cell>
          <cell r="Z10">
            <v>4915423</v>
          </cell>
          <cell r="AA10">
            <v>5246405</v>
          </cell>
          <cell r="AC10">
            <v>1.5177183854850451E-2</v>
          </cell>
          <cell r="AD10">
            <v>6.7335405315066543E-2</v>
          </cell>
        </row>
        <row r="11">
          <cell r="D11">
            <v>272.21806363453931</v>
          </cell>
          <cell r="E11">
            <v>250.69219491663171</v>
          </cell>
          <cell r="F11">
            <v>263.97853859649308</v>
          </cell>
          <cell r="G11">
            <v>304.08152434423636</v>
          </cell>
          <cell r="H11">
            <v>274.84587037909432</v>
          </cell>
          <cell r="V11" t="str">
            <v>dont : Production brute de mil</v>
          </cell>
          <cell r="W11">
            <v>970176</v>
          </cell>
          <cell r="X11">
            <v>957253</v>
          </cell>
          <cell r="Y11">
            <v>705345</v>
          </cell>
          <cell r="Z11">
            <v>830180</v>
          </cell>
          <cell r="AA11">
            <v>871314</v>
          </cell>
          <cell r="AC11">
            <v>-2.6511016211013039E-2</v>
          </cell>
          <cell r="AD11">
            <v>4.9548290732130296E-2</v>
          </cell>
        </row>
        <row r="12">
          <cell r="D12">
            <v>273.70591024398806</v>
          </cell>
          <cell r="E12">
            <v>267.9239314623232</v>
          </cell>
          <cell r="F12">
            <v>298.36186693019971</v>
          </cell>
          <cell r="G12">
            <v>360.56617323981391</v>
          </cell>
          <cell r="H12">
            <v>383.78405653817316</v>
          </cell>
          <cell r="V12" t="str">
            <v>dont : Production brute de sorgho</v>
          </cell>
          <cell r="W12">
            <v>1871792</v>
          </cell>
          <cell r="X12">
            <v>1893571</v>
          </cell>
          <cell r="Y12">
            <v>1207786</v>
          </cell>
          <cell r="Z12">
            <v>1414714</v>
          </cell>
          <cell r="AA12">
            <v>1446416</v>
          </cell>
          <cell r="AC12">
            <v>-6.2418762967809349E-2</v>
          </cell>
          <cell r="AD12">
            <v>2.2408769546353513E-2</v>
          </cell>
        </row>
        <row r="13">
          <cell r="D13">
            <v>339.56775687246608</v>
          </cell>
          <cell r="E13">
            <v>340.31224501999941</v>
          </cell>
          <cell r="F13">
            <v>356.46376147005293</v>
          </cell>
          <cell r="G13">
            <v>427.70629853296458</v>
          </cell>
          <cell r="H13">
            <v>412.15008472669814</v>
          </cell>
          <cell r="V13" t="str">
            <v>dont : Production brute de maïs</v>
          </cell>
          <cell r="W13">
            <v>1710898</v>
          </cell>
          <cell r="X13">
            <v>1920101</v>
          </cell>
          <cell r="Y13">
            <v>1853510</v>
          </cell>
          <cell r="Z13">
            <v>1732460</v>
          </cell>
          <cell r="AA13">
            <v>2053927</v>
          </cell>
          <cell r="AC13">
            <v>4.6743376167326378E-2</v>
          </cell>
          <cell r="AD13">
            <v>0.18555522205418895</v>
          </cell>
        </row>
        <row r="14">
          <cell r="D14">
            <v>233.28134572347008</v>
          </cell>
          <cell r="E14">
            <v>227.23526059881291</v>
          </cell>
          <cell r="F14">
            <v>260.6335344002261</v>
          </cell>
          <cell r="G14">
            <v>291.89034447474791</v>
          </cell>
          <cell r="H14">
            <v>277.56602940564966</v>
          </cell>
          <cell r="V14" t="str">
            <v>dont : Production brute de riz (pluvial et irrigué)</v>
          </cell>
          <cell r="W14">
            <v>376577</v>
          </cell>
          <cell r="X14">
            <v>451421</v>
          </cell>
          <cell r="Y14">
            <v>451014</v>
          </cell>
          <cell r="Z14">
            <v>438982</v>
          </cell>
          <cell r="AA14">
            <v>444785</v>
          </cell>
          <cell r="AB14">
            <v>451421</v>
          </cell>
          <cell r="AC14">
            <v>4.2495251157760761E-2</v>
          </cell>
          <cell r="AD14">
            <v>1.321922083365612E-2</v>
          </cell>
        </row>
        <row r="15">
          <cell r="D15">
            <v>288.64541797316832</v>
          </cell>
          <cell r="E15">
            <v>286.46117512577712</v>
          </cell>
          <cell r="F15">
            <v>311.08032784124816</v>
          </cell>
          <cell r="G15">
            <v>347.18591798872927</v>
          </cell>
          <cell r="H15">
            <v>324.7318364981449</v>
          </cell>
          <cell r="V15" t="str">
            <v>dont : Production fonio</v>
          </cell>
          <cell r="W15">
            <v>10238</v>
          </cell>
          <cell r="X15">
            <v>10758</v>
          </cell>
          <cell r="Y15">
            <v>7550</v>
          </cell>
          <cell r="Z15">
            <v>10758</v>
          </cell>
          <cell r="AA15">
            <v>17054</v>
          </cell>
          <cell r="AB15">
            <v>17054</v>
          </cell>
          <cell r="AC15">
            <v>0.13606396174976543</v>
          </cell>
          <cell r="AD15">
            <v>0.58523889198735835</v>
          </cell>
        </row>
        <row r="16">
          <cell r="D16">
            <v>369.58500367706893</v>
          </cell>
          <cell r="E16">
            <v>370.11907493259565</v>
          </cell>
          <cell r="F16">
            <v>387.83078146043164</v>
          </cell>
          <cell r="G16">
            <v>414.34002047769383</v>
          </cell>
          <cell r="H16">
            <v>417.05182506046003</v>
          </cell>
          <cell r="W16">
            <v>396128.73759972042</v>
          </cell>
          <cell r="X16">
            <v>630525.75122875546</v>
          </cell>
          <cell r="Y16">
            <v>535284.92384218785</v>
          </cell>
          <cell r="Z16">
            <v>559064.38548850967</v>
          </cell>
          <cell r="AA16">
            <v>667055.68733472005</v>
          </cell>
        </row>
        <row r="17">
          <cell r="D17">
            <v>412.36624180195378</v>
          </cell>
          <cell r="E17">
            <v>414.87640430226048</v>
          </cell>
          <cell r="F17">
            <v>431.13218975358018</v>
          </cell>
          <cell r="G17">
            <v>468.96075287384662</v>
          </cell>
          <cell r="H17">
            <v>479.93840371942173</v>
          </cell>
          <cell r="W17">
            <v>724231.80209709122</v>
          </cell>
          <cell r="X17">
            <v>696635.62056103267</v>
          </cell>
          <cell r="Y17">
            <v>795413.50837110472</v>
          </cell>
          <cell r="Z17">
            <v>668633.09761909652</v>
          </cell>
          <cell r="AA17">
            <v>605012.10210556793</v>
          </cell>
        </row>
        <row r="18">
          <cell r="D18">
            <v>746.6879160563152</v>
          </cell>
          <cell r="E18">
            <v>875.67357777630843</v>
          </cell>
          <cell r="F18">
            <v>767.84125683496859</v>
          </cell>
          <cell r="G18">
            <v>975.26172970618711</v>
          </cell>
          <cell r="H18">
            <v>795.52077271476628</v>
          </cell>
          <cell r="W18">
            <v>51707.69239658703</v>
          </cell>
          <cell r="X18">
            <v>98512.808518667705</v>
          </cell>
          <cell r="Y18">
            <v>94427.943010046452</v>
          </cell>
          <cell r="Z18">
            <v>152540.46631617605</v>
          </cell>
          <cell r="AA18">
            <v>147350.82186666047</v>
          </cell>
        </row>
        <row r="19">
          <cell r="D19">
            <v>973.97259490617455</v>
          </cell>
          <cell r="E19">
            <v>972.72682810653862</v>
          </cell>
          <cell r="F19">
            <v>962.0242294411255</v>
          </cell>
          <cell r="G19">
            <v>1123.4032955666946</v>
          </cell>
          <cell r="H19">
            <v>923.74697916673165</v>
          </cell>
          <cell r="W19">
            <v>374702.75122970896</v>
          </cell>
          <cell r="X19">
            <v>384614.42156258627</v>
          </cell>
          <cell r="Y19">
            <v>234637.32148515349</v>
          </cell>
          <cell r="Z19">
            <v>208795.64487097581</v>
          </cell>
          <cell r="AA19">
            <v>203318.5075041547</v>
          </cell>
        </row>
        <row r="20">
          <cell r="D20">
            <v>320.51596776770538</v>
          </cell>
          <cell r="E20">
            <v>410.0300026621963</v>
          </cell>
          <cell r="F20">
            <v>494.26056293911398</v>
          </cell>
          <cell r="G20">
            <v>646.00527814431155</v>
          </cell>
          <cell r="H20">
            <v>523.87062110295369</v>
          </cell>
        </row>
        <row r="21">
          <cell r="D21">
            <v>396.72335327497495</v>
          </cell>
          <cell r="E21">
            <v>467.15788413727961</v>
          </cell>
          <cell r="F21">
            <v>543.08196117426053</v>
          </cell>
          <cell r="G21">
            <v>659.38532869532025</v>
          </cell>
          <cell r="H21">
            <v>531.08533928422185</v>
          </cell>
        </row>
        <row r="102">
          <cell r="D102" t="str">
            <v>Prix au producteur du maïs blanc</v>
          </cell>
          <cell r="E102" t="str">
            <v>Prix au consommateur du maïs blanc</v>
          </cell>
          <cell r="F102" t="str">
            <v>Prix au producteur du mil local</v>
          </cell>
          <cell r="G102" t="str">
            <v>Prix au consommateur du mil local</v>
          </cell>
          <cell r="H102" t="str">
            <v>Prix au producteur du sorgho blanc</v>
          </cell>
          <cell r="I102" t="str">
            <v>Prix au consommateur du sorgho blanc</v>
          </cell>
          <cell r="J102" t="str">
            <v>Prix au producteur du riz décortiqué</v>
          </cell>
          <cell r="K102" t="str">
            <v>Prix au consommateur du riz décortiqué</v>
          </cell>
          <cell r="L102" t="str">
            <v>Prix au producteur du sésame</v>
          </cell>
          <cell r="M102" t="str">
            <v>Prix au consommateur du sésame</v>
          </cell>
          <cell r="N102" t="str">
            <v>Prix au producteur du niébé</v>
          </cell>
          <cell r="O102" t="str">
            <v>Prix au consommateur du niébé</v>
          </cell>
          <cell r="V102" t="str">
            <v>Production brute totale de céréales</v>
          </cell>
          <cell r="W102" t="str">
            <v>dont : Production brute de mil</v>
          </cell>
          <cell r="X102" t="str">
            <v>dont : Production brute de sorgho</v>
          </cell>
          <cell r="Y102" t="str">
            <v>dont : Production brute de maïs</v>
          </cell>
          <cell r="Z102" t="str">
            <v>dont : Production brute de riz (pluvial et irrigué)</v>
          </cell>
          <cell r="AA102" t="str">
            <v>dont : Production fonio</v>
          </cell>
          <cell r="AB102" t="str">
            <v>Arachide</v>
          </cell>
          <cell r="AC102" t="str">
            <v>Coton</v>
          </cell>
          <cell r="AD102" t="str">
            <v>Soja</v>
          </cell>
          <cell r="AE102" t="str">
            <v>Sésame</v>
          </cell>
        </row>
        <row r="103">
          <cell r="A103" t="str">
            <v>Faux1</v>
          </cell>
          <cell r="C103">
            <v>35431</v>
          </cell>
          <cell r="Q103">
            <v>1</v>
          </cell>
          <cell r="U103">
            <v>43100</v>
          </cell>
          <cell r="V103">
            <v>4063198</v>
          </cell>
          <cell r="AB103">
            <v>334327.83543372271</v>
          </cell>
          <cell r="AC103">
            <v>844337.13100948383</v>
          </cell>
          <cell r="AD103">
            <v>18500.108941278588</v>
          </cell>
          <cell r="AE103">
            <v>163787.35042053758</v>
          </cell>
          <cell r="AK103">
            <v>1</v>
          </cell>
        </row>
        <row r="104">
          <cell r="C104">
            <v>35462</v>
          </cell>
          <cell r="U104">
            <v>43465</v>
          </cell>
          <cell r="AB104">
            <v>329783.40731657366</v>
          </cell>
          <cell r="AC104">
            <v>482173.02154259849</v>
          </cell>
          <cell r="AD104">
            <v>31313.812112517204</v>
          </cell>
          <cell r="AE104">
            <v>253935.65540537066</v>
          </cell>
        </row>
        <row r="105">
          <cell r="C105">
            <v>35490</v>
          </cell>
          <cell r="U105">
            <v>43830</v>
          </cell>
          <cell r="AB105">
            <v>396128.73759972042</v>
          </cell>
          <cell r="AC105">
            <v>724231.80209709122</v>
          </cell>
          <cell r="AD105">
            <v>51707.69239658703</v>
          </cell>
          <cell r="AE105">
            <v>374702.75122970896</v>
          </cell>
        </row>
        <row r="106">
          <cell r="C106">
            <v>35521</v>
          </cell>
          <cell r="U106">
            <v>44196</v>
          </cell>
          <cell r="AB106">
            <v>630525.75122875546</v>
          </cell>
          <cell r="AC106">
            <v>696635.62056103267</v>
          </cell>
          <cell r="AD106">
            <v>98512.808518667705</v>
          </cell>
          <cell r="AE106">
            <v>384614.42156258627</v>
          </cell>
        </row>
        <row r="107">
          <cell r="C107">
            <v>35551</v>
          </cell>
          <cell r="U107">
            <v>44561</v>
          </cell>
          <cell r="AB107">
            <v>535284.92384218785</v>
          </cell>
          <cell r="AC107">
            <v>795413.50837110472</v>
          </cell>
          <cell r="AD107">
            <v>94427.943010046452</v>
          </cell>
          <cell r="AE107">
            <v>234637.32148515349</v>
          </cell>
        </row>
        <row r="108">
          <cell r="C108">
            <v>35582</v>
          </cell>
          <cell r="U108">
            <v>44926</v>
          </cell>
          <cell r="AB108">
            <v>559064.38548850967</v>
          </cell>
          <cell r="AC108">
            <v>668633.09761909652</v>
          </cell>
          <cell r="AD108">
            <v>152540.46631617605</v>
          </cell>
          <cell r="AE108">
            <v>208795.64487097581</v>
          </cell>
        </row>
        <row r="109">
          <cell r="C109">
            <v>35612</v>
          </cell>
          <cell r="U109">
            <v>45291</v>
          </cell>
          <cell r="AB109">
            <v>667055.68733472005</v>
          </cell>
          <cell r="AC109">
            <v>605012.10210556793</v>
          </cell>
          <cell r="AD109">
            <v>147350.82186666047</v>
          </cell>
          <cell r="AE109">
            <v>203318.5075041547</v>
          </cell>
        </row>
        <row r="110">
          <cell r="C110">
            <v>35643</v>
          </cell>
          <cell r="U110">
            <v>45657</v>
          </cell>
        </row>
        <row r="111">
          <cell r="C111">
            <v>35674</v>
          </cell>
          <cell r="U111">
            <v>46022</v>
          </cell>
        </row>
        <row r="112">
          <cell r="C112">
            <v>35704</v>
          </cell>
        </row>
        <row r="113">
          <cell r="C113">
            <v>35735</v>
          </cell>
        </row>
        <row r="114">
          <cell r="C114">
            <v>35765</v>
          </cell>
        </row>
        <row r="115">
          <cell r="C115">
            <v>35796</v>
          </cell>
        </row>
        <row r="116">
          <cell r="C116">
            <v>35827</v>
          </cell>
        </row>
        <row r="117">
          <cell r="C117">
            <v>35855</v>
          </cell>
        </row>
        <row r="118">
          <cell r="C118">
            <v>35886</v>
          </cell>
        </row>
        <row r="119">
          <cell r="C119">
            <v>35916</v>
          </cell>
        </row>
        <row r="120">
          <cell r="C120">
            <v>35947</v>
          </cell>
        </row>
        <row r="121">
          <cell r="C121">
            <v>35977</v>
          </cell>
        </row>
        <row r="122">
          <cell r="C122">
            <v>36008</v>
          </cell>
        </row>
        <row r="123">
          <cell r="C123">
            <v>36039</v>
          </cell>
        </row>
        <row r="124">
          <cell r="C124">
            <v>36069</v>
          </cell>
        </row>
        <row r="125">
          <cell r="C125">
            <v>36100</v>
          </cell>
        </row>
        <row r="126">
          <cell r="C126">
            <v>36130</v>
          </cell>
        </row>
        <row r="127">
          <cell r="C127">
            <v>36161</v>
          </cell>
        </row>
        <row r="128">
          <cell r="C128">
            <v>36192</v>
          </cell>
        </row>
        <row r="129">
          <cell r="C129">
            <v>36220</v>
          </cell>
        </row>
        <row r="130">
          <cell r="C130">
            <v>36251</v>
          </cell>
        </row>
        <row r="131">
          <cell r="C131">
            <v>36281</v>
          </cell>
        </row>
        <row r="132">
          <cell r="C132">
            <v>36312</v>
          </cell>
        </row>
        <row r="133">
          <cell r="C133">
            <v>36342</v>
          </cell>
        </row>
        <row r="134">
          <cell r="C134">
            <v>36373</v>
          </cell>
        </row>
        <row r="135">
          <cell r="C135">
            <v>36404</v>
          </cell>
        </row>
        <row r="136">
          <cell r="C136">
            <v>36434</v>
          </cell>
        </row>
        <row r="137">
          <cell r="C137">
            <v>36465</v>
          </cell>
        </row>
        <row r="138">
          <cell r="C138">
            <v>36495</v>
          </cell>
        </row>
        <row r="139">
          <cell r="C139">
            <v>36526</v>
          </cell>
        </row>
        <row r="140">
          <cell r="C140">
            <v>36557</v>
          </cell>
        </row>
        <row r="141">
          <cell r="C141">
            <v>36586</v>
          </cell>
        </row>
        <row r="142">
          <cell r="C142">
            <v>36617</v>
          </cell>
        </row>
        <row r="143">
          <cell r="C143">
            <v>36647</v>
          </cell>
        </row>
        <row r="144">
          <cell r="C144">
            <v>36678</v>
          </cell>
        </row>
        <row r="145">
          <cell r="C145">
            <v>36708</v>
          </cell>
        </row>
        <row r="146">
          <cell r="C146">
            <v>36739</v>
          </cell>
        </row>
        <row r="147">
          <cell r="C147">
            <v>36770</v>
          </cell>
        </row>
        <row r="148">
          <cell r="C148">
            <v>36800</v>
          </cell>
        </row>
        <row r="149">
          <cell r="C149">
            <v>36831</v>
          </cell>
        </row>
        <row r="150">
          <cell r="C150">
            <v>36861</v>
          </cell>
        </row>
        <row r="151">
          <cell r="C151">
            <v>36892</v>
          </cell>
        </row>
        <row r="152">
          <cell r="C152">
            <v>36923</v>
          </cell>
        </row>
        <row r="153">
          <cell r="C153">
            <v>36951</v>
          </cell>
        </row>
        <row r="154">
          <cell r="C154">
            <v>36982</v>
          </cell>
        </row>
        <row r="155">
          <cell r="C155">
            <v>37012</v>
          </cell>
        </row>
        <row r="156">
          <cell r="C156">
            <v>37043</v>
          </cell>
        </row>
        <row r="157">
          <cell r="C157">
            <v>37073</v>
          </cell>
        </row>
        <row r="158">
          <cell r="C158">
            <v>37104</v>
          </cell>
        </row>
        <row r="159">
          <cell r="C159">
            <v>37135</v>
          </cell>
        </row>
        <row r="160">
          <cell r="C160">
            <v>37165</v>
          </cell>
        </row>
        <row r="161">
          <cell r="C161">
            <v>37196</v>
          </cell>
        </row>
        <row r="162">
          <cell r="C162">
            <v>37226</v>
          </cell>
        </row>
        <row r="163">
          <cell r="C163">
            <v>37257</v>
          </cell>
        </row>
        <row r="164">
          <cell r="C164">
            <v>37288</v>
          </cell>
        </row>
        <row r="165">
          <cell r="C165">
            <v>37316</v>
          </cell>
        </row>
        <row r="166">
          <cell r="C166">
            <v>37347</v>
          </cell>
        </row>
        <row r="167">
          <cell r="C167">
            <v>37377</v>
          </cell>
        </row>
        <row r="168">
          <cell r="C168">
            <v>37408</v>
          </cell>
        </row>
        <row r="169">
          <cell r="C169">
            <v>37438</v>
          </cell>
        </row>
        <row r="170">
          <cell r="C170">
            <v>37469</v>
          </cell>
        </row>
        <row r="171">
          <cell r="C171">
            <v>37500</v>
          </cell>
        </row>
        <row r="172">
          <cell r="C172">
            <v>37530</v>
          </cell>
        </row>
        <row r="173">
          <cell r="C173">
            <v>37561</v>
          </cell>
        </row>
        <row r="174">
          <cell r="C174">
            <v>37591</v>
          </cell>
        </row>
        <row r="175">
          <cell r="C175">
            <v>37622</v>
          </cell>
        </row>
        <row r="176">
          <cell r="C176">
            <v>37653</v>
          </cell>
        </row>
        <row r="177">
          <cell r="C177">
            <v>37681</v>
          </cell>
        </row>
        <row r="178">
          <cell r="C178">
            <v>37712</v>
          </cell>
        </row>
        <row r="179">
          <cell r="C179">
            <v>37742</v>
          </cell>
        </row>
        <row r="180">
          <cell r="C180">
            <v>37773</v>
          </cell>
        </row>
        <row r="181">
          <cell r="C181">
            <v>37803</v>
          </cell>
        </row>
        <row r="182">
          <cell r="C182">
            <v>37834</v>
          </cell>
        </row>
        <row r="183">
          <cell r="C183">
            <v>37865</v>
          </cell>
        </row>
        <row r="184">
          <cell r="C184">
            <v>37895</v>
          </cell>
        </row>
        <row r="185">
          <cell r="C185">
            <v>37926</v>
          </cell>
        </row>
        <row r="186">
          <cell r="C186">
            <v>37956</v>
          </cell>
        </row>
        <row r="187">
          <cell r="C187">
            <v>37987</v>
          </cell>
        </row>
        <row r="188">
          <cell r="C188">
            <v>38018</v>
          </cell>
        </row>
        <row r="189">
          <cell r="C189">
            <v>38047</v>
          </cell>
        </row>
        <row r="190">
          <cell r="C190">
            <v>38078</v>
          </cell>
        </row>
        <row r="191">
          <cell r="C191">
            <v>38108</v>
          </cell>
        </row>
        <row r="192">
          <cell r="C192">
            <v>38139</v>
          </cell>
        </row>
        <row r="193">
          <cell r="C193">
            <v>38169</v>
          </cell>
        </row>
        <row r="194">
          <cell r="C194">
            <v>38200</v>
          </cell>
        </row>
        <row r="195">
          <cell r="C195">
            <v>38231</v>
          </cell>
        </row>
        <row r="196">
          <cell r="C196">
            <v>38261</v>
          </cell>
        </row>
        <row r="197">
          <cell r="C197">
            <v>38292</v>
          </cell>
        </row>
        <row r="198">
          <cell r="C198">
            <v>38322</v>
          </cell>
        </row>
        <row r="199">
          <cell r="C199">
            <v>38353</v>
          </cell>
        </row>
        <row r="200">
          <cell r="C200">
            <v>38384</v>
          </cell>
        </row>
        <row r="201">
          <cell r="C201">
            <v>38412</v>
          </cell>
        </row>
        <row r="202">
          <cell r="C202">
            <v>38443</v>
          </cell>
        </row>
        <row r="203">
          <cell r="C203">
            <v>38473</v>
          </cell>
        </row>
        <row r="204">
          <cell r="C204">
            <v>38504</v>
          </cell>
        </row>
        <row r="205">
          <cell r="C205">
            <v>38534</v>
          </cell>
        </row>
        <row r="206">
          <cell r="C206">
            <v>38565</v>
          </cell>
        </row>
        <row r="207">
          <cell r="C207">
            <v>38596</v>
          </cell>
        </row>
        <row r="208">
          <cell r="C208">
            <v>38626</v>
          </cell>
        </row>
        <row r="209">
          <cell r="C209">
            <v>38657</v>
          </cell>
        </row>
        <row r="210">
          <cell r="C210">
            <v>38687</v>
          </cell>
        </row>
        <row r="211">
          <cell r="C211">
            <v>38718</v>
          </cell>
        </row>
        <row r="212">
          <cell r="C212">
            <v>38749</v>
          </cell>
        </row>
        <row r="213">
          <cell r="C213">
            <v>38777</v>
          </cell>
        </row>
        <row r="214">
          <cell r="C214">
            <v>38808</v>
          </cell>
        </row>
        <row r="215">
          <cell r="C215">
            <v>38838</v>
          </cell>
        </row>
        <row r="216">
          <cell r="C216">
            <v>38869</v>
          </cell>
        </row>
        <row r="217">
          <cell r="C217">
            <v>38899</v>
          </cell>
        </row>
        <row r="218">
          <cell r="C218">
            <v>38930</v>
          </cell>
        </row>
        <row r="219">
          <cell r="C219">
            <v>38961</v>
          </cell>
        </row>
        <row r="220">
          <cell r="C220">
            <v>38991</v>
          </cell>
        </row>
        <row r="221">
          <cell r="C221">
            <v>39022</v>
          </cell>
        </row>
        <row r="222">
          <cell r="C222">
            <v>39052</v>
          </cell>
        </row>
        <row r="223">
          <cell r="C223">
            <v>39083</v>
          </cell>
        </row>
        <row r="224">
          <cell r="C224">
            <v>39114</v>
          </cell>
        </row>
        <row r="225">
          <cell r="C225">
            <v>39142</v>
          </cell>
        </row>
        <row r="226">
          <cell r="C226">
            <v>39173</v>
          </cell>
        </row>
        <row r="227">
          <cell r="C227">
            <v>39203</v>
          </cell>
        </row>
        <row r="228">
          <cell r="C228">
            <v>39234</v>
          </cell>
        </row>
        <row r="229">
          <cell r="C229">
            <v>39264</v>
          </cell>
        </row>
        <row r="230">
          <cell r="C230">
            <v>39295</v>
          </cell>
        </row>
        <row r="231">
          <cell r="C231">
            <v>39326</v>
          </cell>
        </row>
        <row r="232">
          <cell r="C232">
            <v>39356</v>
          </cell>
        </row>
        <row r="233">
          <cell r="C233">
            <v>39387</v>
          </cell>
        </row>
        <row r="234">
          <cell r="C234">
            <v>39417</v>
          </cell>
        </row>
        <row r="235">
          <cell r="C235">
            <v>39448</v>
          </cell>
        </row>
        <row r="236">
          <cell r="C236">
            <v>39479</v>
          </cell>
        </row>
        <row r="237">
          <cell r="C237">
            <v>39508</v>
          </cell>
        </row>
        <row r="238">
          <cell r="C238">
            <v>39539</v>
          </cell>
        </row>
        <row r="239">
          <cell r="C239">
            <v>39569</v>
          </cell>
        </row>
        <row r="240">
          <cell r="C240">
            <v>39600</v>
          </cell>
        </row>
        <row r="241">
          <cell r="C241">
            <v>39630</v>
          </cell>
        </row>
        <row r="242">
          <cell r="C242">
            <v>39661</v>
          </cell>
        </row>
        <row r="243">
          <cell r="C243">
            <v>39692</v>
          </cell>
        </row>
        <row r="244">
          <cell r="C244">
            <v>39722</v>
          </cell>
        </row>
        <row r="245">
          <cell r="C245">
            <v>39753</v>
          </cell>
        </row>
        <row r="246">
          <cell r="C246">
            <v>39783</v>
          </cell>
        </row>
        <row r="247">
          <cell r="C247">
            <v>39814</v>
          </cell>
        </row>
        <row r="248">
          <cell r="C248">
            <v>39845</v>
          </cell>
        </row>
        <row r="249">
          <cell r="C249">
            <v>39873</v>
          </cell>
        </row>
        <row r="250">
          <cell r="C250">
            <v>39904</v>
          </cell>
        </row>
        <row r="251">
          <cell r="C251">
            <v>39934</v>
          </cell>
        </row>
        <row r="252">
          <cell r="C252">
            <v>39965</v>
          </cell>
        </row>
        <row r="253">
          <cell r="C253">
            <v>39995</v>
          </cell>
        </row>
        <row r="254">
          <cell r="C254">
            <v>40026</v>
          </cell>
        </row>
        <row r="255">
          <cell r="C255">
            <v>40057</v>
          </cell>
        </row>
        <row r="256">
          <cell r="C256">
            <v>40087</v>
          </cell>
        </row>
        <row r="257">
          <cell r="C257">
            <v>40118</v>
          </cell>
        </row>
        <row r="258">
          <cell r="C258">
            <v>40148</v>
          </cell>
        </row>
        <row r="259">
          <cell r="C259">
            <v>40179</v>
          </cell>
        </row>
        <row r="260">
          <cell r="C260">
            <v>40210</v>
          </cell>
        </row>
        <row r="261">
          <cell r="C261">
            <v>40238</v>
          </cell>
        </row>
        <row r="262">
          <cell r="C262">
            <v>40269</v>
          </cell>
        </row>
        <row r="263">
          <cell r="C263">
            <v>40299</v>
          </cell>
        </row>
        <row r="264">
          <cell r="C264">
            <v>40330</v>
          </cell>
        </row>
        <row r="265">
          <cell r="C265">
            <v>40360</v>
          </cell>
        </row>
        <row r="266">
          <cell r="C266">
            <v>40391</v>
          </cell>
        </row>
        <row r="267">
          <cell r="C267">
            <v>40422</v>
          </cell>
        </row>
        <row r="268">
          <cell r="C268">
            <v>40452</v>
          </cell>
        </row>
        <row r="269">
          <cell r="C269">
            <v>40483</v>
          </cell>
        </row>
        <row r="270">
          <cell r="C270">
            <v>40513</v>
          </cell>
        </row>
        <row r="271">
          <cell r="C271">
            <v>40544</v>
          </cell>
        </row>
        <row r="272">
          <cell r="C272">
            <v>40575</v>
          </cell>
        </row>
        <row r="273">
          <cell r="C273">
            <v>40603</v>
          </cell>
        </row>
        <row r="274">
          <cell r="C274">
            <v>40634</v>
          </cell>
        </row>
        <row r="275">
          <cell r="C275">
            <v>40664</v>
          </cell>
        </row>
        <row r="276">
          <cell r="C276">
            <v>40695</v>
          </cell>
        </row>
        <row r="277">
          <cell r="C277">
            <v>40725</v>
          </cell>
        </row>
        <row r="278">
          <cell r="C278">
            <v>40756</v>
          </cell>
        </row>
        <row r="279">
          <cell r="C279">
            <v>40787</v>
          </cell>
        </row>
        <row r="280">
          <cell r="C280">
            <v>40817</v>
          </cell>
        </row>
        <row r="281">
          <cell r="C281">
            <v>40848</v>
          </cell>
        </row>
        <row r="282">
          <cell r="C282">
            <v>40878</v>
          </cell>
        </row>
        <row r="283">
          <cell r="C283">
            <v>40909</v>
          </cell>
        </row>
        <row r="284">
          <cell r="C284">
            <v>40940</v>
          </cell>
        </row>
        <row r="285">
          <cell r="C285">
            <v>40969</v>
          </cell>
        </row>
        <row r="286">
          <cell r="C286">
            <v>41000</v>
          </cell>
        </row>
        <row r="287">
          <cell r="C287">
            <v>41030</v>
          </cell>
        </row>
        <row r="288">
          <cell r="C288">
            <v>41061</v>
          </cell>
        </row>
        <row r="289">
          <cell r="C289">
            <v>41091</v>
          </cell>
        </row>
        <row r="290">
          <cell r="C290">
            <v>41122</v>
          </cell>
        </row>
        <row r="291">
          <cell r="C291">
            <v>41153</v>
          </cell>
        </row>
        <row r="292">
          <cell r="C292">
            <v>41183</v>
          </cell>
        </row>
        <row r="293">
          <cell r="C293">
            <v>41214</v>
          </cell>
        </row>
        <row r="294">
          <cell r="C294">
            <v>41244</v>
          </cell>
        </row>
        <row r="295">
          <cell r="C295">
            <v>41275</v>
          </cell>
        </row>
        <row r="296">
          <cell r="C296">
            <v>41306</v>
          </cell>
        </row>
        <row r="297">
          <cell r="C297">
            <v>41334</v>
          </cell>
        </row>
        <row r="298">
          <cell r="C298">
            <v>41365</v>
          </cell>
        </row>
        <row r="299">
          <cell r="C299">
            <v>41395</v>
          </cell>
        </row>
        <row r="300">
          <cell r="C300">
            <v>41426</v>
          </cell>
        </row>
        <row r="301">
          <cell r="C301">
            <v>41456</v>
          </cell>
        </row>
        <row r="302">
          <cell r="C302">
            <v>41487</v>
          </cell>
        </row>
        <row r="303">
          <cell r="C303">
            <v>41518</v>
          </cell>
        </row>
        <row r="304">
          <cell r="C304">
            <v>41548</v>
          </cell>
        </row>
        <row r="305">
          <cell r="C305">
            <v>41579</v>
          </cell>
        </row>
        <row r="306">
          <cell r="C306">
            <v>41609</v>
          </cell>
        </row>
        <row r="307">
          <cell r="C307">
            <v>41640</v>
          </cell>
        </row>
        <row r="308">
          <cell r="C308">
            <v>41671</v>
          </cell>
        </row>
        <row r="309">
          <cell r="C309">
            <v>41699</v>
          </cell>
        </row>
        <row r="310">
          <cell r="C310">
            <v>41730</v>
          </cell>
        </row>
        <row r="311">
          <cell r="C311">
            <v>41760</v>
          </cell>
        </row>
        <row r="312">
          <cell r="C312">
            <v>41791</v>
          </cell>
        </row>
        <row r="313">
          <cell r="C313">
            <v>41821</v>
          </cell>
        </row>
        <row r="314">
          <cell r="C314">
            <v>41852</v>
          </cell>
        </row>
        <row r="315">
          <cell r="C315">
            <v>41883</v>
          </cell>
        </row>
        <row r="316">
          <cell r="C316">
            <v>41913</v>
          </cell>
        </row>
        <row r="317">
          <cell r="C317">
            <v>41944</v>
          </cell>
        </row>
        <row r="318">
          <cell r="C318">
            <v>41974</v>
          </cell>
        </row>
        <row r="319">
          <cell r="C319">
            <v>42005</v>
          </cell>
        </row>
        <row r="320">
          <cell r="C320">
            <v>42036</v>
          </cell>
        </row>
        <row r="321">
          <cell r="C321">
            <v>42064</v>
          </cell>
        </row>
        <row r="322">
          <cell r="C322">
            <v>42095</v>
          </cell>
        </row>
        <row r="323">
          <cell r="C323">
            <v>42125</v>
          </cell>
        </row>
        <row r="324">
          <cell r="C324">
            <v>42156</v>
          </cell>
        </row>
        <row r="325">
          <cell r="C325">
            <v>42186</v>
          </cell>
        </row>
        <row r="326">
          <cell r="C326">
            <v>42217</v>
          </cell>
        </row>
        <row r="327">
          <cell r="C327">
            <v>42248</v>
          </cell>
        </row>
        <row r="328">
          <cell r="C328">
            <v>42278</v>
          </cell>
        </row>
        <row r="329">
          <cell r="C329">
            <v>42309</v>
          </cell>
        </row>
        <row r="330">
          <cell r="C330">
            <v>42339</v>
          </cell>
        </row>
        <row r="331">
          <cell r="C331">
            <v>42370</v>
          </cell>
        </row>
        <row r="332">
          <cell r="C332">
            <v>42401</v>
          </cell>
        </row>
        <row r="333">
          <cell r="C333">
            <v>42430</v>
          </cell>
        </row>
        <row r="334">
          <cell r="C334">
            <v>42461</v>
          </cell>
        </row>
        <row r="335">
          <cell r="C335">
            <v>42491</v>
          </cell>
        </row>
        <row r="336">
          <cell r="C336">
            <v>42522</v>
          </cell>
        </row>
        <row r="337">
          <cell r="C337">
            <v>42552</v>
          </cell>
        </row>
        <row r="338">
          <cell r="C338">
            <v>42583</v>
          </cell>
        </row>
        <row r="339">
          <cell r="C339">
            <v>42614</v>
          </cell>
        </row>
        <row r="340">
          <cell r="C340">
            <v>42644</v>
          </cell>
        </row>
        <row r="341">
          <cell r="C341">
            <v>42675</v>
          </cell>
        </row>
        <row r="342">
          <cell r="C342">
            <v>42705</v>
          </cell>
        </row>
        <row r="343">
          <cell r="C343">
            <v>42736</v>
          </cell>
        </row>
        <row r="344">
          <cell r="C344">
            <v>42767</v>
          </cell>
        </row>
        <row r="345">
          <cell r="C345">
            <v>42795</v>
          </cell>
        </row>
        <row r="346">
          <cell r="C346">
            <v>42826</v>
          </cell>
        </row>
        <row r="347">
          <cell r="C347">
            <v>42856</v>
          </cell>
        </row>
        <row r="348">
          <cell r="C348">
            <v>42887</v>
          </cell>
        </row>
        <row r="349">
          <cell r="C349">
            <v>42917</v>
          </cell>
        </row>
        <row r="350">
          <cell r="C350">
            <v>42948</v>
          </cell>
        </row>
        <row r="351">
          <cell r="C351">
            <v>42979</v>
          </cell>
        </row>
        <row r="352">
          <cell r="C352">
            <v>43009</v>
          </cell>
        </row>
        <row r="353">
          <cell r="C353">
            <v>43040</v>
          </cell>
        </row>
        <row r="354">
          <cell r="C354">
            <v>43070</v>
          </cell>
        </row>
        <row r="355">
          <cell r="C355">
            <v>43101</v>
          </cell>
        </row>
        <row r="356">
          <cell r="C356">
            <v>43132</v>
          </cell>
        </row>
        <row r="357">
          <cell r="C357">
            <v>43160</v>
          </cell>
        </row>
        <row r="358">
          <cell r="C358">
            <v>43191</v>
          </cell>
        </row>
        <row r="359">
          <cell r="C359">
            <v>43221</v>
          </cell>
        </row>
        <row r="360">
          <cell r="C360">
            <v>43252</v>
          </cell>
        </row>
        <row r="361">
          <cell r="C361">
            <v>43282</v>
          </cell>
        </row>
        <row r="362">
          <cell r="C362">
            <v>43313</v>
          </cell>
        </row>
        <row r="363">
          <cell r="C363">
            <v>43344</v>
          </cell>
        </row>
        <row r="364">
          <cell r="C364">
            <v>43374</v>
          </cell>
        </row>
        <row r="365">
          <cell r="C365">
            <v>43405</v>
          </cell>
        </row>
        <row r="366">
          <cell r="C366">
            <v>43435</v>
          </cell>
        </row>
        <row r="367">
          <cell r="C367">
            <v>43466</v>
          </cell>
        </row>
        <row r="368">
          <cell r="C368">
            <v>43497</v>
          </cell>
        </row>
        <row r="369">
          <cell r="C369">
            <v>43525</v>
          </cell>
        </row>
        <row r="370">
          <cell r="C370">
            <v>43556</v>
          </cell>
        </row>
        <row r="371">
          <cell r="C371">
            <v>43586</v>
          </cell>
        </row>
        <row r="372">
          <cell r="C372">
            <v>43617</v>
          </cell>
        </row>
        <row r="373">
          <cell r="C373">
            <v>43647</v>
          </cell>
        </row>
        <row r="374">
          <cell r="C374">
            <v>43678</v>
          </cell>
        </row>
        <row r="375">
          <cell r="C375">
            <v>43709</v>
          </cell>
        </row>
        <row r="376">
          <cell r="C376">
            <v>43739</v>
          </cell>
        </row>
        <row r="377">
          <cell r="C377">
            <v>43770</v>
          </cell>
        </row>
        <row r="378">
          <cell r="C378">
            <v>43800</v>
          </cell>
        </row>
        <row r="379">
          <cell r="C379">
            <v>43831</v>
          </cell>
        </row>
        <row r="380">
          <cell r="C380">
            <v>43862</v>
          </cell>
        </row>
        <row r="381">
          <cell r="C381">
            <v>43891</v>
          </cell>
        </row>
        <row r="382">
          <cell r="C382">
            <v>43922</v>
          </cell>
        </row>
        <row r="383">
          <cell r="C383">
            <v>43952</v>
          </cell>
        </row>
        <row r="384">
          <cell r="C384">
            <v>43983</v>
          </cell>
        </row>
        <row r="385">
          <cell r="C385">
            <v>44013</v>
          </cell>
        </row>
        <row r="386">
          <cell r="C386">
            <v>44044</v>
          </cell>
        </row>
        <row r="387">
          <cell r="C387">
            <v>44075</v>
          </cell>
        </row>
        <row r="388">
          <cell r="C388">
            <v>44105</v>
          </cell>
        </row>
        <row r="389">
          <cell r="C389">
            <v>44136</v>
          </cell>
        </row>
        <row r="390">
          <cell r="C390">
            <v>44166</v>
          </cell>
        </row>
        <row r="391">
          <cell r="C391">
            <v>44197</v>
          </cell>
        </row>
        <row r="392">
          <cell r="C392">
            <v>44228</v>
          </cell>
        </row>
        <row r="393">
          <cell r="C393">
            <v>44256</v>
          </cell>
        </row>
        <row r="394">
          <cell r="C394">
            <v>44287</v>
          </cell>
        </row>
        <row r="395">
          <cell r="C395">
            <v>44317</v>
          </cell>
        </row>
        <row r="396">
          <cell r="C396">
            <v>44348</v>
          </cell>
        </row>
        <row r="397">
          <cell r="C397">
            <v>44378</v>
          </cell>
        </row>
        <row r="398">
          <cell r="C398">
            <v>44409</v>
          </cell>
        </row>
        <row r="399">
          <cell r="C399">
            <v>44440</v>
          </cell>
        </row>
        <row r="400">
          <cell r="C400">
            <v>44470</v>
          </cell>
        </row>
        <row r="401">
          <cell r="C401">
            <v>44501</v>
          </cell>
        </row>
        <row r="402">
          <cell r="C402">
            <v>44531</v>
          </cell>
        </row>
        <row r="403">
          <cell r="C403">
            <v>44562</v>
          </cell>
        </row>
        <row r="404">
          <cell r="C404">
            <v>44593</v>
          </cell>
        </row>
        <row r="405">
          <cell r="C405">
            <v>44621</v>
          </cell>
        </row>
        <row r="406">
          <cell r="C406">
            <v>44652</v>
          </cell>
        </row>
        <row r="407">
          <cell r="C407">
            <v>44682</v>
          </cell>
        </row>
        <row r="408">
          <cell r="C408">
            <v>44713</v>
          </cell>
        </row>
        <row r="409">
          <cell r="C409">
            <v>44743</v>
          </cell>
        </row>
        <row r="410">
          <cell r="C410">
            <v>44774</v>
          </cell>
        </row>
        <row r="411">
          <cell r="C411">
            <v>44805</v>
          </cell>
        </row>
        <row r="412">
          <cell r="C412">
            <v>44835</v>
          </cell>
        </row>
        <row r="413">
          <cell r="C413">
            <v>44866</v>
          </cell>
        </row>
        <row r="414">
          <cell r="C414">
            <v>44896</v>
          </cell>
        </row>
        <row r="415">
          <cell r="C415">
            <v>44927</v>
          </cell>
        </row>
        <row r="416">
          <cell r="C416">
            <v>44958</v>
          </cell>
        </row>
        <row r="417">
          <cell r="C417">
            <v>44986</v>
          </cell>
        </row>
        <row r="418">
          <cell r="C418">
            <v>45017</v>
          </cell>
        </row>
        <row r="419">
          <cell r="C419">
            <v>45047</v>
          </cell>
        </row>
        <row r="420">
          <cell r="C420">
            <v>45078</v>
          </cell>
        </row>
        <row r="421">
          <cell r="C421">
            <v>45108</v>
          </cell>
        </row>
        <row r="422">
          <cell r="C422">
            <v>45139</v>
          </cell>
        </row>
        <row r="423">
          <cell r="C423">
            <v>45170</v>
          </cell>
        </row>
        <row r="424">
          <cell r="C424">
            <v>45200</v>
          </cell>
        </row>
        <row r="425">
          <cell r="C425">
            <v>45231</v>
          </cell>
        </row>
        <row r="426">
          <cell r="C426">
            <v>45261</v>
          </cell>
        </row>
        <row r="427">
          <cell r="C427">
            <v>45292</v>
          </cell>
        </row>
        <row r="428">
          <cell r="C428">
            <v>45323</v>
          </cell>
        </row>
        <row r="429">
          <cell r="C429">
            <v>45352</v>
          </cell>
        </row>
        <row r="430">
          <cell r="C430">
            <v>45383</v>
          </cell>
        </row>
        <row r="431">
          <cell r="C431">
            <v>45413</v>
          </cell>
        </row>
        <row r="432">
          <cell r="C432">
            <v>45444</v>
          </cell>
        </row>
        <row r="433">
          <cell r="C433">
            <v>45474</v>
          </cell>
        </row>
        <row r="434">
          <cell r="C434">
            <v>45505</v>
          </cell>
        </row>
        <row r="435">
          <cell r="C435">
            <v>45536</v>
          </cell>
        </row>
        <row r="436">
          <cell r="C436">
            <v>45566</v>
          </cell>
        </row>
        <row r="437">
          <cell r="C437">
            <v>45597</v>
          </cell>
        </row>
        <row r="438">
          <cell r="C438">
            <v>45627</v>
          </cell>
        </row>
        <row r="439">
          <cell r="C439">
            <v>45658</v>
          </cell>
        </row>
        <row r="440">
          <cell r="C440">
            <v>45689</v>
          </cell>
        </row>
        <row r="441">
          <cell r="C441">
            <v>45717</v>
          </cell>
        </row>
        <row r="442">
          <cell r="C442">
            <v>45748</v>
          </cell>
        </row>
        <row r="443">
          <cell r="C443">
            <v>45778</v>
          </cell>
        </row>
        <row r="444">
          <cell r="C444">
            <v>45809</v>
          </cell>
        </row>
        <row r="445">
          <cell r="C445">
            <v>45839</v>
          </cell>
        </row>
        <row r="446">
          <cell r="C446">
            <v>45870</v>
          </cell>
        </row>
        <row r="447">
          <cell r="C447">
            <v>45901</v>
          </cell>
        </row>
        <row r="448">
          <cell r="C448">
            <v>45931</v>
          </cell>
        </row>
        <row r="449">
          <cell r="C449">
            <v>45962</v>
          </cell>
        </row>
        <row r="450">
          <cell r="C450">
            <v>45992</v>
          </cell>
        </row>
        <row r="451">
          <cell r="C451">
            <v>46023</v>
          </cell>
        </row>
        <row r="452">
          <cell r="C452">
            <v>46054</v>
          </cell>
        </row>
        <row r="453">
          <cell r="C453">
            <v>46082</v>
          </cell>
        </row>
        <row r="454">
          <cell r="C454">
            <v>46113</v>
          </cell>
        </row>
        <row r="455">
          <cell r="C455">
            <v>46143</v>
          </cell>
        </row>
        <row r="456">
          <cell r="C456">
            <v>46174</v>
          </cell>
        </row>
        <row r="457">
          <cell r="C457">
            <v>46204</v>
          </cell>
        </row>
        <row r="458">
          <cell r="C458">
            <v>46235</v>
          </cell>
        </row>
        <row r="459">
          <cell r="C459">
            <v>46266</v>
          </cell>
        </row>
        <row r="460">
          <cell r="C460">
            <v>46296</v>
          </cell>
        </row>
        <row r="461">
          <cell r="C461">
            <v>46327</v>
          </cell>
        </row>
        <row r="462">
          <cell r="C462">
            <v>46357</v>
          </cell>
        </row>
        <row r="463">
          <cell r="C463">
            <v>46388</v>
          </cell>
        </row>
        <row r="464">
          <cell r="C464">
            <v>46419</v>
          </cell>
        </row>
        <row r="465">
          <cell r="C465">
            <v>46447</v>
          </cell>
        </row>
        <row r="466">
          <cell r="C466">
            <v>46478</v>
          </cell>
        </row>
        <row r="467">
          <cell r="C467">
            <v>46508</v>
          </cell>
        </row>
        <row r="468">
          <cell r="C468">
            <v>46539</v>
          </cell>
        </row>
        <row r="469">
          <cell r="C469">
            <v>46569</v>
          </cell>
        </row>
        <row r="470">
          <cell r="C470">
            <v>46600</v>
          </cell>
        </row>
        <row r="471">
          <cell r="C471">
            <v>46631</v>
          </cell>
        </row>
        <row r="472">
          <cell r="C472">
            <v>46661</v>
          </cell>
        </row>
        <row r="473">
          <cell r="C473">
            <v>46692</v>
          </cell>
        </row>
        <row r="474">
          <cell r="C474">
            <v>46722</v>
          </cell>
        </row>
        <row r="475">
          <cell r="C475">
            <v>46753</v>
          </cell>
        </row>
        <row r="476">
          <cell r="C476">
            <v>46784</v>
          </cell>
        </row>
        <row r="477">
          <cell r="C477">
            <v>46813</v>
          </cell>
        </row>
        <row r="478">
          <cell r="C478">
            <v>46844</v>
          </cell>
        </row>
        <row r="479">
          <cell r="C479">
            <v>46874</v>
          </cell>
        </row>
        <row r="480">
          <cell r="C480">
            <v>46905</v>
          </cell>
        </row>
        <row r="481">
          <cell r="C481">
            <v>46935</v>
          </cell>
        </row>
        <row r="482">
          <cell r="C482">
            <v>46966</v>
          </cell>
        </row>
        <row r="483">
          <cell r="C483">
            <v>46997</v>
          </cell>
        </row>
        <row r="484">
          <cell r="C484">
            <v>47027</v>
          </cell>
        </row>
        <row r="485">
          <cell r="C485">
            <v>47058</v>
          </cell>
        </row>
        <row r="486">
          <cell r="C486">
            <v>47088</v>
          </cell>
        </row>
        <row r="487">
          <cell r="C487">
            <v>47119</v>
          </cell>
        </row>
        <row r="488">
          <cell r="C488">
            <v>47150</v>
          </cell>
        </row>
        <row r="489">
          <cell r="C489">
            <v>47178</v>
          </cell>
        </row>
        <row r="490">
          <cell r="C490">
            <v>47209</v>
          </cell>
        </row>
        <row r="491">
          <cell r="C491">
            <v>47239</v>
          </cell>
        </row>
        <row r="492">
          <cell r="C492">
            <v>47270</v>
          </cell>
        </row>
        <row r="493">
          <cell r="C493">
            <v>47300</v>
          </cell>
        </row>
        <row r="494">
          <cell r="C494">
            <v>47331</v>
          </cell>
        </row>
        <row r="495">
          <cell r="C495">
            <v>47362</v>
          </cell>
        </row>
        <row r="496">
          <cell r="C496">
            <v>47392</v>
          </cell>
        </row>
        <row r="497">
          <cell r="C497">
            <v>47423</v>
          </cell>
        </row>
        <row r="498">
          <cell r="C498">
            <v>47453</v>
          </cell>
        </row>
        <row r="499">
          <cell r="C499">
            <v>47484</v>
          </cell>
        </row>
        <row r="500">
          <cell r="C500">
            <v>47515</v>
          </cell>
        </row>
        <row r="501">
          <cell r="C501">
            <v>47543</v>
          </cell>
        </row>
        <row r="502">
          <cell r="C502">
            <v>47574</v>
          </cell>
        </row>
        <row r="503">
          <cell r="C503">
            <v>47604</v>
          </cell>
        </row>
        <row r="504">
          <cell r="C504">
            <v>47635</v>
          </cell>
        </row>
        <row r="505">
          <cell r="C505">
            <v>47665</v>
          </cell>
        </row>
        <row r="506">
          <cell r="C506">
            <v>47696</v>
          </cell>
        </row>
        <row r="507">
          <cell r="C507">
            <v>47727</v>
          </cell>
        </row>
        <row r="508">
          <cell r="C508">
            <v>47757</v>
          </cell>
        </row>
        <row r="509">
          <cell r="C509">
            <v>47788</v>
          </cell>
        </row>
        <row r="510">
          <cell r="C510">
            <v>47818</v>
          </cell>
        </row>
        <row r="511">
          <cell r="C511">
            <v>47849</v>
          </cell>
        </row>
        <row r="512">
          <cell r="C512">
            <v>47880</v>
          </cell>
        </row>
        <row r="513">
          <cell r="C513">
            <v>47908</v>
          </cell>
        </row>
        <row r="514">
          <cell r="C514">
            <v>47939</v>
          </cell>
        </row>
        <row r="515">
          <cell r="C515">
            <v>47969</v>
          </cell>
        </row>
        <row r="516">
          <cell r="C516">
            <v>48000</v>
          </cell>
        </row>
        <row r="517">
          <cell r="C517">
            <v>48030</v>
          </cell>
        </row>
        <row r="518">
          <cell r="C518">
            <v>48061</v>
          </cell>
        </row>
        <row r="519">
          <cell r="C519">
            <v>48092</v>
          </cell>
        </row>
        <row r="520">
          <cell r="C520">
            <v>48122</v>
          </cell>
        </row>
        <row r="521">
          <cell r="C521">
            <v>48153</v>
          </cell>
        </row>
        <row r="522">
          <cell r="C522">
            <v>48183</v>
          </cell>
        </row>
        <row r="523">
          <cell r="C523">
            <v>48214</v>
          </cell>
        </row>
        <row r="524">
          <cell r="C524">
            <v>48245</v>
          </cell>
        </row>
        <row r="525">
          <cell r="C525">
            <v>48274</v>
          </cell>
        </row>
        <row r="526">
          <cell r="C526">
            <v>48305</v>
          </cell>
        </row>
        <row r="527">
          <cell r="C527">
            <v>48335</v>
          </cell>
        </row>
        <row r="528">
          <cell r="C528">
            <v>48366</v>
          </cell>
        </row>
        <row r="529">
          <cell r="C529">
            <v>48396</v>
          </cell>
        </row>
        <row r="530">
          <cell r="C530">
            <v>48427</v>
          </cell>
        </row>
        <row r="531">
          <cell r="C531">
            <v>48458</v>
          </cell>
        </row>
        <row r="532">
          <cell r="C532">
            <v>48488</v>
          </cell>
        </row>
        <row r="533">
          <cell r="C533">
            <v>48519</v>
          </cell>
        </row>
        <row r="534">
          <cell r="C534">
            <v>48549</v>
          </cell>
        </row>
        <row r="535">
          <cell r="C535">
            <v>48580</v>
          </cell>
        </row>
        <row r="536">
          <cell r="C536">
            <v>48611</v>
          </cell>
        </row>
        <row r="537">
          <cell r="C537">
            <v>48639</v>
          </cell>
        </row>
        <row r="538">
          <cell r="C538">
            <v>48670</v>
          </cell>
        </row>
        <row r="539">
          <cell r="C539">
            <v>48700</v>
          </cell>
        </row>
        <row r="540">
          <cell r="C540">
            <v>48731</v>
          </cell>
        </row>
        <row r="541">
          <cell r="C541">
            <v>48761</v>
          </cell>
        </row>
        <row r="542">
          <cell r="C542">
            <v>48792</v>
          </cell>
        </row>
        <row r="543">
          <cell r="C543">
            <v>48823</v>
          </cell>
        </row>
        <row r="544">
          <cell r="C544">
            <v>48853</v>
          </cell>
        </row>
        <row r="545">
          <cell r="C545">
            <v>48884</v>
          </cell>
        </row>
        <row r="546">
          <cell r="C546">
            <v>48914</v>
          </cell>
        </row>
        <row r="547">
          <cell r="C547">
            <v>48945</v>
          </cell>
        </row>
        <row r="548">
          <cell r="C548">
            <v>48976</v>
          </cell>
        </row>
        <row r="549">
          <cell r="C549">
            <v>49004</v>
          </cell>
        </row>
        <row r="550">
          <cell r="C550">
            <v>49035</v>
          </cell>
        </row>
        <row r="551">
          <cell r="C551">
            <v>49065</v>
          </cell>
        </row>
        <row r="552">
          <cell r="C552">
            <v>49096</v>
          </cell>
        </row>
        <row r="553">
          <cell r="C553">
            <v>49126</v>
          </cell>
        </row>
        <row r="554">
          <cell r="C554">
            <v>49157</v>
          </cell>
        </row>
        <row r="555">
          <cell r="C555">
            <v>49188</v>
          </cell>
        </row>
        <row r="556">
          <cell r="C556">
            <v>49218</v>
          </cell>
        </row>
        <row r="557">
          <cell r="C557">
            <v>49249</v>
          </cell>
        </row>
        <row r="558">
          <cell r="C558">
            <v>49279</v>
          </cell>
        </row>
        <row r="559">
          <cell r="C559">
            <v>49310</v>
          </cell>
        </row>
        <row r="560">
          <cell r="C560">
            <v>49341</v>
          </cell>
        </row>
        <row r="561">
          <cell r="C561">
            <v>49369</v>
          </cell>
        </row>
        <row r="562">
          <cell r="C562">
            <v>49400</v>
          </cell>
        </row>
        <row r="563">
          <cell r="C563">
            <v>49430</v>
          </cell>
        </row>
        <row r="564">
          <cell r="C564">
            <v>49461</v>
          </cell>
        </row>
        <row r="565">
          <cell r="C565">
            <v>49491</v>
          </cell>
        </row>
        <row r="566">
          <cell r="C566">
            <v>49522</v>
          </cell>
        </row>
        <row r="567">
          <cell r="C567">
            <v>49553</v>
          </cell>
        </row>
        <row r="568">
          <cell r="C568">
            <v>49583</v>
          </cell>
        </row>
        <row r="569">
          <cell r="C569">
            <v>49614</v>
          </cell>
        </row>
        <row r="570">
          <cell r="C570">
            <v>49644</v>
          </cell>
        </row>
        <row r="571">
          <cell r="C571">
            <v>49675</v>
          </cell>
        </row>
        <row r="572">
          <cell r="C572">
            <v>49706</v>
          </cell>
        </row>
        <row r="573">
          <cell r="C573">
            <v>49735</v>
          </cell>
        </row>
        <row r="574">
          <cell r="C574">
            <v>49766</v>
          </cell>
        </row>
        <row r="575">
          <cell r="C575">
            <v>49796</v>
          </cell>
        </row>
        <row r="576">
          <cell r="C576">
            <v>49827</v>
          </cell>
        </row>
        <row r="577">
          <cell r="C577">
            <v>49857</v>
          </cell>
        </row>
        <row r="578">
          <cell r="C578">
            <v>49888</v>
          </cell>
        </row>
        <row r="579">
          <cell r="C579">
            <v>49919</v>
          </cell>
        </row>
        <row r="580">
          <cell r="C580">
            <v>49949</v>
          </cell>
        </row>
        <row r="581">
          <cell r="C581">
            <v>49980</v>
          </cell>
        </row>
        <row r="582">
          <cell r="C582">
            <v>50010</v>
          </cell>
        </row>
        <row r="583">
          <cell r="C583">
            <v>50041</v>
          </cell>
        </row>
        <row r="584">
          <cell r="C584">
            <v>50072</v>
          </cell>
        </row>
        <row r="585">
          <cell r="C585">
            <v>50100</v>
          </cell>
        </row>
        <row r="586">
          <cell r="C586">
            <v>50131</v>
          </cell>
        </row>
        <row r="587">
          <cell r="C587">
            <v>50161</v>
          </cell>
        </row>
        <row r="588">
          <cell r="C588">
            <v>50192</v>
          </cell>
        </row>
        <row r="589">
          <cell r="C589">
            <v>50222</v>
          </cell>
        </row>
        <row r="590">
          <cell r="C590">
            <v>50253</v>
          </cell>
        </row>
        <row r="591">
          <cell r="C591">
            <v>50284</v>
          </cell>
        </row>
        <row r="592">
          <cell r="C592">
            <v>50314</v>
          </cell>
        </row>
        <row r="593">
          <cell r="C593">
            <v>50345</v>
          </cell>
        </row>
        <row r="594">
          <cell r="C594">
            <v>50375</v>
          </cell>
        </row>
        <row r="595">
          <cell r="C595">
            <v>50406</v>
          </cell>
        </row>
        <row r="596">
          <cell r="C596">
            <v>50437</v>
          </cell>
        </row>
        <row r="597">
          <cell r="C597">
            <v>50465</v>
          </cell>
        </row>
        <row r="598">
          <cell r="C598">
            <v>50496</v>
          </cell>
        </row>
        <row r="599">
          <cell r="C599">
            <v>50526</v>
          </cell>
        </row>
        <row r="600">
          <cell r="C600">
            <v>50557</v>
          </cell>
        </row>
        <row r="601">
          <cell r="C601">
            <v>50587</v>
          </cell>
        </row>
        <row r="602">
          <cell r="C602">
            <v>50618</v>
          </cell>
        </row>
        <row r="603">
          <cell r="C603">
            <v>50649</v>
          </cell>
        </row>
        <row r="604">
          <cell r="C604">
            <v>50679</v>
          </cell>
        </row>
        <row r="605">
          <cell r="C605">
            <v>50710</v>
          </cell>
        </row>
        <row r="606">
          <cell r="C606">
            <v>50740</v>
          </cell>
        </row>
        <row r="607">
          <cell r="C607">
            <v>50771</v>
          </cell>
        </row>
        <row r="608">
          <cell r="C608">
            <v>50802</v>
          </cell>
        </row>
        <row r="609">
          <cell r="C609">
            <v>50830</v>
          </cell>
        </row>
        <row r="610">
          <cell r="C610">
            <v>50861</v>
          </cell>
        </row>
        <row r="611">
          <cell r="C611">
            <v>50891</v>
          </cell>
        </row>
        <row r="612">
          <cell r="C612">
            <v>50922</v>
          </cell>
        </row>
        <row r="613">
          <cell r="C613">
            <v>50952</v>
          </cell>
        </row>
        <row r="614">
          <cell r="C614">
            <v>50983</v>
          </cell>
        </row>
        <row r="615">
          <cell r="C615">
            <v>51014</v>
          </cell>
        </row>
        <row r="616">
          <cell r="C616">
            <v>51044</v>
          </cell>
        </row>
        <row r="617">
          <cell r="C617">
            <v>51075</v>
          </cell>
        </row>
        <row r="618">
          <cell r="C618">
            <v>51105</v>
          </cell>
        </row>
        <row r="619">
          <cell r="C619">
            <v>51136</v>
          </cell>
        </row>
        <row r="620">
          <cell r="C620">
            <v>51167</v>
          </cell>
        </row>
        <row r="621">
          <cell r="C621">
            <v>51196</v>
          </cell>
        </row>
        <row r="622">
          <cell r="C622">
            <v>51227</v>
          </cell>
        </row>
        <row r="623">
          <cell r="C623">
            <v>51257</v>
          </cell>
        </row>
        <row r="624">
          <cell r="C624">
            <v>51288</v>
          </cell>
        </row>
        <row r="625">
          <cell r="C625">
            <v>51318</v>
          </cell>
        </row>
        <row r="626">
          <cell r="C626">
            <v>51349</v>
          </cell>
        </row>
        <row r="627">
          <cell r="C627">
            <v>51380</v>
          </cell>
        </row>
        <row r="628">
          <cell r="C628">
            <v>51410</v>
          </cell>
        </row>
        <row r="629">
          <cell r="C629">
            <v>51441</v>
          </cell>
        </row>
        <row r="630">
          <cell r="C630">
            <v>51471</v>
          </cell>
        </row>
        <row r="631">
          <cell r="C631">
            <v>51502</v>
          </cell>
        </row>
        <row r="632">
          <cell r="C632">
            <v>51533</v>
          </cell>
        </row>
        <row r="633">
          <cell r="C633">
            <v>51561</v>
          </cell>
        </row>
        <row r="634">
          <cell r="C634">
            <v>51592</v>
          </cell>
        </row>
        <row r="635">
          <cell r="C635">
            <v>51622</v>
          </cell>
        </row>
        <row r="636">
          <cell r="C636">
            <v>51653</v>
          </cell>
        </row>
        <row r="637">
          <cell r="C637">
            <v>51683</v>
          </cell>
        </row>
        <row r="638">
          <cell r="C638">
            <v>51714</v>
          </cell>
        </row>
        <row r="639">
          <cell r="C639">
            <v>51745</v>
          </cell>
        </row>
        <row r="640">
          <cell r="C640">
            <v>51775</v>
          </cell>
        </row>
        <row r="641">
          <cell r="C641">
            <v>51806</v>
          </cell>
        </row>
        <row r="642">
          <cell r="C642">
            <v>51836</v>
          </cell>
        </row>
        <row r="643">
          <cell r="C643">
            <v>51867</v>
          </cell>
        </row>
        <row r="644">
          <cell r="C644">
            <v>51898</v>
          </cell>
        </row>
        <row r="645">
          <cell r="C645">
            <v>51926</v>
          </cell>
        </row>
        <row r="646">
          <cell r="C646">
            <v>51957</v>
          </cell>
        </row>
        <row r="647">
          <cell r="C647">
            <v>51987</v>
          </cell>
        </row>
        <row r="648">
          <cell r="C648">
            <v>52018</v>
          </cell>
        </row>
        <row r="649">
          <cell r="C649">
            <v>52048</v>
          </cell>
        </row>
        <row r="650">
          <cell r="C650">
            <v>52079</v>
          </cell>
        </row>
        <row r="651">
          <cell r="C651">
            <v>52110</v>
          </cell>
        </row>
        <row r="652">
          <cell r="C652">
            <v>52140</v>
          </cell>
        </row>
        <row r="653">
          <cell r="C653">
            <v>52171</v>
          </cell>
        </row>
        <row r="654">
          <cell r="C654">
            <v>52201</v>
          </cell>
        </row>
        <row r="655">
          <cell r="C655">
            <v>52232</v>
          </cell>
        </row>
        <row r="656">
          <cell r="C656">
            <v>52263</v>
          </cell>
        </row>
        <row r="657">
          <cell r="C657">
            <v>52291</v>
          </cell>
        </row>
        <row r="658">
          <cell r="C658">
            <v>52322</v>
          </cell>
        </row>
        <row r="659">
          <cell r="C659">
            <v>52352</v>
          </cell>
        </row>
        <row r="660">
          <cell r="C660">
            <v>52383</v>
          </cell>
        </row>
        <row r="661">
          <cell r="C661">
            <v>52413</v>
          </cell>
        </row>
        <row r="662">
          <cell r="C662">
            <v>52444</v>
          </cell>
        </row>
        <row r="663">
          <cell r="C663">
            <v>52475</v>
          </cell>
        </row>
        <row r="664">
          <cell r="C664">
            <v>52505</v>
          </cell>
        </row>
        <row r="665">
          <cell r="C665">
            <v>52536</v>
          </cell>
        </row>
        <row r="666">
          <cell r="C666">
            <v>52566</v>
          </cell>
        </row>
        <row r="667">
          <cell r="C667">
            <v>52597</v>
          </cell>
        </row>
        <row r="668">
          <cell r="C668">
            <v>52628</v>
          </cell>
        </row>
        <row r="669">
          <cell r="C669">
            <v>52657</v>
          </cell>
        </row>
        <row r="670">
          <cell r="C670">
            <v>52688</v>
          </cell>
        </row>
        <row r="671">
          <cell r="C671">
            <v>52718</v>
          </cell>
        </row>
        <row r="672">
          <cell r="C672">
            <v>52749</v>
          </cell>
        </row>
        <row r="673">
          <cell r="C673">
            <v>52779</v>
          </cell>
        </row>
        <row r="674">
          <cell r="C674">
            <v>52810</v>
          </cell>
        </row>
        <row r="675">
          <cell r="C675">
            <v>52841</v>
          </cell>
        </row>
        <row r="676">
          <cell r="C676">
            <v>52871</v>
          </cell>
        </row>
        <row r="677">
          <cell r="C677">
            <v>52902</v>
          </cell>
        </row>
        <row r="678">
          <cell r="C678">
            <v>52932</v>
          </cell>
        </row>
        <row r="679">
          <cell r="C679">
            <v>52963</v>
          </cell>
        </row>
        <row r="680">
          <cell r="C680">
            <v>52994</v>
          </cell>
        </row>
        <row r="681">
          <cell r="C681">
            <v>53022</v>
          </cell>
        </row>
        <row r="682">
          <cell r="C682">
            <v>53053</v>
          </cell>
        </row>
        <row r="683">
          <cell r="C683">
            <v>53083</v>
          </cell>
        </row>
        <row r="684">
          <cell r="C684">
            <v>53114</v>
          </cell>
        </row>
        <row r="685">
          <cell r="C685">
            <v>53144</v>
          </cell>
        </row>
        <row r="686">
          <cell r="C686">
            <v>53175</v>
          </cell>
        </row>
        <row r="687">
          <cell r="C687">
            <v>53206</v>
          </cell>
        </row>
        <row r="688">
          <cell r="C688">
            <v>53236</v>
          </cell>
        </row>
        <row r="689">
          <cell r="C689">
            <v>53267</v>
          </cell>
        </row>
        <row r="690">
          <cell r="C690">
            <v>53297</v>
          </cell>
        </row>
        <row r="691">
          <cell r="C691">
            <v>53328</v>
          </cell>
        </row>
        <row r="692">
          <cell r="C692">
            <v>53359</v>
          </cell>
        </row>
        <row r="693">
          <cell r="C693">
            <v>53387</v>
          </cell>
        </row>
        <row r="694">
          <cell r="C694">
            <v>53418</v>
          </cell>
        </row>
        <row r="695">
          <cell r="C695">
            <v>53448</v>
          </cell>
        </row>
        <row r="696">
          <cell r="C696">
            <v>53479</v>
          </cell>
        </row>
        <row r="697">
          <cell r="C697">
            <v>53509</v>
          </cell>
        </row>
        <row r="698">
          <cell r="C698">
            <v>53540</v>
          </cell>
        </row>
        <row r="699">
          <cell r="C699">
            <v>53571</v>
          </cell>
        </row>
        <row r="700">
          <cell r="C700">
            <v>53601</v>
          </cell>
        </row>
        <row r="701">
          <cell r="C701">
            <v>53632</v>
          </cell>
        </row>
        <row r="702">
          <cell r="C702">
            <v>53662</v>
          </cell>
        </row>
        <row r="703">
          <cell r="C703">
            <v>53693</v>
          </cell>
        </row>
        <row r="704">
          <cell r="C704">
            <v>53724</v>
          </cell>
        </row>
        <row r="705">
          <cell r="C705">
            <v>53752</v>
          </cell>
        </row>
        <row r="706">
          <cell r="C706">
            <v>53783</v>
          </cell>
        </row>
        <row r="707">
          <cell r="C707">
            <v>53813</v>
          </cell>
        </row>
        <row r="708">
          <cell r="C708">
            <v>53844</v>
          </cell>
        </row>
        <row r="709">
          <cell r="C709">
            <v>53874</v>
          </cell>
        </row>
        <row r="710">
          <cell r="C710">
            <v>53905</v>
          </cell>
        </row>
        <row r="711">
          <cell r="C711">
            <v>53936</v>
          </cell>
        </row>
        <row r="712">
          <cell r="C712">
            <v>53966</v>
          </cell>
        </row>
        <row r="713">
          <cell r="C713">
            <v>53997</v>
          </cell>
        </row>
        <row r="714">
          <cell r="C714">
            <v>54027</v>
          </cell>
        </row>
        <row r="715">
          <cell r="C715">
            <v>54058</v>
          </cell>
        </row>
        <row r="716">
          <cell r="C716">
            <v>54089</v>
          </cell>
        </row>
        <row r="717">
          <cell r="C717">
            <v>54118</v>
          </cell>
        </row>
        <row r="718">
          <cell r="C718">
            <v>54149</v>
          </cell>
        </row>
        <row r="719">
          <cell r="C719">
            <v>54179</v>
          </cell>
        </row>
        <row r="720">
          <cell r="C720">
            <v>54210</v>
          </cell>
        </row>
        <row r="721">
          <cell r="C721">
            <v>54240</v>
          </cell>
        </row>
        <row r="722">
          <cell r="C722">
            <v>54271</v>
          </cell>
        </row>
        <row r="723">
          <cell r="C723">
            <v>54302</v>
          </cell>
        </row>
        <row r="724">
          <cell r="C724">
            <v>54332</v>
          </cell>
        </row>
        <row r="725">
          <cell r="C725">
            <v>54363</v>
          </cell>
        </row>
        <row r="726">
          <cell r="C726">
            <v>54393</v>
          </cell>
        </row>
        <row r="727">
          <cell r="C727">
            <v>54424</v>
          </cell>
        </row>
        <row r="728">
          <cell r="C728">
            <v>54455</v>
          </cell>
        </row>
        <row r="729">
          <cell r="C729">
            <v>54483</v>
          </cell>
        </row>
        <row r="730">
          <cell r="C730">
            <v>54514</v>
          </cell>
        </row>
        <row r="731">
          <cell r="C731">
            <v>54544</v>
          </cell>
        </row>
        <row r="732">
          <cell r="C732">
            <v>54575</v>
          </cell>
        </row>
        <row r="733">
          <cell r="C733">
            <v>54605</v>
          </cell>
        </row>
        <row r="734">
          <cell r="C734">
            <v>54636</v>
          </cell>
        </row>
        <row r="735">
          <cell r="C735">
            <v>54667</v>
          </cell>
        </row>
        <row r="736">
          <cell r="C736">
            <v>54697</v>
          </cell>
        </row>
        <row r="737">
          <cell r="C737">
            <v>54728</v>
          </cell>
        </row>
        <row r="738">
          <cell r="C738">
            <v>54758</v>
          </cell>
        </row>
        <row r="739">
          <cell r="C739">
            <v>54789</v>
          </cell>
        </row>
        <row r="740">
          <cell r="C740">
            <v>54820</v>
          </cell>
        </row>
        <row r="741">
          <cell r="C741">
            <v>54848</v>
          </cell>
        </row>
        <row r="742">
          <cell r="C742">
            <v>54879</v>
          </cell>
        </row>
        <row r="743">
          <cell r="C743">
            <v>54909</v>
          </cell>
        </row>
        <row r="744">
          <cell r="C744">
            <v>54940</v>
          </cell>
        </row>
        <row r="745">
          <cell r="C745">
            <v>54970</v>
          </cell>
        </row>
        <row r="746">
          <cell r="C746">
            <v>55001</v>
          </cell>
        </row>
        <row r="747">
          <cell r="C747">
            <v>55032</v>
          </cell>
        </row>
        <row r="748">
          <cell r="C748">
            <v>55062</v>
          </cell>
        </row>
        <row r="749">
          <cell r="C749">
            <v>55093</v>
          </cell>
        </row>
        <row r="750">
          <cell r="C750">
            <v>55123</v>
          </cell>
        </row>
        <row r="751">
          <cell r="C751">
            <v>55154</v>
          </cell>
        </row>
        <row r="752">
          <cell r="C752">
            <v>55185</v>
          </cell>
        </row>
        <row r="753">
          <cell r="C753">
            <v>55213</v>
          </cell>
        </row>
        <row r="754">
          <cell r="C754">
            <v>55244</v>
          </cell>
        </row>
        <row r="755">
          <cell r="C755">
            <v>55274</v>
          </cell>
        </row>
        <row r="756">
          <cell r="C756">
            <v>55305</v>
          </cell>
        </row>
        <row r="757">
          <cell r="C757">
            <v>55335</v>
          </cell>
        </row>
        <row r="758">
          <cell r="C758">
            <v>55366</v>
          </cell>
        </row>
        <row r="759">
          <cell r="C759">
            <v>55397</v>
          </cell>
        </row>
        <row r="760">
          <cell r="C760">
            <v>55427</v>
          </cell>
        </row>
        <row r="761">
          <cell r="C761">
            <v>55458</v>
          </cell>
        </row>
        <row r="762">
          <cell r="C762">
            <v>55488</v>
          </cell>
        </row>
        <row r="763">
          <cell r="C763">
            <v>55519</v>
          </cell>
        </row>
        <row r="764">
          <cell r="C764">
            <v>55550</v>
          </cell>
        </row>
        <row r="765">
          <cell r="C765">
            <v>55579</v>
          </cell>
        </row>
        <row r="766">
          <cell r="C766">
            <v>55610</v>
          </cell>
        </row>
        <row r="767">
          <cell r="C767">
            <v>55640</v>
          </cell>
        </row>
        <row r="768">
          <cell r="C768">
            <v>55671</v>
          </cell>
        </row>
        <row r="769">
          <cell r="C769">
            <v>55701</v>
          </cell>
        </row>
        <row r="770">
          <cell r="C770">
            <v>55732</v>
          </cell>
        </row>
        <row r="771">
          <cell r="C771">
            <v>55763</v>
          </cell>
        </row>
        <row r="772">
          <cell r="C772">
            <v>55793</v>
          </cell>
        </row>
        <row r="773">
          <cell r="C773">
            <v>55824</v>
          </cell>
        </row>
        <row r="774">
          <cell r="C774">
            <v>55854</v>
          </cell>
        </row>
        <row r="775">
          <cell r="C775">
            <v>55885</v>
          </cell>
        </row>
        <row r="776">
          <cell r="C776">
            <v>55916</v>
          </cell>
        </row>
        <row r="777">
          <cell r="C777">
            <v>55944</v>
          </cell>
        </row>
        <row r="778">
          <cell r="C778">
            <v>55975</v>
          </cell>
        </row>
        <row r="779">
          <cell r="C779">
            <v>56005</v>
          </cell>
        </row>
        <row r="780">
          <cell r="C780">
            <v>56036</v>
          </cell>
        </row>
        <row r="781">
          <cell r="C781">
            <v>56066</v>
          </cell>
        </row>
        <row r="782">
          <cell r="C782">
            <v>56097</v>
          </cell>
        </row>
        <row r="783">
          <cell r="C783">
            <v>56128</v>
          </cell>
        </row>
        <row r="784">
          <cell r="C784">
            <v>56158</v>
          </cell>
        </row>
        <row r="785">
          <cell r="C785">
            <v>56189</v>
          </cell>
        </row>
        <row r="786">
          <cell r="C786">
            <v>56219</v>
          </cell>
        </row>
        <row r="787">
          <cell r="C787">
            <v>56250</v>
          </cell>
        </row>
        <row r="788">
          <cell r="C788">
            <v>56281</v>
          </cell>
        </row>
        <row r="789">
          <cell r="C789">
            <v>56309</v>
          </cell>
        </row>
        <row r="790">
          <cell r="C790">
            <v>56340</v>
          </cell>
        </row>
        <row r="791">
          <cell r="C791">
            <v>56370</v>
          </cell>
        </row>
        <row r="792">
          <cell r="C792">
            <v>56401</v>
          </cell>
        </row>
        <row r="793">
          <cell r="C793">
            <v>56431</v>
          </cell>
        </row>
        <row r="794">
          <cell r="C794">
            <v>56462</v>
          </cell>
        </row>
        <row r="795">
          <cell r="C795">
            <v>56493</v>
          </cell>
        </row>
        <row r="796">
          <cell r="C796">
            <v>56523</v>
          </cell>
        </row>
        <row r="797">
          <cell r="C797">
            <v>56554</v>
          </cell>
        </row>
        <row r="798">
          <cell r="C798">
            <v>56584</v>
          </cell>
        </row>
        <row r="799">
          <cell r="C799">
            <v>56615</v>
          </cell>
        </row>
        <row r="800">
          <cell r="C800">
            <v>56646</v>
          </cell>
        </row>
        <row r="801">
          <cell r="C801">
            <v>56674</v>
          </cell>
        </row>
        <row r="802">
          <cell r="C802">
            <v>56705</v>
          </cell>
        </row>
        <row r="803">
          <cell r="C803">
            <v>56735</v>
          </cell>
        </row>
        <row r="804">
          <cell r="C804">
            <v>56766</v>
          </cell>
        </row>
        <row r="805">
          <cell r="C805">
            <v>56796</v>
          </cell>
        </row>
        <row r="806">
          <cell r="C806">
            <v>56827</v>
          </cell>
        </row>
        <row r="807">
          <cell r="C807">
            <v>56858</v>
          </cell>
        </row>
        <row r="808">
          <cell r="C808">
            <v>56888</v>
          </cell>
        </row>
        <row r="809">
          <cell r="C809">
            <v>56919</v>
          </cell>
        </row>
        <row r="810">
          <cell r="C810">
            <v>56949</v>
          </cell>
        </row>
        <row r="811">
          <cell r="C811">
            <v>56980</v>
          </cell>
        </row>
        <row r="812">
          <cell r="C812">
            <v>57011</v>
          </cell>
        </row>
        <row r="813">
          <cell r="C813">
            <v>57040</v>
          </cell>
        </row>
        <row r="814">
          <cell r="C814">
            <v>57071</v>
          </cell>
        </row>
        <row r="815">
          <cell r="C815">
            <v>57101</v>
          </cell>
        </row>
        <row r="816">
          <cell r="C816">
            <v>57132</v>
          </cell>
        </row>
        <row r="817">
          <cell r="C817">
            <v>57162</v>
          </cell>
        </row>
        <row r="818">
          <cell r="C818">
            <v>57193</v>
          </cell>
        </row>
        <row r="819">
          <cell r="C819">
            <v>57224</v>
          </cell>
        </row>
        <row r="820">
          <cell r="C820">
            <v>57254</v>
          </cell>
        </row>
        <row r="821">
          <cell r="C821">
            <v>57285</v>
          </cell>
        </row>
        <row r="822">
          <cell r="C822">
            <v>57315</v>
          </cell>
        </row>
        <row r="823">
          <cell r="C823">
            <v>57346</v>
          </cell>
        </row>
        <row r="824">
          <cell r="C824">
            <v>57377</v>
          </cell>
        </row>
        <row r="825">
          <cell r="C825">
            <v>57405</v>
          </cell>
        </row>
        <row r="826">
          <cell r="C826">
            <v>57436</v>
          </cell>
        </row>
        <row r="827">
          <cell r="C827">
            <v>57466</v>
          </cell>
        </row>
        <row r="828">
          <cell r="C828">
            <v>57497</v>
          </cell>
        </row>
        <row r="829">
          <cell r="C829">
            <v>57527</v>
          </cell>
        </row>
        <row r="830">
          <cell r="C830">
            <v>57558</v>
          </cell>
        </row>
        <row r="831">
          <cell r="C831">
            <v>57589</v>
          </cell>
        </row>
        <row r="832">
          <cell r="C832">
            <v>57619</v>
          </cell>
        </row>
        <row r="833">
          <cell r="C833">
            <v>57650</v>
          </cell>
        </row>
        <row r="834">
          <cell r="C834">
            <v>57680</v>
          </cell>
        </row>
        <row r="835">
          <cell r="C835">
            <v>57711</v>
          </cell>
        </row>
        <row r="836">
          <cell r="C836">
            <v>57742</v>
          </cell>
        </row>
        <row r="837">
          <cell r="C837">
            <v>57770</v>
          </cell>
        </row>
        <row r="838">
          <cell r="C838">
            <v>57801</v>
          </cell>
        </row>
        <row r="839">
          <cell r="C839">
            <v>57831</v>
          </cell>
        </row>
        <row r="840">
          <cell r="C840">
            <v>57862</v>
          </cell>
        </row>
        <row r="841">
          <cell r="C841">
            <v>57892</v>
          </cell>
        </row>
        <row r="842">
          <cell r="C842">
            <v>57923</v>
          </cell>
        </row>
        <row r="843">
          <cell r="C843">
            <v>57954</v>
          </cell>
        </row>
        <row r="844">
          <cell r="C844">
            <v>57984</v>
          </cell>
        </row>
        <row r="845">
          <cell r="C845">
            <v>58015</v>
          </cell>
        </row>
        <row r="846">
          <cell r="C846">
            <v>58045</v>
          </cell>
        </row>
        <row r="847">
          <cell r="C847">
            <v>58076</v>
          </cell>
        </row>
        <row r="848">
          <cell r="C848">
            <v>58107</v>
          </cell>
        </row>
        <row r="849">
          <cell r="C849">
            <v>58135</v>
          </cell>
        </row>
        <row r="850">
          <cell r="C850">
            <v>58166</v>
          </cell>
        </row>
        <row r="851">
          <cell r="C851">
            <v>58196</v>
          </cell>
        </row>
        <row r="852">
          <cell r="C852">
            <v>58227</v>
          </cell>
        </row>
        <row r="853">
          <cell r="C853">
            <v>58257</v>
          </cell>
        </row>
        <row r="854">
          <cell r="C854">
            <v>58288</v>
          </cell>
        </row>
        <row r="855">
          <cell r="C855">
            <v>58319</v>
          </cell>
        </row>
        <row r="856">
          <cell r="C856">
            <v>58349</v>
          </cell>
        </row>
        <row r="857">
          <cell r="C857">
            <v>58380</v>
          </cell>
        </row>
        <row r="858">
          <cell r="C858">
            <v>58410</v>
          </cell>
        </row>
        <row r="859">
          <cell r="C859">
            <v>58441</v>
          </cell>
        </row>
        <row r="860">
          <cell r="C860">
            <v>58472</v>
          </cell>
        </row>
        <row r="861">
          <cell r="C861">
            <v>58501</v>
          </cell>
        </row>
        <row r="862">
          <cell r="C862">
            <v>58532</v>
          </cell>
        </row>
        <row r="863">
          <cell r="C863">
            <v>58562</v>
          </cell>
        </row>
        <row r="864">
          <cell r="C864">
            <v>58593</v>
          </cell>
        </row>
        <row r="865">
          <cell r="C865">
            <v>58623</v>
          </cell>
        </row>
        <row r="866">
          <cell r="C866">
            <v>58654</v>
          </cell>
        </row>
        <row r="867">
          <cell r="C867">
            <v>58685</v>
          </cell>
        </row>
        <row r="868">
          <cell r="C868">
            <v>58715</v>
          </cell>
        </row>
        <row r="869">
          <cell r="C869">
            <v>58746</v>
          </cell>
        </row>
        <row r="870">
          <cell r="C870">
            <v>58776</v>
          </cell>
        </row>
        <row r="871">
          <cell r="C871">
            <v>58807</v>
          </cell>
        </row>
        <row r="872">
          <cell r="C872">
            <v>58838</v>
          </cell>
        </row>
        <row r="873">
          <cell r="C873">
            <v>58866</v>
          </cell>
        </row>
        <row r="874">
          <cell r="C874">
            <v>58897</v>
          </cell>
        </row>
        <row r="875">
          <cell r="C875">
            <v>58927</v>
          </cell>
        </row>
        <row r="876">
          <cell r="C876">
            <v>58958</v>
          </cell>
        </row>
        <row r="877">
          <cell r="C877">
            <v>58988</v>
          </cell>
        </row>
        <row r="878">
          <cell r="C878">
            <v>59019</v>
          </cell>
        </row>
        <row r="879">
          <cell r="C879">
            <v>59050</v>
          </cell>
        </row>
        <row r="880">
          <cell r="C880">
            <v>59080</v>
          </cell>
        </row>
        <row r="881">
          <cell r="C881">
            <v>59111</v>
          </cell>
        </row>
        <row r="882">
          <cell r="C882">
            <v>59141</v>
          </cell>
        </row>
        <row r="883">
          <cell r="C883">
            <v>59172</v>
          </cell>
        </row>
        <row r="884">
          <cell r="C884">
            <v>59203</v>
          </cell>
        </row>
        <row r="885">
          <cell r="C885">
            <v>59231</v>
          </cell>
        </row>
        <row r="886">
          <cell r="C886">
            <v>59262</v>
          </cell>
        </row>
        <row r="887">
          <cell r="C887">
            <v>59292</v>
          </cell>
        </row>
        <row r="888">
          <cell r="C888">
            <v>59323</v>
          </cell>
        </row>
        <row r="889">
          <cell r="C889">
            <v>59353</v>
          </cell>
        </row>
        <row r="890">
          <cell r="C890">
            <v>59384</v>
          </cell>
        </row>
        <row r="891">
          <cell r="C891">
            <v>59415</v>
          </cell>
        </row>
        <row r="892">
          <cell r="C892">
            <v>59445</v>
          </cell>
        </row>
        <row r="893">
          <cell r="C893">
            <v>59476</v>
          </cell>
        </row>
        <row r="894">
          <cell r="C894">
            <v>59506</v>
          </cell>
        </row>
        <row r="895">
          <cell r="C895">
            <v>59537</v>
          </cell>
        </row>
        <row r="896">
          <cell r="C896">
            <v>59568</v>
          </cell>
        </row>
        <row r="897">
          <cell r="C897">
            <v>59596</v>
          </cell>
        </row>
        <row r="898">
          <cell r="C898">
            <v>59627</v>
          </cell>
        </row>
        <row r="899">
          <cell r="C899">
            <v>59657</v>
          </cell>
        </row>
        <row r="900">
          <cell r="C900">
            <v>59688</v>
          </cell>
        </row>
        <row r="901">
          <cell r="C901">
            <v>59718</v>
          </cell>
        </row>
        <row r="902">
          <cell r="C902">
            <v>59749</v>
          </cell>
        </row>
        <row r="903">
          <cell r="C903">
            <v>59780</v>
          </cell>
        </row>
        <row r="904">
          <cell r="C904">
            <v>59810</v>
          </cell>
        </row>
        <row r="905">
          <cell r="C905">
            <v>59841</v>
          </cell>
        </row>
        <row r="906">
          <cell r="C906">
            <v>59871</v>
          </cell>
        </row>
        <row r="907">
          <cell r="C907">
            <v>59902</v>
          </cell>
        </row>
        <row r="908">
          <cell r="C908">
            <v>59933</v>
          </cell>
        </row>
        <row r="909">
          <cell r="C909">
            <v>59962</v>
          </cell>
        </row>
        <row r="910">
          <cell r="C910">
            <v>59993</v>
          </cell>
        </row>
        <row r="911">
          <cell r="C911">
            <v>60023</v>
          </cell>
        </row>
        <row r="912">
          <cell r="C912">
            <v>60054</v>
          </cell>
        </row>
        <row r="913">
          <cell r="C913">
            <v>60084</v>
          </cell>
        </row>
        <row r="914">
          <cell r="C914">
            <v>60115</v>
          </cell>
        </row>
        <row r="915">
          <cell r="C915">
            <v>60146</v>
          </cell>
        </row>
        <row r="916">
          <cell r="C916">
            <v>60176</v>
          </cell>
        </row>
        <row r="917">
          <cell r="C917">
            <v>60207</v>
          </cell>
        </row>
        <row r="918">
          <cell r="C918">
            <v>60237</v>
          </cell>
        </row>
        <row r="919">
          <cell r="C919">
            <v>60268</v>
          </cell>
        </row>
        <row r="920">
          <cell r="C920">
            <v>60299</v>
          </cell>
        </row>
        <row r="921">
          <cell r="C921">
            <v>60327</v>
          </cell>
        </row>
        <row r="922">
          <cell r="C922">
            <v>60358</v>
          </cell>
        </row>
        <row r="923">
          <cell r="C923">
            <v>60388</v>
          </cell>
        </row>
        <row r="924">
          <cell r="C924">
            <v>60419</v>
          </cell>
        </row>
        <row r="925">
          <cell r="C925">
            <v>60449</v>
          </cell>
        </row>
        <row r="926">
          <cell r="C926">
            <v>60480</v>
          </cell>
        </row>
        <row r="927">
          <cell r="C927">
            <v>60511</v>
          </cell>
        </row>
        <row r="928">
          <cell r="C928">
            <v>60541</v>
          </cell>
        </row>
        <row r="929">
          <cell r="C929">
            <v>60572</v>
          </cell>
        </row>
        <row r="930">
          <cell r="C930">
            <v>60602</v>
          </cell>
        </row>
        <row r="931">
          <cell r="C931">
            <v>60633</v>
          </cell>
        </row>
        <row r="932">
          <cell r="C932">
            <v>60664</v>
          </cell>
        </row>
        <row r="933">
          <cell r="C933">
            <v>60692</v>
          </cell>
        </row>
        <row r="934">
          <cell r="C934">
            <v>60723</v>
          </cell>
        </row>
        <row r="935">
          <cell r="C935">
            <v>60753</v>
          </cell>
        </row>
        <row r="936">
          <cell r="C936">
            <v>60784</v>
          </cell>
        </row>
        <row r="937">
          <cell r="C937">
            <v>60814</v>
          </cell>
        </row>
        <row r="938">
          <cell r="C938">
            <v>60845</v>
          </cell>
        </row>
        <row r="939">
          <cell r="C939">
            <v>60876</v>
          </cell>
        </row>
        <row r="940">
          <cell r="C940">
            <v>60906</v>
          </cell>
        </row>
        <row r="941">
          <cell r="C941">
            <v>60937</v>
          </cell>
        </row>
        <row r="942">
          <cell r="C942">
            <v>60967</v>
          </cell>
        </row>
        <row r="943">
          <cell r="C943">
            <v>60998</v>
          </cell>
        </row>
        <row r="944">
          <cell r="C944">
            <v>61029</v>
          </cell>
        </row>
        <row r="945">
          <cell r="C945">
            <v>61057</v>
          </cell>
        </row>
        <row r="946">
          <cell r="C946">
            <v>61088</v>
          </cell>
        </row>
        <row r="947">
          <cell r="C947">
            <v>61118</v>
          </cell>
        </row>
        <row r="948">
          <cell r="C948">
            <v>61149</v>
          </cell>
        </row>
        <row r="949">
          <cell r="C949">
            <v>61179</v>
          </cell>
        </row>
        <row r="950">
          <cell r="C950">
            <v>61210</v>
          </cell>
        </row>
        <row r="951">
          <cell r="C951">
            <v>61241</v>
          </cell>
        </row>
        <row r="952">
          <cell r="C952">
            <v>61271</v>
          </cell>
        </row>
        <row r="953">
          <cell r="C953">
            <v>61302</v>
          </cell>
        </row>
        <row r="954">
          <cell r="C954">
            <v>61332</v>
          </cell>
        </row>
        <row r="955">
          <cell r="C955">
            <v>61363</v>
          </cell>
        </row>
        <row r="956">
          <cell r="C956">
            <v>61394</v>
          </cell>
        </row>
        <row r="957">
          <cell r="C957">
            <v>61423</v>
          </cell>
        </row>
        <row r="958">
          <cell r="C958">
            <v>61454</v>
          </cell>
        </row>
        <row r="959">
          <cell r="C959">
            <v>61484</v>
          </cell>
        </row>
        <row r="960">
          <cell r="C960">
            <v>61515</v>
          </cell>
        </row>
        <row r="961">
          <cell r="C961">
            <v>61545</v>
          </cell>
        </row>
        <row r="962">
          <cell r="C962">
            <v>61576</v>
          </cell>
        </row>
        <row r="963">
          <cell r="C963">
            <v>61607</v>
          </cell>
        </row>
        <row r="964">
          <cell r="C964">
            <v>61637</v>
          </cell>
        </row>
        <row r="965">
          <cell r="C965">
            <v>61668</v>
          </cell>
        </row>
        <row r="966">
          <cell r="C966">
            <v>61698</v>
          </cell>
        </row>
        <row r="967">
          <cell r="C967">
            <v>61729</v>
          </cell>
        </row>
        <row r="968">
          <cell r="C968">
            <v>61760</v>
          </cell>
        </row>
        <row r="969">
          <cell r="C969">
            <v>61788</v>
          </cell>
        </row>
        <row r="970">
          <cell r="C970">
            <v>61819</v>
          </cell>
        </row>
        <row r="971">
          <cell r="C971">
            <v>61849</v>
          </cell>
        </row>
        <row r="972">
          <cell r="C972">
            <v>61880</v>
          </cell>
        </row>
        <row r="973">
          <cell r="C973">
            <v>61910</v>
          </cell>
        </row>
        <row r="974">
          <cell r="C974">
            <v>61941</v>
          </cell>
        </row>
        <row r="975">
          <cell r="C975">
            <v>61972</v>
          </cell>
        </row>
        <row r="976">
          <cell r="C976">
            <v>62002</v>
          </cell>
        </row>
        <row r="977">
          <cell r="C977">
            <v>62033</v>
          </cell>
        </row>
        <row r="978">
          <cell r="C978">
            <v>62063</v>
          </cell>
        </row>
        <row r="979">
          <cell r="C979">
            <v>62094</v>
          </cell>
        </row>
        <row r="980">
          <cell r="C980">
            <v>62125</v>
          </cell>
        </row>
        <row r="981">
          <cell r="C981">
            <v>62153</v>
          </cell>
        </row>
        <row r="982">
          <cell r="C982">
            <v>62184</v>
          </cell>
        </row>
        <row r="983">
          <cell r="C983">
            <v>62214</v>
          </cell>
        </row>
        <row r="984">
          <cell r="C984">
            <v>62245</v>
          </cell>
        </row>
        <row r="985">
          <cell r="C985">
            <v>62275</v>
          </cell>
        </row>
        <row r="986">
          <cell r="C986">
            <v>62306</v>
          </cell>
        </row>
        <row r="987">
          <cell r="C987">
            <v>62337</v>
          </cell>
        </row>
        <row r="988">
          <cell r="C988">
            <v>62367</v>
          </cell>
        </row>
        <row r="989">
          <cell r="C989">
            <v>62398</v>
          </cell>
        </row>
        <row r="990">
          <cell r="C990">
            <v>62428</v>
          </cell>
        </row>
        <row r="991">
          <cell r="C991">
            <v>62459</v>
          </cell>
        </row>
        <row r="992">
          <cell r="C992">
            <v>62490</v>
          </cell>
        </row>
        <row r="993">
          <cell r="C993">
            <v>62518</v>
          </cell>
        </row>
        <row r="994">
          <cell r="C994">
            <v>62549</v>
          </cell>
        </row>
        <row r="995">
          <cell r="C995">
            <v>62579</v>
          </cell>
        </row>
        <row r="996">
          <cell r="C996">
            <v>62610</v>
          </cell>
        </row>
        <row r="997">
          <cell r="C997">
            <v>62640</v>
          </cell>
        </row>
        <row r="998">
          <cell r="C998">
            <v>62671</v>
          </cell>
        </row>
        <row r="999">
          <cell r="C999">
            <v>62702</v>
          </cell>
        </row>
        <row r="1000">
          <cell r="C1000">
            <v>62732</v>
          </cell>
        </row>
        <row r="1001">
          <cell r="C1001">
            <v>62763</v>
          </cell>
        </row>
        <row r="1002">
          <cell r="C1002">
            <v>62793</v>
          </cell>
        </row>
        <row r="1003">
          <cell r="C1003">
            <v>62824</v>
          </cell>
        </row>
        <row r="1004">
          <cell r="C1004">
            <v>62855</v>
          </cell>
        </row>
        <row r="1005">
          <cell r="C1005">
            <v>62884</v>
          </cell>
        </row>
        <row r="1006">
          <cell r="C1006">
            <v>62915</v>
          </cell>
        </row>
        <row r="1007">
          <cell r="C1007">
            <v>62945</v>
          </cell>
        </row>
        <row r="1008">
          <cell r="C1008">
            <v>62976</v>
          </cell>
        </row>
        <row r="1009">
          <cell r="C1009">
            <v>63006</v>
          </cell>
        </row>
        <row r="1010">
          <cell r="C1010">
            <v>63037</v>
          </cell>
        </row>
        <row r="1011">
          <cell r="C1011">
            <v>63068</v>
          </cell>
        </row>
        <row r="1012">
          <cell r="C1012">
            <v>63098</v>
          </cell>
        </row>
        <row r="1013">
          <cell r="C1013">
            <v>63129</v>
          </cell>
        </row>
        <row r="1014">
          <cell r="C1014">
            <v>63159</v>
          </cell>
        </row>
        <row r="1015">
          <cell r="C1015">
            <v>63190</v>
          </cell>
        </row>
        <row r="1016">
          <cell r="C1016">
            <v>63221</v>
          </cell>
        </row>
        <row r="1017">
          <cell r="C1017">
            <v>63249</v>
          </cell>
        </row>
        <row r="1018">
          <cell r="C1018">
            <v>63280</v>
          </cell>
        </row>
        <row r="1019">
          <cell r="C1019">
            <v>63310</v>
          </cell>
        </row>
        <row r="1020">
          <cell r="C1020">
            <v>63341</v>
          </cell>
        </row>
        <row r="1021">
          <cell r="C1021">
            <v>63371</v>
          </cell>
        </row>
        <row r="1022">
          <cell r="C1022">
            <v>63402</v>
          </cell>
        </row>
        <row r="1023">
          <cell r="C1023">
            <v>63433</v>
          </cell>
        </row>
        <row r="1024">
          <cell r="C1024">
            <v>63463</v>
          </cell>
        </row>
        <row r="1025">
          <cell r="C1025">
            <v>63494</v>
          </cell>
        </row>
        <row r="1026">
          <cell r="C1026">
            <v>63524</v>
          </cell>
        </row>
        <row r="1027">
          <cell r="C1027">
            <v>63555</v>
          </cell>
        </row>
        <row r="1028">
          <cell r="C1028">
            <v>63586</v>
          </cell>
        </row>
        <row r="1029">
          <cell r="C1029">
            <v>63614</v>
          </cell>
        </row>
        <row r="1030">
          <cell r="C1030">
            <v>63645</v>
          </cell>
        </row>
        <row r="1031">
          <cell r="C1031">
            <v>63675</v>
          </cell>
        </row>
        <row r="1032">
          <cell r="C1032">
            <v>63706</v>
          </cell>
        </row>
        <row r="1033">
          <cell r="C1033">
            <v>63736</v>
          </cell>
        </row>
        <row r="1034">
          <cell r="C1034">
            <v>63767</v>
          </cell>
        </row>
        <row r="1035">
          <cell r="C1035">
            <v>63798</v>
          </cell>
        </row>
        <row r="1036">
          <cell r="C1036">
            <v>63828</v>
          </cell>
        </row>
        <row r="1037">
          <cell r="C1037">
            <v>63859</v>
          </cell>
        </row>
        <row r="1038">
          <cell r="C1038">
            <v>63889</v>
          </cell>
        </row>
        <row r="1039">
          <cell r="C1039">
            <v>63920</v>
          </cell>
        </row>
        <row r="1040">
          <cell r="C1040">
            <v>63951</v>
          </cell>
        </row>
        <row r="1041">
          <cell r="C1041">
            <v>63979</v>
          </cell>
        </row>
        <row r="1042">
          <cell r="C1042">
            <v>64010</v>
          </cell>
        </row>
        <row r="1043">
          <cell r="C1043">
            <v>64040</v>
          </cell>
        </row>
        <row r="1044">
          <cell r="C1044">
            <v>64071</v>
          </cell>
        </row>
        <row r="1045">
          <cell r="C1045">
            <v>64101</v>
          </cell>
        </row>
        <row r="1046">
          <cell r="C1046">
            <v>64132</v>
          </cell>
        </row>
        <row r="1047">
          <cell r="C1047">
            <v>64163</v>
          </cell>
        </row>
        <row r="1048">
          <cell r="C1048">
            <v>64193</v>
          </cell>
        </row>
        <row r="1049">
          <cell r="C1049">
            <v>64224</v>
          </cell>
        </row>
        <row r="1050">
          <cell r="C1050">
            <v>64254</v>
          </cell>
        </row>
        <row r="1051">
          <cell r="C1051">
            <v>64285</v>
          </cell>
        </row>
        <row r="1052">
          <cell r="C1052">
            <v>64316</v>
          </cell>
        </row>
        <row r="1053">
          <cell r="C1053">
            <v>64345</v>
          </cell>
        </row>
        <row r="1054">
          <cell r="C1054">
            <v>64376</v>
          </cell>
        </row>
        <row r="1055">
          <cell r="C1055">
            <v>64406</v>
          </cell>
        </row>
        <row r="1056">
          <cell r="C1056">
            <v>64437</v>
          </cell>
        </row>
        <row r="1057">
          <cell r="C1057">
            <v>64467</v>
          </cell>
        </row>
        <row r="1058">
          <cell r="C1058">
            <v>64498</v>
          </cell>
        </row>
        <row r="1059">
          <cell r="C1059">
            <v>64529</v>
          </cell>
        </row>
        <row r="1060">
          <cell r="C1060">
            <v>64559</v>
          </cell>
        </row>
        <row r="1061">
          <cell r="C1061">
            <v>64590</v>
          </cell>
        </row>
        <row r="1062">
          <cell r="C1062">
            <v>64620</v>
          </cell>
        </row>
        <row r="1063">
          <cell r="C1063">
            <v>64651</v>
          </cell>
        </row>
        <row r="1064">
          <cell r="C1064">
            <v>64682</v>
          </cell>
        </row>
        <row r="1065">
          <cell r="C1065">
            <v>64710</v>
          </cell>
        </row>
        <row r="1066">
          <cell r="C1066">
            <v>64741</v>
          </cell>
        </row>
        <row r="1067">
          <cell r="C1067">
            <v>64771</v>
          </cell>
        </row>
        <row r="1068">
          <cell r="C1068">
            <v>64802</v>
          </cell>
        </row>
        <row r="1069">
          <cell r="C1069">
            <v>64832</v>
          </cell>
        </row>
        <row r="1070">
          <cell r="C1070">
            <v>64863</v>
          </cell>
        </row>
        <row r="1071">
          <cell r="C1071">
            <v>64894</v>
          </cell>
        </row>
        <row r="1072">
          <cell r="C1072">
            <v>64924</v>
          </cell>
        </row>
        <row r="1073">
          <cell r="C1073">
            <v>64955</v>
          </cell>
        </row>
        <row r="1074">
          <cell r="C1074">
            <v>64985</v>
          </cell>
        </row>
        <row r="1075">
          <cell r="C1075">
            <v>65016</v>
          </cell>
        </row>
        <row r="1076">
          <cell r="C1076">
            <v>65047</v>
          </cell>
        </row>
        <row r="1077">
          <cell r="C1077">
            <v>65075</v>
          </cell>
        </row>
        <row r="1078">
          <cell r="C1078">
            <v>65106</v>
          </cell>
        </row>
        <row r="1079">
          <cell r="C1079">
            <v>65136</v>
          </cell>
        </row>
        <row r="1080">
          <cell r="C1080">
            <v>65167</v>
          </cell>
        </row>
        <row r="1081">
          <cell r="C1081">
            <v>65197</v>
          </cell>
        </row>
        <row r="1082">
          <cell r="C1082">
            <v>65228</v>
          </cell>
        </row>
        <row r="1083">
          <cell r="C1083">
            <v>65259</v>
          </cell>
        </row>
        <row r="1084">
          <cell r="C1084">
            <v>65289</v>
          </cell>
        </row>
        <row r="1085">
          <cell r="C1085">
            <v>65320</v>
          </cell>
        </row>
        <row r="1086">
          <cell r="C1086">
            <v>65350</v>
          </cell>
        </row>
        <row r="1087">
          <cell r="C1087">
            <v>65381</v>
          </cell>
        </row>
        <row r="1088">
          <cell r="C1088">
            <v>65412</v>
          </cell>
        </row>
        <row r="1089">
          <cell r="C1089">
            <v>65440</v>
          </cell>
        </row>
        <row r="1090">
          <cell r="C1090">
            <v>65471</v>
          </cell>
        </row>
        <row r="1091">
          <cell r="C1091">
            <v>65501</v>
          </cell>
        </row>
        <row r="1092">
          <cell r="C1092">
            <v>65532</v>
          </cell>
        </row>
        <row r="1093">
          <cell r="C1093">
            <v>65562</v>
          </cell>
        </row>
        <row r="1094">
          <cell r="C1094">
            <v>65593</v>
          </cell>
        </row>
        <row r="1095">
          <cell r="C1095">
            <v>65624</v>
          </cell>
        </row>
        <row r="1096">
          <cell r="C1096">
            <v>65654</v>
          </cell>
        </row>
        <row r="1097">
          <cell r="C1097">
            <v>65685</v>
          </cell>
        </row>
        <row r="1098">
          <cell r="C1098">
            <v>65715</v>
          </cell>
        </row>
        <row r="1099">
          <cell r="C1099">
            <v>65746</v>
          </cell>
        </row>
        <row r="1100">
          <cell r="C1100">
            <v>65777</v>
          </cell>
        </row>
        <row r="1101">
          <cell r="C1101">
            <v>65806</v>
          </cell>
        </row>
        <row r="1102">
          <cell r="C1102">
            <v>65837</v>
          </cell>
        </row>
        <row r="1103">
          <cell r="C1103">
            <v>65867</v>
          </cell>
        </row>
        <row r="1104">
          <cell r="C1104">
            <v>65898</v>
          </cell>
        </row>
        <row r="1105">
          <cell r="C1105">
            <v>65928</v>
          </cell>
        </row>
        <row r="1106">
          <cell r="C1106">
            <v>65959</v>
          </cell>
        </row>
        <row r="1107">
          <cell r="C1107">
            <v>65990</v>
          </cell>
        </row>
        <row r="1108">
          <cell r="C1108">
            <v>66020</v>
          </cell>
        </row>
        <row r="1109">
          <cell r="C1109">
            <v>66051</v>
          </cell>
        </row>
        <row r="1110">
          <cell r="C1110">
            <v>66081</v>
          </cell>
        </row>
        <row r="1111">
          <cell r="C1111">
            <v>66112</v>
          </cell>
        </row>
        <row r="1112">
          <cell r="C1112">
            <v>66143</v>
          </cell>
        </row>
        <row r="1113">
          <cell r="C1113">
            <v>66171</v>
          </cell>
        </row>
        <row r="1114">
          <cell r="C1114">
            <v>66202</v>
          </cell>
        </row>
        <row r="1115">
          <cell r="C1115">
            <v>66232</v>
          </cell>
        </row>
        <row r="1116">
          <cell r="C1116">
            <v>66263</v>
          </cell>
        </row>
        <row r="1117">
          <cell r="C1117">
            <v>66293</v>
          </cell>
        </row>
        <row r="1118">
          <cell r="C1118">
            <v>66324</v>
          </cell>
        </row>
        <row r="1119">
          <cell r="C1119">
            <v>66355</v>
          </cell>
        </row>
        <row r="1120">
          <cell r="C1120">
            <v>66385</v>
          </cell>
        </row>
        <row r="1121">
          <cell r="C1121">
            <v>66416</v>
          </cell>
        </row>
        <row r="1122">
          <cell r="C1122">
            <v>66446</v>
          </cell>
        </row>
        <row r="1123">
          <cell r="C1123">
            <v>66477</v>
          </cell>
        </row>
        <row r="1124">
          <cell r="C1124">
            <v>66508</v>
          </cell>
        </row>
        <row r="1125">
          <cell r="C1125">
            <v>66536</v>
          </cell>
        </row>
        <row r="1126">
          <cell r="C1126">
            <v>66567</v>
          </cell>
        </row>
        <row r="1127">
          <cell r="C1127">
            <v>66597</v>
          </cell>
        </row>
        <row r="1128">
          <cell r="C1128">
            <v>66628</v>
          </cell>
        </row>
        <row r="1129">
          <cell r="C1129">
            <v>66658</v>
          </cell>
        </row>
        <row r="1130">
          <cell r="C1130">
            <v>66689</v>
          </cell>
        </row>
        <row r="1131">
          <cell r="C1131">
            <v>66720</v>
          </cell>
        </row>
        <row r="1132">
          <cell r="C1132">
            <v>66750</v>
          </cell>
        </row>
        <row r="1133">
          <cell r="C1133">
            <v>66781</v>
          </cell>
        </row>
        <row r="1134">
          <cell r="C1134">
            <v>66811</v>
          </cell>
        </row>
        <row r="1135">
          <cell r="C1135">
            <v>66842</v>
          </cell>
        </row>
        <row r="1136">
          <cell r="C1136">
            <v>66873</v>
          </cell>
        </row>
        <row r="1137">
          <cell r="C1137">
            <v>66901</v>
          </cell>
        </row>
        <row r="1138">
          <cell r="C1138">
            <v>66932</v>
          </cell>
        </row>
        <row r="1139">
          <cell r="C1139">
            <v>66962</v>
          </cell>
        </row>
        <row r="1140">
          <cell r="C1140">
            <v>66993</v>
          </cell>
        </row>
        <row r="1141">
          <cell r="C1141">
            <v>67023</v>
          </cell>
        </row>
        <row r="1142">
          <cell r="C1142">
            <v>67054</v>
          </cell>
        </row>
        <row r="1143">
          <cell r="C1143">
            <v>67085</v>
          </cell>
        </row>
        <row r="1144">
          <cell r="C1144">
            <v>67115</v>
          </cell>
        </row>
        <row r="1145">
          <cell r="C1145">
            <v>67146</v>
          </cell>
        </row>
        <row r="1146">
          <cell r="C1146">
            <v>67176</v>
          </cell>
        </row>
        <row r="1147">
          <cell r="C1147">
            <v>67207</v>
          </cell>
        </row>
        <row r="1148">
          <cell r="C1148">
            <v>67238</v>
          </cell>
        </row>
        <row r="1149">
          <cell r="C1149">
            <v>67267</v>
          </cell>
        </row>
        <row r="1150">
          <cell r="C1150">
            <v>67298</v>
          </cell>
        </row>
        <row r="1151">
          <cell r="C1151">
            <v>67328</v>
          </cell>
        </row>
        <row r="1152">
          <cell r="C1152">
            <v>67359</v>
          </cell>
        </row>
        <row r="1153">
          <cell r="C1153">
            <v>67389</v>
          </cell>
        </row>
        <row r="1154">
          <cell r="C1154">
            <v>67420</v>
          </cell>
        </row>
        <row r="1155">
          <cell r="C1155">
            <v>67451</v>
          </cell>
        </row>
        <row r="1156">
          <cell r="C1156">
            <v>67481</v>
          </cell>
        </row>
        <row r="1157">
          <cell r="C1157">
            <v>67512</v>
          </cell>
        </row>
        <row r="1158">
          <cell r="C1158">
            <v>67542</v>
          </cell>
        </row>
        <row r="1159">
          <cell r="C1159">
            <v>67573</v>
          </cell>
        </row>
        <row r="1160">
          <cell r="C1160">
            <v>67604</v>
          </cell>
        </row>
        <row r="1161">
          <cell r="C1161">
            <v>67632</v>
          </cell>
        </row>
        <row r="1162">
          <cell r="C1162">
            <v>67663</v>
          </cell>
        </row>
        <row r="1163">
          <cell r="C1163">
            <v>67693</v>
          </cell>
        </row>
        <row r="1164">
          <cell r="C1164">
            <v>67724</v>
          </cell>
        </row>
        <row r="1165">
          <cell r="C1165">
            <v>67754</v>
          </cell>
        </row>
        <row r="1166">
          <cell r="C1166">
            <v>67785</v>
          </cell>
        </row>
        <row r="1167">
          <cell r="C1167">
            <v>67816</v>
          </cell>
        </row>
        <row r="1168">
          <cell r="C1168">
            <v>67846</v>
          </cell>
        </row>
        <row r="1169">
          <cell r="C1169">
            <v>67877</v>
          </cell>
        </row>
        <row r="1170">
          <cell r="C1170">
            <v>67907</v>
          </cell>
        </row>
        <row r="1171">
          <cell r="C1171">
            <v>67938</v>
          </cell>
        </row>
        <row r="1172">
          <cell r="C1172">
            <v>67969</v>
          </cell>
        </row>
        <row r="1173">
          <cell r="C1173">
            <v>67997</v>
          </cell>
        </row>
        <row r="1174">
          <cell r="C1174">
            <v>68028</v>
          </cell>
        </row>
        <row r="1175">
          <cell r="C1175">
            <v>68058</v>
          </cell>
        </row>
        <row r="1176">
          <cell r="C1176">
            <v>68089</v>
          </cell>
        </row>
        <row r="1177">
          <cell r="C1177">
            <v>68119</v>
          </cell>
        </row>
        <row r="1178">
          <cell r="C1178">
            <v>68150</v>
          </cell>
        </row>
        <row r="1179">
          <cell r="C1179">
            <v>68181</v>
          </cell>
        </row>
        <row r="1180">
          <cell r="C1180">
            <v>68211</v>
          </cell>
        </row>
        <row r="1181">
          <cell r="C1181">
            <v>68242</v>
          </cell>
        </row>
        <row r="1182">
          <cell r="C1182">
            <v>68272</v>
          </cell>
        </row>
        <row r="1183">
          <cell r="C1183">
            <v>68303</v>
          </cell>
        </row>
        <row r="1184">
          <cell r="C1184">
            <v>68334</v>
          </cell>
        </row>
        <row r="1185">
          <cell r="C1185">
            <v>68362</v>
          </cell>
        </row>
        <row r="1186">
          <cell r="C1186">
            <v>68393</v>
          </cell>
        </row>
        <row r="1187">
          <cell r="C1187">
            <v>68423</v>
          </cell>
        </row>
        <row r="1188">
          <cell r="C1188">
            <v>68454</v>
          </cell>
        </row>
        <row r="1189">
          <cell r="C1189">
            <v>68484</v>
          </cell>
        </row>
        <row r="1190">
          <cell r="C1190">
            <v>68515</v>
          </cell>
        </row>
        <row r="1191">
          <cell r="C1191">
            <v>68546</v>
          </cell>
        </row>
        <row r="1192">
          <cell r="C1192">
            <v>68576</v>
          </cell>
        </row>
        <row r="1193">
          <cell r="C1193">
            <v>68607</v>
          </cell>
        </row>
        <row r="1194">
          <cell r="C1194">
            <v>68637</v>
          </cell>
        </row>
        <row r="1195">
          <cell r="C1195">
            <v>68668</v>
          </cell>
        </row>
        <row r="1196">
          <cell r="C1196">
            <v>68699</v>
          </cell>
        </row>
        <row r="1197">
          <cell r="C1197">
            <v>68728</v>
          </cell>
        </row>
        <row r="1198">
          <cell r="C1198">
            <v>68759</v>
          </cell>
        </row>
        <row r="1199">
          <cell r="C1199">
            <v>68789</v>
          </cell>
        </row>
        <row r="1200">
          <cell r="C1200">
            <v>68820</v>
          </cell>
        </row>
        <row r="1201">
          <cell r="C1201">
            <v>68850</v>
          </cell>
        </row>
        <row r="1202">
          <cell r="C1202">
            <v>68881</v>
          </cell>
        </row>
        <row r="1203">
          <cell r="C1203">
            <v>68912</v>
          </cell>
        </row>
        <row r="1204">
          <cell r="C1204">
            <v>68942</v>
          </cell>
        </row>
        <row r="1205">
          <cell r="C1205">
            <v>68973</v>
          </cell>
        </row>
        <row r="1206">
          <cell r="C1206">
            <v>69003</v>
          </cell>
        </row>
        <row r="1207">
          <cell r="C1207">
            <v>69034</v>
          </cell>
        </row>
        <row r="1208">
          <cell r="C1208">
            <v>69065</v>
          </cell>
        </row>
        <row r="1209">
          <cell r="C1209">
            <v>69093</v>
          </cell>
        </row>
        <row r="1210">
          <cell r="C1210">
            <v>69124</v>
          </cell>
        </row>
        <row r="1211">
          <cell r="C1211">
            <v>69154</v>
          </cell>
        </row>
        <row r="1212">
          <cell r="C1212">
            <v>69185</v>
          </cell>
        </row>
        <row r="1213">
          <cell r="C1213">
            <v>69215</v>
          </cell>
        </row>
        <row r="1214">
          <cell r="C1214">
            <v>69246</v>
          </cell>
        </row>
        <row r="1215">
          <cell r="C1215">
            <v>69277</v>
          </cell>
        </row>
        <row r="1216">
          <cell r="C1216">
            <v>69307</v>
          </cell>
        </row>
        <row r="1217">
          <cell r="C1217">
            <v>69338</v>
          </cell>
        </row>
        <row r="1218">
          <cell r="C1218">
            <v>69368</v>
          </cell>
        </row>
        <row r="1219">
          <cell r="C1219">
            <v>69399</v>
          </cell>
        </row>
        <row r="1220">
          <cell r="C1220">
            <v>69430</v>
          </cell>
        </row>
        <row r="1221">
          <cell r="C1221">
            <v>69458</v>
          </cell>
        </row>
        <row r="1222">
          <cell r="C1222">
            <v>69489</v>
          </cell>
        </row>
        <row r="1223">
          <cell r="C1223">
            <v>69519</v>
          </cell>
        </row>
        <row r="1224">
          <cell r="C1224">
            <v>69550</v>
          </cell>
        </row>
        <row r="1225">
          <cell r="C1225">
            <v>69580</v>
          </cell>
        </row>
        <row r="1226">
          <cell r="C1226">
            <v>69611</v>
          </cell>
        </row>
        <row r="1227">
          <cell r="C1227">
            <v>69642</v>
          </cell>
        </row>
        <row r="1228">
          <cell r="C1228">
            <v>69672</v>
          </cell>
        </row>
        <row r="1229">
          <cell r="C1229">
            <v>69703</v>
          </cell>
        </row>
        <row r="1230">
          <cell r="C1230">
            <v>69733</v>
          </cell>
        </row>
        <row r="1231">
          <cell r="C1231">
            <v>69764</v>
          </cell>
        </row>
        <row r="1232">
          <cell r="C1232">
            <v>69795</v>
          </cell>
        </row>
        <row r="1233">
          <cell r="C1233">
            <v>69823</v>
          </cell>
        </row>
        <row r="1234">
          <cell r="C1234">
            <v>69854</v>
          </cell>
        </row>
        <row r="1235">
          <cell r="C1235">
            <v>69884</v>
          </cell>
        </row>
        <row r="1236">
          <cell r="C1236">
            <v>69915</v>
          </cell>
        </row>
        <row r="1237">
          <cell r="C1237">
            <v>69945</v>
          </cell>
        </row>
        <row r="1238">
          <cell r="C1238">
            <v>69976</v>
          </cell>
        </row>
        <row r="1239">
          <cell r="C1239">
            <v>70007</v>
          </cell>
        </row>
        <row r="1240">
          <cell r="C1240">
            <v>70037</v>
          </cell>
        </row>
        <row r="1241">
          <cell r="C1241">
            <v>70068</v>
          </cell>
        </row>
        <row r="1242">
          <cell r="C1242">
            <v>70098</v>
          </cell>
        </row>
        <row r="1243">
          <cell r="C1243">
            <v>70129</v>
          </cell>
        </row>
        <row r="1244">
          <cell r="C1244">
            <v>70160</v>
          </cell>
        </row>
        <row r="1245">
          <cell r="C1245">
            <v>70189</v>
          </cell>
        </row>
        <row r="1246">
          <cell r="C1246">
            <v>70220</v>
          </cell>
        </row>
        <row r="1247">
          <cell r="C1247">
            <v>70250</v>
          </cell>
        </row>
        <row r="1248">
          <cell r="C1248">
            <v>70281</v>
          </cell>
        </row>
        <row r="1249">
          <cell r="C1249">
            <v>70311</v>
          </cell>
        </row>
        <row r="1250">
          <cell r="C1250">
            <v>70342</v>
          </cell>
        </row>
        <row r="1251">
          <cell r="C1251">
            <v>70373</v>
          </cell>
        </row>
        <row r="1252">
          <cell r="C1252">
            <v>70403</v>
          </cell>
        </row>
        <row r="1253">
          <cell r="C1253">
            <v>70434</v>
          </cell>
        </row>
        <row r="1254">
          <cell r="C1254">
            <v>70464</v>
          </cell>
        </row>
        <row r="1255">
          <cell r="C1255">
            <v>70495</v>
          </cell>
        </row>
        <row r="1256">
          <cell r="C1256">
            <v>70526</v>
          </cell>
        </row>
        <row r="1257">
          <cell r="C1257">
            <v>70554</v>
          </cell>
        </row>
        <row r="1258">
          <cell r="C1258">
            <v>70585</v>
          </cell>
        </row>
        <row r="1259">
          <cell r="C1259">
            <v>70615</v>
          </cell>
        </row>
        <row r="1260">
          <cell r="C1260">
            <v>70646</v>
          </cell>
        </row>
        <row r="1261">
          <cell r="C1261">
            <v>70676</v>
          </cell>
        </row>
        <row r="1262">
          <cell r="C1262">
            <v>70707</v>
          </cell>
        </row>
        <row r="1263">
          <cell r="C1263">
            <v>70738</v>
          </cell>
        </row>
        <row r="1264">
          <cell r="C1264">
            <v>70768</v>
          </cell>
        </row>
        <row r="1265">
          <cell r="C1265">
            <v>70799</v>
          </cell>
        </row>
        <row r="1266">
          <cell r="C1266">
            <v>70829</v>
          </cell>
        </row>
        <row r="1267">
          <cell r="C1267">
            <v>70860</v>
          </cell>
        </row>
        <row r="1268">
          <cell r="C1268">
            <v>70891</v>
          </cell>
        </row>
        <row r="1269">
          <cell r="C1269">
            <v>70919</v>
          </cell>
        </row>
        <row r="1270">
          <cell r="C1270">
            <v>70950</v>
          </cell>
        </row>
        <row r="1271">
          <cell r="C1271">
            <v>70980</v>
          </cell>
        </row>
        <row r="1272">
          <cell r="C1272">
            <v>71011</v>
          </cell>
        </row>
        <row r="1273">
          <cell r="C1273">
            <v>71041</v>
          </cell>
        </row>
        <row r="1274">
          <cell r="C1274">
            <v>71072</v>
          </cell>
        </row>
        <row r="1275">
          <cell r="C1275">
            <v>71103</v>
          </cell>
        </row>
        <row r="1276">
          <cell r="C1276">
            <v>71133</v>
          </cell>
        </row>
        <row r="1277">
          <cell r="C1277">
            <v>71164</v>
          </cell>
        </row>
        <row r="1278">
          <cell r="C1278">
            <v>71194</v>
          </cell>
        </row>
        <row r="1279">
          <cell r="C1279">
            <v>71225</v>
          </cell>
        </row>
        <row r="1280">
          <cell r="C1280">
            <v>71256</v>
          </cell>
        </row>
        <row r="1281">
          <cell r="C1281">
            <v>71284</v>
          </cell>
        </row>
        <row r="1282">
          <cell r="C1282">
            <v>71315</v>
          </cell>
        </row>
        <row r="1283">
          <cell r="C1283">
            <v>71345</v>
          </cell>
        </row>
        <row r="1284">
          <cell r="C1284">
            <v>71376</v>
          </cell>
        </row>
        <row r="1285">
          <cell r="C1285">
            <v>71406</v>
          </cell>
        </row>
        <row r="1286">
          <cell r="C1286">
            <v>71437</v>
          </cell>
        </row>
        <row r="1287">
          <cell r="C1287">
            <v>71468</v>
          </cell>
        </row>
        <row r="1288">
          <cell r="C1288">
            <v>71498</v>
          </cell>
        </row>
        <row r="1289">
          <cell r="C1289">
            <v>71529</v>
          </cell>
        </row>
        <row r="1290">
          <cell r="C1290">
            <v>71559</v>
          </cell>
        </row>
        <row r="1291">
          <cell r="C1291">
            <v>71590</v>
          </cell>
        </row>
        <row r="1292">
          <cell r="C1292">
            <v>71621</v>
          </cell>
        </row>
        <row r="1293">
          <cell r="C1293">
            <v>71650</v>
          </cell>
        </row>
        <row r="1294">
          <cell r="C1294">
            <v>71681</v>
          </cell>
        </row>
        <row r="1295">
          <cell r="C1295">
            <v>71711</v>
          </cell>
        </row>
        <row r="1296">
          <cell r="C1296">
            <v>71742</v>
          </cell>
        </row>
        <row r="1297">
          <cell r="C1297">
            <v>71772</v>
          </cell>
        </row>
        <row r="1298">
          <cell r="C1298">
            <v>71803</v>
          </cell>
        </row>
        <row r="1299">
          <cell r="C1299">
            <v>71834</v>
          </cell>
        </row>
        <row r="1300">
          <cell r="C1300">
            <v>71864</v>
          </cell>
        </row>
        <row r="1301">
          <cell r="C1301">
            <v>71895</v>
          </cell>
        </row>
        <row r="1302">
          <cell r="C1302">
            <v>71925</v>
          </cell>
        </row>
        <row r="1303">
          <cell r="C1303">
            <v>71956</v>
          </cell>
        </row>
        <row r="1304">
          <cell r="C1304">
            <v>71987</v>
          </cell>
        </row>
        <row r="1305">
          <cell r="C1305">
            <v>72015</v>
          </cell>
        </row>
        <row r="1306">
          <cell r="C1306">
            <v>72046</v>
          </cell>
        </row>
        <row r="1307">
          <cell r="C1307">
            <v>72076</v>
          </cell>
        </row>
        <row r="1308">
          <cell r="C1308">
            <v>72107</v>
          </cell>
        </row>
        <row r="1309">
          <cell r="C1309">
            <v>72137</v>
          </cell>
        </row>
        <row r="1310">
          <cell r="C1310">
            <v>72168</v>
          </cell>
        </row>
        <row r="1311">
          <cell r="C1311">
            <v>72199</v>
          </cell>
        </row>
        <row r="1312">
          <cell r="C1312">
            <v>72229</v>
          </cell>
        </row>
        <row r="1313">
          <cell r="C1313">
            <v>72260</v>
          </cell>
        </row>
        <row r="1314">
          <cell r="C1314">
            <v>72290</v>
          </cell>
        </row>
        <row r="1315">
          <cell r="C1315">
            <v>72321</v>
          </cell>
        </row>
        <row r="1316">
          <cell r="C1316">
            <v>72352</v>
          </cell>
        </row>
        <row r="1317">
          <cell r="C1317">
            <v>72380</v>
          </cell>
        </row>
        <row r="1318">
          <cell r="C1318">
            <v>72411</v>
          </cell>
        </row>
        <row r="1319">
          <cell r="C1319">
            <v>72441</v>
          </cell>
        </row>
        <row r="1320">
          <cell r="C1320">
            <v>72472</v>
          </cell>
        </row>
        <row r="1321">
          <cell r="C1321">
            <v>72502</v>
          </cell>
        </row>
        <row r="1322">
          <cell r="C1322">
            <v>72533</v>
          </cell>
        </row>
        <row r="1323">
          <cell r="C1323">
            <v>72564</v>
          </cell>
        </row>
        <row r="1324">
          <cell r="C1324">
            <v>72594</v>
          </cell>
        </row>
        <row r="1325">
          <cell r="C1325">
            <v>72625</v>
          </cell>
        </row>
        <row r="1326">
          <cell r="C1326">
            <v>72655</v>
          </cell>
        </row>
        <row r="1327">
          <cell r="C1327">
            <v>72686</v>
          </cell>
        </row>
        <row r="1328">
          <cell r="C1328">
            <v>72717</v>
          </cell>
        </row>
        <row r="1329">
          <cell r="C1329">
            <v>72745</v>
          </cell>
        </row>
        <row r="1330">
          <cell r="C1330">
            <v>72776</v>
          </cell>
        </row>
        <row r="1331">
          <cell r="C1331">
            <v>72806</v>
          </cell>
        </row>
        <row r="1332">
          <cell r="C1332">
            <v>72837</v>
          </cell>
        </row>
        <row r="1333">
          <cell r="C1333">
            <v>72867</v>
          </cell>
        </row>
        <row r="1334">
          <cell r="C1334">
            <v>72898</v>
          </cell>
        </row>
        <row r="1335">
          <cell r="C1335">
            <v>72929</v>
          </cell>
        </row>
        <row r="1336">
          <cell r="C1336">
            <v>72959</v>
          </cell>
        </row>
        <row r="1337">
          <cell r="C1337">
            <v>72990</v>
          </cell>
        </row>
        <row r="1338">
          <cell r="C1338">
            <v>73020</v>
          </cell>
        </row>
        <row r="1339">
          <cell r="C1339">
            <v>73051</v>
          </cell>
        </row>
        <row r="1340">
          <cell r="C1340">
            <v>73082</v>
          </cell>
        </row>
        <row r="1341">
          <cell r="C1341">
            <v>73110</v>
          </cell>
        </row>
        <row r="1342">
          <cell r="C1342">
            <v>73141</v>
          </cell>
        </row>
        <row r="1343">
          <cell r="C1343">
            <v>73171</v>
          </cell>
        </row>
        <row r="1344">
          <cell r="C1344">
            <v>73202</v>
          </cell>
        </row>
        <row r="1345">
          <cell r="C1345">
            <v>73232</v>
          </cell>
        </row>
        <row r="1346">
          <cell r="C1346">
            <v>73263</v>
          </cell>
        </row>
        <row r="1347">
          <cell r="C1347">
            <v>73294</v>
          </cell>
        </row>
        <row r="1348">
          <cell r="C1348">
            <v>73324</v>
          </cell>
        </row>
        <row r="1349">
          <cell r="C1349">
            <v>73355</v>
          </cell>
        </row>
        <row r="1350">
          <cell r="C1350">
            <v>73385</v>
          </cell>
        </row>
        <row r="1351">
          <cell r="C1351">
            <v>73416</v>
          </cell>
        </row>
        <row r="1352">
          <cell r="C1352">
            <v>73447</v>
          </cell>
        </row>
        <row r="1353">
          <cell r="C1353">
            <v>73475</v>
          </cell>
        </row>
        <row r="1354">
          <cell r="C1354">
            <v>73506</v>
          </cell>
        </row>
        <row r="1355">
          <cell r="C1355">
            <v>73536</v>
          </cell>
        </row>
        <row r="1356">
          <cell r="C1356">
            <v>73567</v>
          </cell>
        </row>
        <row r="1357">
          <cell r="C1357">
            <v>73597</v>
          </cell>
        </row>
        <row r="1358">
          <cell r="C1358">
            <v>73628</v>
          </cell>
        </row>
        <row r="1359">
          <cell r="C1359">
            <v>73659</v>
          </cell>
        </row>
        <row r="1360">
          <cell r="C1360">
            <v>73689</v>
          </cell>
        </row>
        <row r="1361">
          <cell r="C1361">
            <v>73720</v>
          </cell>
        </row>
        <row r="1362">
          <cell r="C1362">
            <v>73750</v>
          </cell>
        </row>
        <row r="1363">
          <cell r="C1363">
            <v>73781</v>
          </cell>
        </row>
        <row r="1364">
          <cell r="C1364">
            <v>73812</v>
          </cell>
        </row>
        <row r="1365">
          <cell r="C1365">
            <v>73840</v>
          </cell>
        </row>
        <row r="1366">
          <cell r="C1366">
            <v>73871</v>
          </cell>
        </row>
        <row r="1367">
          <cell r="C1367">
            <v>73901</v>
          </cell>
        </row>
        <row r="1368">
          <cell r="C1368">
            <v>73932</v>
          </cell>
        </row>
        <row r="1369">
          <cell r="C1369">
            <v>73962</v>
          </cell>
        </row>
        <row r="1370">
          <cell r="C1370">
            <v>73993</v>
          </cell>
        </row>
        <row r="1371">
          <cell r="C1371">
            <v>74024</v>
          </cell>
        </row>
        <row r="1372">
          <cell r="C1372">
            <v>74054</v>
          </cell>
        </row>
        <row r="1373">
          <cell r="C1373">
            <v>74085</v>
          </cell>
        </row>
        <row r="1374">
          <cell r="C1374">
            <v>74115</v>
          </cell>
        </row>
        <row r="1375">
          <cell r="C1375">
            <v>74146</v>
          </cell>
        </row>
        <row r="1376">
          <cell r="C1376">
            <v>74177</v>
          </cell>
        </row>
        <row r="1377">
          <cell r="C1377">
            <v>74205</v>
          </cell>
        </row>
        <row r="1378">
          <cell r="C1378">
            <v>74236</v>
          </cell>
        </row>
        <row r="1379">
          <cell r="C1379">
            <v>74266</v>
          </cell>
        </row>
        <row r="1380">
          <cell r="C1380">
            <v>74297</v>
          </cell>
        </row>
        <row r="1381">
          <cell r="C1381">
            <v>74327</v>
          </cell>
        </row>
        <row r="1382">
          <cell r="C1382">
            <v>74358</v>
          </cell>
        </row>
        <row r="1383">
          <cell r="C1383">
            <v>74389</v>
          </cell>
        </row>
        <row r="1384">
          <cell r="C1384">
            <v>74419</v>
          </cell>
        </row>
        <row r="1385">
          <cell r="C1385">
            <v>74450</v>
          </cell>
        </row>
        <row r="1386">
          <cell r="C1386">
            <v>74480</v>
          </cell>
        </row>
        <row r="1387">
          <cell r="C1387">
            <v>74511</v>
          </cell>
        </row>
        <row r="1388">
          <cell r="C1388">
            <v>74542</v>
          </cell>
        </row>
        <row r="1389">
          <cell r="C1389">
            <v>74571</v>
          </cell>
        </row>
        <row r="1390">
          <cell r="C1390">
            <v>74602</v>
          </cell>
        </row>
        <row r="1391">
          <cell r="C1391">
            <v>74632</v>
          </cell>
        </row>
        <row r="1392">
          <cell r="C1392">
            <v>74663</v>
          </cell>
        </row>
        <row r="1393">
          <cell r="C1393">
            <v>74693</v>
          </cell>
        </row>
        <row r="1394">
          <cell r="C1394">
            <v>74724</v>
          </cell>
        </row>
        <row r="1395">
          <cell r="C1395">
            <v>74755</v>
          </cell>
        </row>
        <row r="1396">
          <cell r="C1396">
            <v>74785</v>
          </cell>
        </row>
        <row r="1397">
          <cell r="C1397">
            <v>74816</v>
          </cell>
        </row>
        <row r="1398">
          <cell r="C1398">
            <v>74846</v>
          </cell>
        </row>
        <row r="1399">
          <cell r="C1399">
            <v>74877</v>
          </cell>
        </row>
        <row r="1400">
          <cell r="C1400">
            <v>74908</v>
          </cell>
        </row>
        <row r="1401">
          <cell r="C1401">
            <v>74936</v>
          </cell>
        </row>
        <row r="1402">
          <cell r="C1402">
            <v>74967</v>
          </cell>
        </row>
        <row r="1403">
          <cell r="C1403">
            <v>74997</v>
          </cell>
        </row>
        <row r="1404">
          <cell r="C1404">
            <v>75028</v>
          </cell>
        </row>
        <row r="1405">
          <cell r="C1405">
            <v>75058</v>
          </cell>
        </row>
        <row r="1406">
          <cell r="C1406">
            <v>75089</v>
          </cell>
        </row>
        <row r="1407">
          <cell r="C1407">
            <v>75120</v>
          </cell>
        </row>
        <row r="1408">
          <cell r="C1408">
            <v>75150</v>
          </cell>
        </row>
        <row r="1409">
          <cell r="C1409">
            <v>75181</v>
          </cell>
        </row>
        <row r="1410">
          <cell r="C1410">
            <v>75211</v>
          </cell>
        </row>
        <row r="1411">
          <cell r="C1411">
            <v>75242</v>
          </cell>
        </row>
        <row r="1412">
          <cell r="C1412">
            <v>75273</v>
          </cell>
        </row>
        <row r="1413">
          <cell r="C1413">
            <v>75301</v>
          </cell>
        </row>
        <row r="1414">
          <cell r="C1414">
            <v>75332</v>
          </cell>
        </row>
        <row r="1415">
          <cell r="C1415">
            <v>75362</v>
          </cell>
        </row>
        <row r="1416">
          <cell r="C1416">
            <v>75393</v>
          </cell>
        </row>
        <row r="1417">
          <cell r="C1417">
            <v>75423</v>
          </cell>
        </row>
        <row r="1418">
          <cell r="C1418">
            <v>75454</v>
          </cell>
        </row>
        <row r="1419">
          <cell r="C1419">
            <v>75485</v>
          </cell>
        </row>
        <row r="1420">
          <cell r="C1420">
            <v>75515</v>
          </cell>
        </row>
        <row r="1421">
          <cell r="C1421">
            <v>75546</v>
          </cell>
        </row>
        <row r="1422">
          <cell r="C1422">
            <v>75576</v>
          </cell>
        </row>
        <row r="1423">
          <cell r="C1423">
            <v>75607</v>
          </cell>
        </row>
        <row r="1424">
          <cell r="C1424">
            <v>75638</v>
          </cell>
        </row>
        <row r="1425">
          <cell r="C1425">
            <v>75666</v>
          </cell>
        </row>
        <row r="1426">
          <cell r="C1426">
            <v>75697</v>
          </cell>
        </row>
        <row r="1427">
          <cell r="C1427">
            <v>75727</v>
          </cell>
        </row>
        <row r="1428">
          <cell r="C1428">
            <v>75758</v>
          </cell>
        </row>
        <row r="1429">
          <cell r="C1429">
            <v>75788</v>
          </cell>
        </row>
        <row r="1430">
          <cell r="C1430">
            <v>75819</v>
          </cell>
        </row>
        <row r="1431">
          <cell r="C1431">
            <v>75850</v>
          </cell>
        </row>
        <row r="1432">
          <cell r="C1432">
            <v>75880</v>
          </cell>
        </row>
        <row r="1433">
          <cell r="C1433">
            <v>75911</v>
          </cell>
        </row>
        <row r="1434">
          <cell r="C1434">
            <v>75941</v>
          </cell>
        </row>
        <row r="1435">
          <cell r="C1435">
            <v>75972</v>
          </cell>
        </row>
        <row r="1436">
          <cell r="C1436">
            <v>76003</v>
          </cell>
        </row>
        <row r="1437">
          <cell r="C1437">
            <v>76032</v>
          </cell>
        </row>
        <row r="1438">
          <cell r="C1438">
            <v>76063</v>
          </cell>
        </row>
        <row r="1439">
          <cell r="C1439">
            <v>76093</v>
          </cell>
        </row>
        <row r="1440">
          <cell r="C1440">
            <v>76124</v>
          </cell>
        </row>
        <row r="1441">
          <cell r="C1441">
            <v>76154</v>
          </cell>
        </row>
        <row r="1442">
          <cell r="C1442">
            <v>76185</v>
          </cell>
        </row>
        <row r="1443">
          <cell r="C1443">
            <v>76216</v>
          </cell>
        </row>
        <row r="1444">
          <cell r="C1444">
            <v>76246</v>
          </cell>
        </row>
        <row r="1445">
          <cell r="C1445">
            <v>76277</v>
          </cell>
        </row>
        <row r="1446">
          <cell r="C1446">
            <v>76307</v>
          </cell>
        </row>
        <row r="1447">
          <cell r="C1447">
            <v>76338</v>
          </cell>
        </row>
        <row r="1448">
          <cell r="C1448">
            <v>76369</v>
          </cell>
        </row>
        <row r="1449">
          <cell r="C1449">
            <v>76397</v>
          </cell>
        </row>
        <row r="1450">
          <cell r="C1450">
            <v>76428</v>
          </cell>
        </row>
        <row r="1451">
          <cell r="C1451">
            <v>76458</v>
          </cell>
        </row>
        <row r="1452">
          <cell r="C1452">
            <v>76489</v>
          </cell>
        </row>
        <row r="1453">
          <cell r="C1453">
            <v>76519</v>
          </cell>
        </row>
        <row r="1454">
          <cell r="C1454">
            <v>76550</v>
          </cell>
        </row>
        <row r="1455">
          <cell r="C1455">
            <v>76581</v>
          </cell>
        </row>
        <row r="1456">
          <cell r="C1456">
            <v>76611</v>
          </cell>
        </row>
        <row r="1457">
          <cell r="C1457">
            <v>76642</v>
          </cell>
        </row>
        <row r="1458">
          <cell r="C1458">
            <v>76672</v>
          </cell>
        </row>
        <row r="1459">
          <cell r="C1459">
            <v>76703</v>
          </cell>
        </row>
        <row r="1460">
          <cell r="C1460">
            <v>76734</v>
          </cell>
        </row>
        <row r="1461">
          <cell r="C1461">
            <v>76762</v>
          </cell>
        </row>
        <row r="1462">
          <cell r="C1462">
            <v>76793</v>
          </cell>
        </row>
        <row r="1463">
          <cell r="C1463">
            <v>76823</v>
          </cell>
        </row>
        <row r="1464">
          <cell r="C1464">
            <v>76854</v>
          </cell>
        </row>
        <row r="1465">
          <cell r="C1465">
            <v>76884</v>
          </cell>
        </row>
        <row r="1466">
          <cell r="C1466">
            <v>76915</v>
          </cell>
        </row>
        <row r="1467">
          <cell r="C1467">
            <v>76946</v>
          </cell>
        </row>
        <row r="1468">
          <cell r="C1468">
            <v>76976</v>
          </cell>
        </row>
        <row r="1469">
          <cell r="C1469">
            <v>77007</v>
          </cell>
        </row>
        <row r="1470">
          <cell r="C1470">
            <v>77037</v>
          </cell>
        </row>
        <row r="1471">
          <cell r="C1471">
            <v>77068</v>
          </cell>
        </row>
        <row r="1472">
          <cell r="C1472">
            <v>77099</v>
          </cell>
        </row>
        <row r="1473">
          <cell r="C1473">
            <v>77127</v>
          </cell>
        </row>
        <row r="1474">
          <cell r="C1474">
            <v>77158</v>
          </cell>
        </row>
        <row r="1475">
          <cell r="C1475">
            <v>77188</v>
          </cell>
        </row>
        <row r="1476">
          <cell r="C1476">
            <v>77219</v>
          </cell>
        </row>
        <row r="1477">
          <cell r="C1477">
            <v>77249</v>
          </cell>
        </row>
        <row r="1478">
          <cell r="C1478">
            <v>77280</v>
          </cell>
        </row>
        <row r="1479">
          <cell r="C1479">
            <v>77311</v>
          </cell>
        </row>
        <row r="1480">
          <cell r="C1480">
            <v>77341</v>
          </cell>
        </row>
        <row r="1481">
          <cell r="C1481">
            <v>77372</v>
          </cell>
        </row>
        <row r="1482">
          <cell r="C1482">
            <v>77402</v>
          </cell>
        </row>
        <row r="1483">
          <cell r="C1483">
            <v>77433</v>
          </cell>
        </row>
        <row r="1484">
          <cell r="C1484">
            <v>77464</v>
          </cell>
        </row>
        <row r="1485">
          <cell r="C1485">
            <v>77493</v>
          </cell>
        </row>
        <row r="1486">
          <cell r="C1486">
            <v>77524</v>
          </cell>
        </row>
        <row r="1487">
          <cell r="C1487">
            <v>77554</v>
          </cell>
        </row>
        <row r="1488">
          <cell r="C1488">
            <v>77585</v>
          </cell>
        </row>
        <row r="1489">
          <cell r="C1489">
            <v>77615</v>
          </cell>
        </row>
        <row r="1490">
          <cell r="C1490">
            <v>77646</v>
          </cell>
        </row>
        <row r="1491">
          <cell r="C1491">
            <v>77677</v>
          </cell>
        </row>
        <row r="1492">
          <cell r="C1492">
            <v>77707</v>
          </cell>
        </row>
        <row r="1493">
          <cell r="C1493">
            <v>77738</v>
          </cell>
        </row>
        <row r="1494">
          <cell r="C1494">
            <v>77768</v>
          </cell>
        </row>
        <row r="1495">
          <cell r="C1495">
            <v>77799</v>
          </cell>
        </row>
        <row r="1496">
          <cell r="C1496">
            <v>77830</v>
          </cell>
        </row>
        <row r="1497">
          <cell r="C1497">
            <v>77858</v>
          </cell>
        </row>
        <row r="1498">
          <cell r="C1498">
            <v>77889</v>
          </cell>
        </row>
        <row r="1499">
          <cell r="C1499">
            <v>77919</v>
          </cell>
        </row>
        <row r="1500">
          <cell r="C1500">
            <v>77950</v>
          </cell>
        </row>
        <row r="1501">
          <cell r="C1501">
            <v>77980</v>
          </cell>
        </row>
        <row r="1502">
          <cell r="C1502">
            <v>78011</v>
          </cell>
        </row>
        <row r="1503">
          <cell r="C1503">
            <v>78042</v>
          </cell>
        </row>
        <row r="1504">
          <cell r="C1504">
            <v>78072</v>
          </cell>
        </row>
        <row r="1505">
          <cell r="C1505">
            <v>78103</v>
          </cell>
        </row>
        <row r="1506">
          <cell r="C1506">
            <v>78133</v>
          </cell>
        </row>
        <row r="1507">
          <cell r="C1507">
            <v>78164</v>
          </cell>
        </row>
        <row r="1508">
          <cell r="C1508">
            <v>78195</v>
          </cell>
        </row>
        <row r="1509">
          <cell r="C1509">
            <v>78223</v>
          </cell>
        </row>
        <row r="1510">
          <cell r="C1510">
            <v>78254</v>
          </cell>
        </row>
        <row r="1511">
          <cell r="C1511">
            <v>78284</v>
          </cell>
        </row>
        <row r="1512">
          <cell r="C1512">
            <v>78315</v>
          </cell>
        </row>
        <row r="1513">
          <cell r="C1513">
            <v>78345</v>
          </cell>
        </row>
        <row r="1514">
          <cell r="C1514">
            <v>78376</v>
          </cell>
        </row>
        <row r="1515">
          <cell r="C1515">
            <v>78407</v>
          </cell>
        </row>
        <row r="1516">
          <cell r="C1516">
            <v>78437</v>
          </cell>
        </row>
        <row r="1517">
          <cell r="C1517">
            <v>78468</v>
          </cell>
        </row>
        <row r="1518">
          <cell r="C1518">
            <v>78498</v>
          </cell>
        </row>
        <row r="1519">
          <cell r="C1519">
            <v>78529</v>
          </cell>
        </row>
        <row r="1520">
          <cell r="C1520">
            <v>78560</v>
          </cell>
        </row>
        <row r="1521">
          <cell r="C1521">
            <v>78588</v>
          </cell>
        </row>
        <row r="1522">
          <cell r="C1522">
            <v>78619</v>
          </cell>
        </row>
        <row r="1523">
          <cell r="C1523">
            <v>78649</v>
          </cell>
        </row>
        <row r="1524">
          <cell r="C1524">
            <v>78680</v>
          </cell>
        </row>
        <row r="1525">
          <cell r="C1525">
            <v>78710</v>
          </cell>
        </row>
        <row r="1526">
          <cell r="C1526">
            <v>78741</v>
          </cell>
        </row>
        <row r="1527">
          <cell r="C1527">
            <v>78772</v>
          </cell>
        </row>
        <row r="1528">
          <cell r="C1528">
            <v>78802</v>
          </cell>
        </row>
        <row r="1529">
          <cell r="C1529">
            <v>78833</v>
          </cell>
        </row>
        <row r="1530">
          <cell r="C1530">
            <v>78863</v>
          </cell>
        </row>
        <row r="1531">
          <cell r="C1531">
            <v>78894</v>
          </cell>
        </row>
        <row r="1532">
          <cell r="C1532">
            <v>78925</v>
          </cell>
        </row>
        <row r="1533">
          <cell r="C1533">
            <v>78954</v>
          </cell>
        </row>
        <row r="1534">
          <cell r="C1534">
            <v>78985</v>
          </cell>
        </row>
        <row r="1535">
          <cell r="C1535">
            <v>79015</v>
          </cell>
        </row>
        <row r="1536">
          <cell r="C1536">
            <v>79046</v>
          </cell>
        </row>
        <row r="1537">
          <cell r="C1537">
            <v>79076</v>
          </cell>
        </row>
        <row r="1538">
          <cell r="C1538">
            <v>79107</v>
          </cell>
        </row>
        <row r="1539">
          <cell r="C1539">
            <v>79138</v>
          </cell>
        </row>
        <row r="1540">
          <cell r="C1540">
            <v>79168</v>
          </cell>
        </row>
        <row r="1541">
          <cell r="C1541">
            <v>79199</v>
          </cell>
        </row>
        <row r="1542">
          <cell r="C1542">
            <v>79229</v>
          </cell>
        </row>
        <row r="1543">
          <cell r="C1543">
            <v>79260</v>
          </cell>
        </row>
        <row r="1544">
          <cell r="C1544">
            <v>79291</v>
          </cell>
        </row>
        <row r="1545">
          <cell r="C1545">
            <v>79319</v>
          </cell>
        </row>
        <row r="1546">
          <cell r="C1546">
            <v>79350</v>
          </cell>
        </row>
        <row r="1547">
          <cell r="C1547">
            <v>79380</v>
          </cell>
        </row>
        <row r="1548">
          <cell r="C1548">
            <v>79411</v>
          </cell>
        </row>
        <row r="1549">
          <cell r="C1549">
            <v>79441</v>
          </cell>
        </row>
        <row r="1550">
          <cell r="C1550">
            <v>79472</v>
          </cell>
        </row>
        <row r="1551">
          <cell r="C1551">
            <v>79503</v>
          </cell>
        </row>
        <row r="1552">
          <cell r="C1552">
            <v>79533</v>
          </cell>
        </row>
        <row r="1553">
          <cell r="C1553">
            <v>79564</v>
          </cell>
        </row>
        <row r="1554">
          <cell r="C1554">
            <v>79594</v>
          </cell>
        </row>
        <row r="1555">
          <cell r="C1555">
            <v>79625</v>
          </cell>
        </row>
        <row r="1556">
          <cell r="C1556">
            <v>79656</v>
          </cell>
        </row>
        <row r="1557">
          <cell r="C1557">
            <v>79684</v>
          </cell>
        </row>
        <row r="1558">
          <cell r="C1558">
            <v>79715</v>
          </cell>
        </row>
        <row r="1559">
          <cell r="C1559">
            <v>79745</v>
          </cell>
        </row>
        <row r="1560">
          <cell r="C1560">
            <v>79776</v>
          </cell>
        </row>
        <row r="1561">
          <cell r="C1561">
            <v>79806</v>
          </cell>
        </row>
        <row r="1562">
          <cell r="C1562">
            <v>79837</v>
          </cell>
        </row>
        <row r="1563">
          <cell r="C1563">
            <v>79868</v>
          </cell>
        </row>
        <row r="1564">
          <cell r="C1564">
            <v>79898</v>
          </cell>
        </row>
        <row r="1565">
          <cell r="C1565">
            <v>79929</v>
          </cell>
        </row>
        <row r="1566">
          <cell r="C1566">
            <v>79959</v>
          </cell>
        </row>
        <row r="1567">
          <cell r="C1567">
            <v>79990</v>
          </cell>
        </row>
        <row r="1568">
          <cell r="C1568">
            <v>80021</v>
          </cell>
        </row>
        <row r="1569">
          <cell r="C1569">
            <v>80049</v>
          </cell>
        </row>
        <row r="1570">
          <cell r="C1570">
            <v>80080</v>
          </cell>
        </row>
        <row r="1571">
          <cell r="C1571">
            <v>80110</v>
          </cell>
        </row>
        <row r="1572">
          <cell r="C1572">
            <v>80141</v>
          </cell>
        </row>
        <row r="1573">
          <cell r="C1573">
            <v>80171</v>
          </cell>
        </row>
        <row r="1574">
          <cell r="C1574">
            <v>80202</v>
          </cell>
        </row>
        <row r="1575">
          <cell r="C1575">
            <v>80233</v>
          </cell>
        </row>
        <row r="1576">
          <cell r="C1576">
            <v>80263</v>
          </cell>
        </row>
        <row r="1577">
          <cell r="C1577">
            <v>80294</v>
          </cell>
        </row>
        <row r="1578">
          <cell r="C1578">
            <v>80324</v>
          </cell>
        </row>
        <row r="1579">
          <cell r="C1579">
            <v>80355</v>
          </cell>
        </row>
        <row r="1580">
          <cell r="C1580">
            <v>80386</v>
          </cell>
        </row>
        <row r="1581">
          <cell r="C1581">
            <v>80415</v>
          </cell>
        </row>
        <row r="1582">
          <cell r="C1582">
            <v>80446</v>
          </cell>
        </row>
        <row r="1583">
          <cell r="C1583">
            <v>80476</v>
          </cell>
        </row>
        <row r="1584">
          <cell r="C1584">
            <v>80507</v>
          </cell>
        </row>
        <row r="1585">
          <cell r="C1585">
            <v>80537</v>
          </cell>
        </row>
        <row r="1586">
          <cell r="C1586">
            <v>80568</v>
          </cell>
        </row>
        <row r="1587">
          <cell r="C1587">
            <v>80599</v>
          </cell>
        </row>
        <row r="1588">
          <cell r="C1588">
            <v>80629</v>
          </cell>
        </row>
        <row r="1589">
          <cell r="C1589">
            <v>80660</v>
          </cell>
        </row>
        <row r="1590">
          <cell r="C1590">
            <v>80690</v>
          </cell>
        </row>
        <row r="1591">
          <cell r="C1591">
            <v>80721</v>
          </cell>
        </row>
        <row r="1592">
          <cell r="C1592">
            <v>80752</v>
          </cell>
        </row>
        <row r="1593">
          <cell r="C1593">
            <v>80780</v>
          </cell>
        </row>
        <row r="1594">
          <cell r="C1594">
            <v>80811</v>
          </cell>
        </row>
        <row r="1595">
          <cell r="C1595">
            <v>80841</v>
          </cell>
        </row>
        <row r="1596">
          <cell r="C1596">
            <v>80872</v>
          </cell>
        </row>
        <row r="1597">
          <cell r="C1597">
            <v>80902</v>
          </cell>
        </row>
        <row r="1598">
          <cell r="C1598">
            <v>80933</v>
          </cell>
        </row>
        <row r="1599">
          <cell r="C1599">
            <v>80964</v>
          </cell>
        </row>
        <row r="1600">
          <cell r="C1600">
            <v>80994</v>
          </cell>
        </row>
        <row r="1601">
          <cell r="C1601">
            <v>81025</v>
          </cell>
        </row>
        <row r="1602">
          <cell r="C1602">
            <v>81055</v>
          </cell>
        </row>
        <row r="1603">
          <cell r="C1603">
            <v>81086</v>
          </cell>
        </row>
        <row r="1604">
          <cell r="C1604">
            <v>81117</v>
          </cell>
        </row>
        <row r="1605">
          <cell r="C1605">
            <v>81145</v>
          </cell>
        </row>
        <row r="1606">
          <cell r="C1606">
            <v>81176</v>
          </cell>
        </row>
        <row r="1607">
          <cell r="C1607">
            <v>81206</v>
          </cell>
        </row>
        <row r="1608">
          <cell r="C1608">
            <v>81237</v>
          </cell>
        </row>
        <row r="1609">
          <cell r="C1609">
            <v>81267</v>
          </cell>
        </row>
        <row r="1610">
          <cell r="C1610">
            <v>81298</v>
          </cell>
        </row>
        <row r="1611">
          <cell r="C1611">
            <v>81329</v>
          </cell>
        </row>
        <row r="1612">
          <cell r="C1612">
            <v>81359</v>
          </cell>
        </row>
        <row r="1613">
          <cell r="C1613">
            <v>81390</v>
          </cell>
        </row>
        <row r="1614">
          <cell r="C1614">
            <v>81420</v>
          </cell>
        </row>
        <row r="1615">
          <cell r="C1615">
            <v>81451</v>
          </cell>
        </row>
        <row r="1616">
          <cell r="C1616">
            <v>81482</v>
          </cell>
        </row>
        <row r="1617">
          <cell r="C1617">
            <v>81510</v>
          </cell>
        </row>
        <row r="1618">
          <cell r="C1618">
            <v>81541</v>
          </cell>
        </row>
        <row r="1619">
          <cell r="C1619">
            <v>81571</v>
          </cell>
        </row>
        <row r="1620">
          <cell r="C1620">
            <v>81602</v>
          </cell>
        </row>
        <row r="1621">
          <cell r="C1621">
            <v>81632</v>
          </cell>
        </row>
        <row r="1622">
          <cell r="C1622">
            <v>81663</v>
          </cell>
        </row>
        <row r="1623">
          <cell r="C1623">
            <v>81694</v>
          </cell>
        </row>
        <row r="1624">
          <cell r="C1624">
            <v>81724</v>
          </cell>
        </row>
        <row r="1625">
          <cell r="C1625">
            <v>81755</v>
          </cell>
        </row>
        <row r="1626">
          <cell r="C1626">
            <v>81785</v>
          </cell>
        </row>
        <row r="1627">
          <cell r="C1627">
            <v>81816</v>
          </cell>
        </row>
        <row r="1628">
          <cell r="C1628">
            <v>81847</v>
          </cell>
        </row>
        <row r="1629">
          <cell r="C1629">
            <v>81876</v>
          </cell>
        </row>
        <row r="1630">
          <cell r="C1630">
            <v>81907</v>
          </cell>
        </row>
        <row r="1631">
          <cell r="C1631">
            <v>81937</v>
          </cell>
        </row>
        <row r="1632">
          <cell r="C1632">
            <v>81968</v>
          </cell>
        </row>
        <row r="1633">
          <cell r="C1633">
            <v>81998</v>
          </cell>
        </row>
        <row r="1634">
          <cell r="C1634">
            <v>82029</v>
          </cell>
        </row>
        <row r="1635">
          <cell r="C1635">
            <v>82060</v>
          </cell>
        </row>
        <row r="1636">
          <cell r="C1636">
            <v>82090</v>
          </cell>
        </row>
        <row r="1637">
          <cell r="C1637">
            <v>82121</v>
          </cell>
        </row>
        <row r="1638">
          <cell r="C1638">
            <v>82151</v>
          </cell>
        </row>
        <row r="1639">
          <cell r="C1639">
            <v>82182</v>
          </cell>
        </row>
        <row r="1640">
          <cell r="C1640">
            <v>82213</v>
          </cell>
        </row>
        <row r="1641">
          <cell r="C1641">
            <v>82241</v>
          </cell>
        </row>
        <row r="1642">
          <cell r="C1642">
            <v>82272</v>
          </cell>
        </row>
        <row r="1643">
          <cell r="C1643">
            <v>82302</v>
          </cell>
        </row>
        <row r="1644">
          <cell r="C1644">
            <v>82333</v>
          </cell>
        </row>
        <row r="1645">
          <cell r="C1645">
            <v>82363</v>
          </cell>
        </row>
        <row r="1646">
          <cell r="C1646">
            <v>82394</v>
          </cell>
        </row>
        <row r="1647">
          <cell r="C1647">
            <v>82425</v>
          </cell>
        </row>
        <row r="1648">
          <cell r="C1648">
            <v>82455</v>
          </cell>
        </row>
        <row r="1649">
          <cell r="C1649">
            <v>82486</v>
          </cell>
        </row>
        <row r="1650">
          <cell r="C1650">
            <v>82516</v>
          </cell>
        </row>
        <row r="1651">
          <cell r="C1651">
            <v>82547</v>
          </cell>
        </row>
        <row r="1652">
          <cell r="C1652">
            <v>82578</v>
          </cell>
        </row>
        <row r="1653">
          <cell r="C1653">
            <v>82606</v>
          </cell>
        </row>
        <row r="1654">
          <cell r="C1654">
            <v>82637</v>
          </cell>
        </row>
        <row r="1655">
          <cell r="C1655">
            <v>82667</v>
          </cell>
        </row>
        <row r="1656">
          <cell r="C1656">
            <v>82698</v>
          </cell>
        </row>
        <row r="1657">
          <cell r="C1657">
            <v>82728</v>
          </cell>
        </row>
        <row r="1658">
          <cell r="C1658">
            <v>82759</v>
          </cell>
        </row>
        <row r="1659">
          <cell r="C1659">
            <v>82790</v>
          </cell>
        </row>
        <row r="1660">
          <cell r="C1660">
            <v>82820</v>
          </cell>
        </row>
        <row r="1661">
          <cell r="C1661">
            <v>82851</v>
          </cell>
        </row>
        <row r="1662">
          <cell r="C1662">
            <v>82881</v>
          </cell>
        </row>
        <row r="1663">
          <cell r="C1663">
            <v>82912</v>
          </cell>
        </row>
        <row r="1664">
          <cell r="C1664">
            <v>82943</v>
          </cell>
        </row>
        <row r="1665">
          <cell r="C1665">
            <v>82971</v>
          </cell>
        </row>
        <row r="1666">
          <cell r="C1666">
            <v>83002</v>
          </cell>
        </row>
        <row r="1667">
          <cell r="C1667">
            <v>83032</v>
          </cell>
        </row>
        <row r="1668">
          <cell r="C1668">
            <v>83063</v>
          </cell>
        </row>
        <row r="1669">
          <cell r="C1669">
            <v>83093</v>
          </cell>
        </row>
        <row r="1670">
          <cell r="C1670">
            <v>83124</v>
          </cell>
        </row>
        <row r="1671">
          <cell r="C1671">
            <v>83155</v>
          </cell>
        </row>
        <row r="1672">
          <cell r="C1672">
            <v>83185</v>
          </cell>
        </row>
        <row r="1673">
          <cell r="C1673">
            <v>83216</v>
          </cell>
        </row>
        <row r="1674">
          <cell r="C1674">
            <v>83246</v>
          </cell>
        </row>
        <row r="1675">
          <cell r="C1675">
            <v>83277</v>
          </cell>
        </row>
        <row r="1676">
          <cell r="C1676">
            <v>83308</v>
          </cell>
        </row>
        <row r="1677">
          <cell r="C1677">
            <v>83337</v>
          </cell>
        </row>
        <row r="1678">
          <cell r="C1678">
            <v>83368</v>
          </cell>
        </row>
        <row r="1679">
          <cell r="C1679">
            <v>83398</v>
          </cell>
        </row>
        <row r="1680">
          <cell r="C1680">
            <v>83429</v>
          </cell>
        </row>
        <row r="1681">
          <cell r="C1681">
            <v>83459</v>
          </cell>
        </row>
        <row r="1682">
          <cell r="C1682">
            <v>83490</v>
          </cell>
        </row>
        <row r="1683">
          <cell r="C1683">
            <v>83521</v>
          </cell>
        </row>
        <row r="1684">
          <cell r="C1684">
            <v>83551</v>
          </cell>
        </row>
        <row r="1685">
          <cell r="C1685">
            <v>83582</v>
          </cell>
        </row>
        <row r="1686">
          <cell r="C1686">
            <v>83612</v>
          </cell>
        </row>
        <row r="1687">
          <cell r="C1687">
            <v>83643</v>
          </cell>
        </row>
        <row r="1688">
          <cell r="C1688">
            <v>83674</v>
          </cell>
        </row>
        <row r="1689">
          <cell r="C1689">
            <v>83702</v>
          </cell>
        </row>
        <row r="1690">
          <cell r="C1690">
            <v>83733</v>
          </cell>
        </row>
        <row r="1691">
          <cell r="C1691">
            <v>83763</v>
          </cell>
        </row>
        <row r="1692">
          <cell r="C1692">
            <v>83794</v>
          </cell>
        </row>
        <row r="1693">
          <cell r="C1693">
            <v>83824</v>
          </cell>
        </row>
        <row r="1694">
          <cell r="C1694">
            <v>83855</v>
          </cell>
        </row>
        <row r="1695">
          <cell r="C1695">
            <v>83886</v>
          </cell>
        </row>
        <row r="1696">
          <cell r="C1696">
            <v>83916</v>
          </cell>
        </row>
        <row r="1697">
          <cell r="C1697">
            <v>83947</v>
          </cell>
        </row>
        <row r="1698">
          <cell r="C1698">
            <v>83977</v>
          </cell>
        </row>
        <row r="1699">
          <cell r="C1699">
            <v>84008</v>
          </cell>
        </row>
        <row r="1700">
          <cell r="C1700">
            <v>84039</v>
          </cell>
        </row>
        <row r="1701">
          <cell r="C1701">
            <v>84067</v>
          </cell>
        </row>
        <row r="1702">
          <cell r="C1702">
            <v>84098</v>
          </cell>
        </row>
        <row r="1703">
          <cell r="C1703">
            <v>84128</v>
          </cell>
        </row>
        <row r="1704">
          <cell r="C1704">
            <v>84159</v>
          </cell>
        </row>
        <row r="1705">
          <cell r="C1705">
            <v>84189</v>
          </cell>
        </row>
        <row r="1706">
          <cell r="C1706">
            <v>84220</v>
          </cell>
        </row>
        <row r="1707">
          <cell r="C1707">
            <v>84251</v>
          </cell>
        </row>
        <row r="1708">
          <cell r="C1708">
            <v>84281</v>
          </cell>
        </row>
        <row r="1709">
          <cell r="C1709">
            <v>84312</v>
          </cell>
        </row>
        <row r="1710">
          <cell r="C1710">
            <v>84342</v>
          </cell>
        </row>
        <row r="1711">
          <cell r="C1711">
            <v>84373</v>
          </cell>
        </row>
        <row r="1712">
          <cell r="C1712">
            <v>84404</v>
          </cell>
        </row>
        <row r="1713">
          <cell r="C1713">
            <v>84432</v>
          </cell>
        </row>
        <row r="1714">
          <cell r="C1714">
            <v>84463</v>
          </cell>
        </row>
        <row r="1715">
          <cell r="C1715">
            <v>84493</v>
          </cell>
        </row>
        <row r="1716">
          <cell r="C1716">
            <v>84524</v>
          </cell>
        </row>
        <row r="1717">
          <cell r="C1717">
            <v>84554</v>
          </cell>
        </row>
        <row r="1718">
          <cell r="C1718">
            <v>84585</v>
          </cell>
        </row>
        <row r="1719">
          <cell r="C1719">
            <v>84616</v>
          </cell>
        </row>
        <row r="1720">
          <cell r="C1720">
            <v>84646</v>
          </cell>
        </row>
        <row r="1721">
          <cell r="C1721">
            <v>84677</v>
          </cell>
        </row>
        <row r="1722">
          <cell r="C1722">
            <v>84707</v>
          </cell>
        </row>
        <row r="1723">
          <cell r="C1723">
            <v>84738</v>
          </cell>
        </row>
        <row r="1724">
          <cell r="C1724">
            <v>84769</v>
          </cell>
        </row>
        <row r="1725">
          <cell r="C1725">
            <v>84798</v>
          </cell>
        </row>
        <row r="1726">
          <cell r="C1726">
            <v>84829</v>
          </cell>
        </row>
        <row r="1727">
          <cell r="C1727">
            <v>84859</v>
          </cell>
        </row>
        <row r="1728">
          <cell r="C1728">
            <v>84890</v>
          </cell>
        </row>
        <row r="1729">
          <cell r="C1729">
            <v>84920</v>
          </cell>
        </row>
        <row r="1730">
          <cell r="C1730">
            <v>84951</v>
          </cell>
        </row>
        <row r="1731">
          <cell r="C1731">
            <v>84982</v>
          </cell>
        </row>
        <row r="1732">
          <cell r="C1732">
            <v>85012</v>
          </cell>
        </row>
        <row r="1733">
          <cell r="C1733">
            <v>85043</v>
          </cell>
        </row>
        <row r="1734">
          <cell r="C1734">
            <v>85073</v>
          </cell>
        </row>
        <row r="1735">
          <cell r="C1735">
            <v>85104</v>
          </cell>
        </row>
        <row r="1736">
          <cell r="C1736">
            <v>85135</v>
          </cell>
        </row>
        <row r="1737">
          <cell r="C1737">
            <v>85163</v>
          </cell>
        </row>
        <row r="1738">
          <cell r="C1738">
            <v>85194</v>
          </cell>
        </row>
        <row r="1739">
          <cell r="C1739">
            <v>85224</v>
          </cell>
        </row>
        <row r="1740">
          <cell r="C1740">
            <v>85255</v>
          </cell>
        </row>
        <row r="1741">
          <cell r="C1741">
            <v>85285</v>
          </cell>
        </row>
        <row r="1742">
          <cell r="C1742">
            <v>85316</v>
          </cell>
        </row>
        <row r="1743">
          <cell r="C1743">
            <v>85347</v>
          </cell>
        </row>
        <row r="1744">
          <cell r="C1744">
            <v>85377</v>
          </cell>
        </row>
        <row r="1745">
          <cell r="C1745">
            <v>85408</v>
          </cell>
        </row>
        <row r="1746">
          <cell r="C1746">
            <v>85438</v>
          </cell>
        </row>
        <row r="1747">
          <cell r="C1747">
            <v>85469</v>
          </cell>
        </row>
        <row r="1748">
          <cell r="C1748">
            <v>85500</v>
          </cell>
        </row>
        <row r="1749">
          <cell r="C1749">
            <v>85528</v>
          </cell>
        </row>
        <row r="1750">
          <cell r="C1750">
            <v>85559</v>
          </cell>
        </row>
        <row r="1751">
          <cell r="C1751">
            <v>85589</v>
          </cell>
        </row>
        <row r="1752">
          <cell r="C1752">
            <v>85620</v>
          </cell>
        </row>
        <row r="1753">
          <cell r="C1753">
            <v>85650</v>
          </cell>
        </row>
        <row r="1754">
          <cell r="C1754">
            <v>85681</v>
          </cell>
        </row>
        <row r="1755">
          <cell r="C1755">
            <v>85712</v>
          </cell>
        </row>
        <row r="1756">
          <cell r="C1756">
            <v>85742</v>
          </cell>
        </row>
        <row r="1757">
          <cell r="C1757">
            <v>85773</v>
          </cell>
        </row>
        <row r="1758">
          <cell r="C1758">
            <v>85803</v>
          </cell>
        </row>
        <row r="1759">
          <cell r="C1759">
            <v>85834</v>
          </cell>
        </row>
        <row r="1760">
          <cell r="C1760">
            <v>85865</v>
          </cell>
        </row>
        <row r="1761">
          <cell r="C1761">
            <v>85893</v>
          </cell>
        </row>
        <row r="1762">
          <cell r="C1762">
            <v>85924</v>
          </cell>
        </row>
        <row r="1763">
          <cell r="C1763">
            <v>85954</v>
          </cell>
        </row>
        <row r="1764">
          <cell r="C1764">
            <v>85985</v>
          </cell>
        </row>
        <row r="1765">
          <cell r="C1765">
            <v>86015</v>
          </cell>
        </row>
        <row r="1766">
          <cell r="C1766">
            <v>86046</v>
          </cell>
        </row>
        <row r="1767">
          <cell r="C1767">
            <v>86077</v>
          </cell>
        </row>
        <row r="1768">
          <cell r="C1768">
            <v>86107</v>
          </cell>
        </row>
        <row r="1769">
          <cell r="C1769">
            <v>86138</v>
          </cell>
        </row>
        <row r="1770">
          <cell r="C1770">
            <v>86168</v>
          </cell>
        </row>
        <row r="1771">
          <cell r="C1771">
            <v>86199</v>
          </cell>
        </row>
        <row r="1772">
          <cell r="C1772">
            <v>86230</v>
          </cell>
        </row>
        <row r="1773">
          <cell r="C1773">
            <v>86259</v>
          </cell>
        </row>
        <row r="1774">
          <cell r="C1774">
            <v>86290</v>
          </cell>
        </row>
        <row r="1775">
          <cell r="C1775">
            <v>86320</v>
          </cell>
        </row>
        <row r="1776">
          <cell r="C1776">
            <v>86351</v>
          </cell>
        </row>
        <row r="1777">
          <cell r="C1777">
            <v>86381</v>
          </cell>
        </row>
        <row r="1778">
          <cell r="C1778">
            <v>86412</v>
          </cell>
        </row>
        <row r="1779">
          <cell r="C1779">
            <v>86443</v>
          </cell>
        </row>
        <row r="1780">
          <cell r="C1780">
            <v>86473</v>
          </cell>
        </row>
        <row r="1781">
          <cell r="C1781">
            <v>86504</v>
          </cell>
        </row>
        <row r="1782">
          <cell r="C1782">
            <v>86534</v>
          </cell>
        </row>
        <row r="1783">
          <cell r="C1783">
            <v>86565</v>
          </cell>
        </row>
        <row r="1784">
          <cell r="C1784">
            <v>86596</v>
          </cell>
        </row>
        <row r="1785">
          <cell r="C1785">
            <v>86624</v>
          </cell>
        </row>
        <row r="1786">
          <cell r="C1786">
            <v>86655</v>
          </cell>
        </row>
        <row r="1787">
          <cell r="C1787">
            <v>86685</v>
          </cell>
        </row>
        <row r="1788">
          <cell r="C1788">
            <v>86716</v>
          </cell>
        </row>
        <row r="1789">
          <cell r="C1789">
            <v>86746</v>
          </cell>
        </row>
        <row r="1790">
          <cell r="C1790">
            <v>86777</v>
          </cell>
        </row>
        <row r="1791">
          <cell r="C1791">
            <v>86808</v>
          </cell>
        </row>
        <row r="1792">
          <cell r="C1792">
            <v>86838</v>
          </cell>
        </row>
        <row r="1793">
          <cell r="C1793">
            <v>86869</v>
          </cell>
        </row>
        <row r="1794">
          <cell r="C1794">
            <v>86899</v>
          </cell>
        </row>
        <row r="1795">
          <cell r="C1795">
            <v>86930</v>
          </cell>
        </row>
        <row r="1796">
          <cell r="C1796">
            <v>86961</v>
          </cell>
        </row>
        <row r="1797">
          <cell r="C1797">
            <v>86989</v>
          </cell>
        </row>
        <row r="1798">
          <cell r="C1798">
            <v>87020</v>
          </cell>
        </row>
        <row r="1799">
          <cell r="C1799">
            <v>87050</v>
          </cell>
        </row>
        <row r="1800">
          <cell r="C1800">
            <v>87081</v>
          </cell>
        </row>
        <row r="1801">
          <cell r="C1801">
            <v>87111</v>
          </cell>
        </row>
        <row r="1802">
          <cell r="C1802">
            <v>87142</v>
          </cell>
        </row>
        <row r="1803">
          <cell r="C1803">
            <v>87173</v>
          </cell>
        </row>
        <row r="1804">
          <cell r="C1804">
            <v>87203</v>
          </cell>
        </row>
        <row r="1805">
          <cell r="C1805">
            <v>87234</v>
          </cell>
        </row>
        <row r="1806">
          <cell r="C1806">
            <v>87264</v>
          </cell>
        </row>
        <row r="1807">
          <cell r="C1807">
            <v>87295</v>
          </cell>
        </row>
        <row r="1808">
          <cell r="C1808">
            <v>87326</v>
          </cell>
        </row>
        <row r="1809">
          <cell r="C1809">
            <v>87354</v>
          </cell>
        </row>
        <row r="1810">
          <cell r="C1810">
            <v>87385</v>
          </cell>
        </row>
        <row r="1811">
          <cell r="C1811">
            <v>87415</v>
          </cell>
        </row>
        <row r="1812">
          <cell r="C1812">
            <v>87446</v>
          </cell>
        </row>
        <row r="1813">
          <cell r="C1813">
            <v>87476</v>
          </cell>
        </row>
        <row r="1814">
          <cell r="C1814">
            <v>87507</v>
          </cell>
        </row>
        <row r="1815">
          <cell r="C1815">
            <v>87538</v>
          </cell>
        </row>
        <row r="1816">
          <cell r="C1816">
            <v>87568</v>
          </cell>
        </row>
        <row r="1817">
          <cell r="C1817">
            <v>87599</v>
          </cell>
        </row>
        <row r="1818">
          <cell r="C1818">
            <v>87629</v>
          </cell>
        </row>
        <row r="1819">
          <cell r="C1819">
            <v>87660</v>
          </cell>
        </row>
        <row r="1820">
          <cell r="C1820">
            <v>87691</v>
          </cell>
        </row>
        <row r="1821">
          <cell r="C1821">
            <v>87720</v>
          </cell>
        </row>
        <row r="1822">
          <cell r="C1822">
            <v>87751</v>
          </cell>
        </row>
        <row r="1823">
          <cell r="C1823">
            <v>87781</v>
          </cell>
        </row>
        <row r="1824">
          <cell r="C1824">
            <v>87812</v>
          </cell>
        </row>
        <row r="1825">
          <cell r="C1825">
            <v>87842</v>
          </cell>
        </row>
        <row r="1826">
          <cell r="C1826">
            <v>87873</v>
          </cell>
        </row>
        <row r="1827">
          <cell r="C1827">
            <v>87904</v>
          </cell>
        </row>
        <row r="1828">
          <cell r="C1828">
            <v>87934</v>
          </cell>
        </row>
        <row r="1829">
          <cell r="C1829">
            <v>87965</v>
          </cell>
        </row>
        <row r="1830">
          <cell r="C1830">
            <v>87995</v>
          </cell>
        </row>
        <row r="1831">
          <cell r="C1831">
            <v>88026</v>
          </cell>
        </row>
        <row r="1832">
          <cell r="C1832">
            <v>88057</v>
          </cell>
        </row>
        <row r="1833">
          <cell r="C1833">
            <v>88085</v>
          </cell>
        </row>
        <row r="1834">
          <cell r="C1834">
            <v>88116</v>
          </cell>
        </row>
        <row r="1835">
          <cell r="C1835">
            <v>88146</v>
          </cell>
        </row>
        <row r="1836">
          <cell r="C1836">
            <v>88177</v>
          </cell>
        </row>
        <row r="1837">
          <cell r="C1837">
            <v>88207</v>
          </cell>
        </row>
        <row r="1838">
          <cell r="C1838">
            <v>88238</v>
          </cell>
        </row>
        <row r="1839">
          <cell r="C1839">
            <v>88269</v>
          </cell>
        </row>
        <row r="1840">
          <cell r="C1840">
            <v>88299</v>
          </cell>
        </row>
        <row r="1841">
          <cell r="C1841">
            <v>88330</v>
          </cell>
        </row>
        <row r="1842">
          <cell r="C1842">
            <v>88360</v>
          </cell>
        </row>
        <row r="1843">
          <cell r="C1843">
            <v>88391</v>
          </cell>
        </row>
        <row r="1844">
          <cell r="C1844">
            <v>88422</v>
          </cell>
        </row>
        <row r="1845">
          <cell r="C1845">
            <v>88450</v>
          </cell>
        </row>
        <row r="1846">
          <cell r="C1846">
            <v>88481</v>
          </cell>
        </row>
        <row r="1847">
          <cell r="C1847">
            <v>88511</v>
          </cell>
        </row>
        <row r="1848">
          <cell r="C1848">
            <v>88542</v>
          </cell>
        </row>
        <row r="1849">
          <cell r="C1849">
            <v>88572</v>
          </cell>
        </row>
        <row r="1850">
          <cell r="C1850">
            <v>88603</v>
          </cell>
        </row>
        <row r="1851">
          <cell r="C1851">
            <v>88634</v>
          </cell>
        </row>
        <row r="1852">
          <cell r="C1852">
            <v>88664</v>
          </cell>
        </row>
        <row r="1853">
          <cell r="C1853">
            <v>88695</v>
          </cell>
        </row>
        <row r="1854">
          <cell r="C1854">
            <v>88725</v>
          </cell>
        </row>
        <row r="1855">
          <cell r="C1855">
            <v>88756</v>
          </cell>
        </row>
        <row r="1856">
          <cell r="C1856">
            <v>88787</v>
          </cell>
        </row>
        <row r="1857">
          <cell r="C1857">
            <v>88815</v>
          </cell>
        </row>
        <row r="1858">
          <cell r="C1858">
            <v>88846</v>
          </cell>
        </row>
        <row r="1859">
          <cell r="C1859">
            <v>88876</v>
          </cell>
        </row>
        <row r="1860">
          <cell r="C1860">
            <v>88907</v>
          </cell>
        </row>
        <row r="1861">
          <cell r="C1861">
            <v>88937</v>
          </cell>
        </row>
        <row r="1862">
          <cell r="C1862">
            <v>88968</v>
          </cell>
        </row>
        <row r="1863">
          <cell r="C1863">
            <v>88999</v>
          </cell>
        </row>
        <row r="1864">
          <cell r="C1864">
            <v>89029</v>
          </cell>
        </row>
        <row r="1865">
          <cell r="C1865">
            <v>89060</v>
          </cell>
        </row>
        <row r="1866">
          <cell r="C1866">
            <v>89090</v>
          </cell>
        </row>
        <row r="1867">
          <cell r="C1867">
            <v>89121</v>
          </cell>
        </row>
        <row r="1868">
          <cell r="C1868">
            <v>89152</v>
          </cell>
        </row>
        <row r="1869">
          <cell r="C1869">
            <v>89181</v>
          </cell>
        </row>
        <row r="1870">
          <cell r="C1870">
            <v>89212</v>
          </cell>
        </row>
        <row r="1871">
          <cell r="C1871">
            <v>89242</v>
          </cell>
        </row>
        <row r="1872">
          <cell r="C1872">
            <v>89273</v>
          </cell>
        </row>
        <row r="1873">
          <cell r="C1873">
            <v>89303</v>
          </cell>
        </row>
        <row r="1874">
          <cell r="C1874">
            <v>89334</v>
          </cell>
        </row>
        <row r="1875">
          <cell r="C1875">
            <v>89365</v>
          </cell>
        </row>
        <row r="1876">
          <cell r="C1876">
            <v>89395</v>
          </cell>
        </row>
        <row r="1877">
          <cell r="C1877">
            <v>89426</v>
          </cell>
        </row>
        <row r="1878">
          <cell r="C1878">
            <v>89456</v>
          </cell>
        </row>
        <row r="1879">
          <cell r="C1879">
            <v>89487</v>
          </cell>
        </row>
        <row r="1880">
          <cell r="C1880">
            <v>89518</v>
          </cell>
        </row>
        <row r="1881">
          <cell r="C1881">
            <v>89546</v>
          </cell>
        </row>
        <row r="1882">
          <cell r="C1882">
            <v>89577</v>
          </cell>
        </row>
        <row r="1883">
          <cell r="C1883">
            <v>89607</v>
          </cell>
        </row>
        <row r="1884">
          <cell r="C1884">
            <v>89638</v>
          </cell>
        </row>
        <row r="1885">
          <cell r="C1885">
            <v>89668</v>
          </cell>
        </row>
        <row r="1886">
          <cell r="C1886">
            <v>89699</v>
          </cell>
        </row>
        <row r="1887">
          <cell r="C1887">
            <v>89730</v>
          </cell>
        </row>
        <row r="1888">
          <cell r="C1888">
            <v>89760</v>
          </cell>
        </row>
        <row r="1889">
          <cell r="C1889">
            <v>89791</v>
          </cell>
        </row>
        <row r="1890">
          <cell r="C1890">
            <v>89821</v>
          </cell>
        </row>
        <row r="1891">
          <cell r="C1891">
            <v>89852</v>
          </cell>
        </row>
        <row r="1892">
          <cell r="C1892">
            <v>89883</v>
          </cell>
        </row>
        <row r="1893">
          <cell r="C1893">
            <v>89911</v>
          </cell>
        </row>
        <row r="1894">
          <cell r="C1894">
            <v>89942</v>
          </cell>
        </row>
        <row r="1895">
          <cell r="C1895">
            <v>89972</v>
          </cell>
        </row>
        <row r="1896">
          <cell r="C1896">
            <v>90003</v>
          </cell>
        </row>
        <row r="1897">
          <cell r="C1897">
            <v>90033</v>
          </cell>
        </row>
        <row r="1898">
          <cell r="C1898">
            <v>90064</v>
          </cell>
        </row>
        <row r="1899">
          <cell r="C1899">
            <v>90095</v>
          </cell>
        </row>
        <row r="1900">
          <cell r="C1900">
            <v>90125</v>
          </cell>
        </row>
        <row r="1901">
          <cell r="C1901">
            <v>90156</v>
          </cell>
        </row>
        <row r="1902">
          <cell r="C1902">
            <v>90186</v>
          </cell>
        </row>
        <row r="1903">
          <cell r="C1903">
            <v>90217</v>
          </cell>
        </row>
        <row r="1904">
          <cell r="C1904">
            <v>90248</v>
          </cell>
        </row>
        <row r="1905">
          <cell r="C1905">
            <v>90276</v>
          </cell>
        </row>
        <row r="1906">
          <cell r="C1906">
            <v>90307</v>
          </cell>
        </row>
        <row r="1907">
          <cell r="C1907">
            <v>90337</v>
          </cell>
        </row>
        <row r="1908">
          <cell r="C1908">
            <v>90368</v>
          </cell>
        </row>
        <row r="1909">
          <cell r="C1909">
            <v>90398</v>
          </cell>
        </row>
        <row r="1910">
          <cell r="C1910">
            <v>90429</v>
          </cell>
        </row>
        <row r="1911">
          <cell r="C1911">
            <v>90460</v>
          </cell>
        </row>
        <row r="1912">
          <cell r="C1912">
            <v>90490</v>
          </cell>
        </row>
        <row r="1913">
          <cell r="C1913">
            <v>90521</v>
          </cell>
        </row>
        <row r="1914">
          <cell r="C1914">
            <v>90551</v>
          </cell>
        </row>
        <row r="1915">
          <cell r="C1915">
            <v>90582</v>
          </cell>
        </row>
        <row r="1916">
          <cell r="C1916">
            <v>90613</v>
          </cell>
        </row>
        <row r="1917">
          <cell r="C1917">
            <v>90642</v>
          </cell>
        </row>
        <row r="1918">
          <cell r="C1918">
            <v>90673</v>
          </cell>
        </row>
        <row r="1919">
          <cell r="C1919">
            <v>90703</v>
          </cell>
        </row>
        <row r="1920">
          <cell r="C1920">
            <v>90734</v>
          </cell>
        </row>
        <row r="1921">
          <cell r="C1921">
            <v>90764</v>
          </cell>
        </row>
        <row r="1922">
          <cell r="C1922">
            <v>90795</v>
          </cell>
        </row>
        <row r="1923">
          <cell r="C1923">
            <v>90826</v>
          </cell>
        </row>
        <row r="1924">
          <cell r="C1924">
            <v>90856</v>
          </cell>
        </row>
        <row r="1925">
          <cell r="C1925">
            <v>90887</v>
          </cell>
        </row>
        <row r="1926">
          <cell r="C1926">
            <v>90917</v>
          </cell>
        </row>
        <row r="1927">
          <cell r="C1927">
            <v>90948</v>
          </cell>
        </row>
        <row r="1928">
          <cell r="C1928">
            <v>90979</v>
          </cell>
        </row>
        <row r="1929">
          <cell r="C1929">
            <v>91007</v>
          </cell>
        </row>
        <row r="1930">
          <cell r="C1930">
            <v>91038</v>
          </cell>
        </row>
        <row r="1931">
          <cell r="C1931">
            <v>91068</v>
          </cell>
        </row>
        <row r="1932">
          <cell r="C1932">
            <v>91099</v>
          </cell>
        </row>
        <row r="1933">
          <cell r="C1933">
            <v>91129</v>
          </cell>
        </row>
        <row r="1934">
          <cell r="C1934">
            <v>91160</v>
          </cell>
        </row>
        <row r="1935">
          <cell r="C1935">
            <v>91191</v>
          </cell>
        </row>
        <row r="1936">
          <cell r="C1936">
            <v>91221</v>
          </cell>
        </row>
        <row r="1937">
          <cell r="C1937">
            <v>91252</v>
          </cell>
        </row>
        <row r="1938">
          <cell r="C1938">
            <v>91282</v>
          </cell>
        </row>
        <row r="1939">
          <cell r="C1939">
            <v>91313</v>
          </cell>
        </row>
        <row r="1940">
          <cell r="C1940">
            <v>91344</v>
          </cell>
        </row>
        <row r="1941">
          <cell r="C1941">
            <v>91372</v>
          </cell>
        </row>
        <row r="1942">
          <cell r="C1942">
            <v>91403</v>
          </cell>
        </row>
        <row r="1943">
          <cell r="C1943">
            <v>91433</v>
          </cell>
        </row>
        <row r="1944">
          <cell r="C1944">
            <v>91464</v>
          </cell>
        </row>
        <row r="1945">
          <cell r="C1945">
            <v>91494</v>
          </cell>
        </row>
        <row r="1946">
          <cell r="C1946">
            <v>91525</v>
          </cell>
        </row>
        <row r="1947">
          <cell r="C1947">
            <v>91556</v>
          </cell>
        </row>
        <row r="1948">
          <cell r="C1948">
            <v>91586</v>
          </cell>
        </row>
        <row r="1949">
          <cell r="C1949">
            <v>91617</v>
          </cell>
        </row>
        <row r="1950">
          <cell r="C1950">
            <v>91647</v>
          </cell>
        </row>
        <row r="1951">
          <cell r="C1951">
            <v>91678</v>
          </cell>
        </row>
        <row r="1952">
          <cell r="C1952">
            <v>91709</v>
          </cell>
        </row>
        <row r="1953">
          <cell r="C1953">
            <v>91737</v>
          </cell>
        </row>
        <row r="1954">
          <cell r="C1954">
            <v>91768</v>
          </cell>
        </row>
        <row r="1955">
          <cell r="C1955">
            <v>91798</v>
          </cell>
        </row>
        <row r="1956">
          <cell r="C1956">
            <v>91829</v>
          </cell>
        </row>
        <row r="1957">
          <cell r="C1957">
            <v>91859</v>
          </cell>
        </row>
        <row r="1958">
          <cell r="C1958">
            <v>91890</v>
          </cell>
        </row>
        <row r="1959">
          <cell r="C1959">
            <v>91921</v>
          </cell>
        </row>
        <row r="1960">
          <cell r="C1960">
            <v>91951</v>
          </cell>
        </row>
        <row r="1961">
          <cell r="C1961">
            <v>91982</v>
          </cell>
        </row>
        <row r="1962">
          <cell r="C1962">
            <v>92012</v>
          </cell>
        </row>
        <row r="1963">
          <cell r="C1963">
            <v>92043</v>
          </cell>
        </row>
        <row r="1964">
          <cell r="C1964">
            <v>92074</v>
          </cell>
        </row>
        <row r="1965">
          <cell r="C1965">
            <v>92103</v>
          </cell>
        </row>
        <row r="1966">
          <cell r="C1966">
            <v>92134</v>
          </cell>
        </row>
        <row r="1967">
          <cell r="C1967">
            <v>92164</v>
          </cell>
        </row>
        <row r="1968">
          <cell r="C1968">
            <v>92195</v>
          </cell>
        </row>
        <row r="1969">
          <cell r="C1969">
            <v>92225</v>
          </cell>
        </row>
        <row r="1970">
          <cell r="C1970">
            <v>92256</v>
          </cell>
        </row>
        <row r="1971">
          <cell r="C1971">
            <v>92287</v>
          </cell>
        </row>
        <row r="1972">
          <cell r="C1972">
            <v>92317</v>
          </cell>
        </row>
        <row r="1973">
          <cell r="C1973">
            <v>92348</v>
          </cell>
        </row>
        <row r="1974">
          <cell r="C1974">
            <v>92378</v>
          </cell>
        </row>
        <row r="1975">
          <cell r="C1975">
            <v>92409</v>
          </cell>
        </row>
        <row r="1976">
          <cell r="C1976">
            <v>92440</v>
          </cell>
        </row>
        <row r="1977">
          <cell r="C1977">
            <v>92468</v>
          </cell>
        </row>
        <row r="1978">
          <cell r="C1978">
            <v>92499</v>
          </cell>
        </row>
        <row r="1979">
          <cell r="C1979">
            <v>92529</v>
          </cell>
        </row>
        <row r="1980">
          <cell r="C1980">
            <v>92560</v>
          </cell>
        </row>
        <row r="1981">
          <cell r="C1981">
            <v>92590</v>
          </cell>
        </row>
        <row r="1982">
          <cell r="C1982">
            <v>92621</v>
          </cell>
        </row>
        <row r="1983">
          <cell r="C1983">
            <v>92652</v>
          </cell>
        </row>
        <row r="1984">
          <cell r="C1984">
            <v>92682</v>
          </cell>
        </row>
        <row r="1985">
          <cell r="C1985">
            <v>92713</v>
          </cell>
        </row>
        <row r="1986">
          <cell r="C1986">
            <v>92743</v>
          </cell>
        </row>
        <row r="1987">
          <cell r="C1987">
            <v>92774</v>
          </cell>
        </row>
        <row r="1988">
          <cell r="C1988">
            <v>92805</v>
          </cell>
        </row>
        <row r="1989">
          <cell r="C1989">
            <v>92833</v>
          </cell>
        </row>
        <row r="1990">
          <cell r="C1990">
            <v>92864</v>
          </cell>
        </row>
        <row r="1991">
          <cell r="C1991">
            <v>92894</v>
          </cell>
        </row>
        <row r="1992">
          <cell r="C1992">
            <v>92925</v>
          </cell>
        </row>
        <row r="1993">
          <cell r="C1993">
            <v>92955</v>
          </cell>
        </row>
        <row r="1994">
          <cell r="C1994">
            <v>92986</v>
          </cell>
        </row>
        <row r="1995">
          <cell r="C1995">
            <v>93017</v>
          </cell>
        </row>
        <row r="1996">
          <cell r="C1996">
            <v>93047</v>
          </cell>
        </row>
        <row r="1997">
          <cell r="C1997">
            <v>93078</v>
          </cell>
        </row>
        <row r="1998">
          <cell r="C1998">
            <v>93108</v>
          </cell>
        </row>
        <row r="1999">
          <cell r="C1999">
            <v>93139</v>
          </cell>
        </row>
        <row r="2000">
          <cell r="C2000">
            <v>93170</v>
          </cell>
        </row>
      </sheetData>
      <sheetData sheetId="10"/>
      <sheetData sheetId="11"/>
      <sheetData sheetId="12"/>
      <sheetData sheetId="13"/>
      <sheetData sheetId="14"/>
      <sheetData sheetId="15">
        <row r="2">
          <cell r="C2" t="str">
            <v>12017</v>
          </cell>
        </row>
        <row r="3">
          <cell r="C3">
            <v>42736</v>
          </cell>
          <cell r="D3">
            <v>42767</v>
          </cell>
          <cell r="E3">
            <v>42795</v>
          </cell>
          <cell r="F3">
            <v>42826</v>
          </cell>
          <cell r="G3">
            <v>42856</v>
          </cell>
          <cell r="H3">
            <v>42887</v>
          </cell>
          <cell r="I3">
            <v>42917</v>
          </cell>
          <cell r="J3">
            <v>42948</v>
          </cell>
          <cell r="K3">
            <v>42979</v>
          </cell>
          <cell r="L3">
            <v>43009</v>
          </cell>
          <cell r="M3">
            <v>43040</v>
          </cell>
          <cell r="N3">
            <v>43070</v>
          </cell>
          <cell r="O3">
            <v>43101</v>
          </cell>
          <cell r="P3">
            <v>43132</v>
          </cell>
          <cell r="Q3">
            <v>43160</v>
          </cell>
          <cell r="R3">
            <v>43191</v>
          </cell>
          <cell r="S3">
            <v>43221</v>
          </cell>
          <cell r="T3">
            <v>43252</v>
          </cell>
          <cell r="U3">
            <v>43282</v>
          </cell>
          <cell r="V3">
            <v>43313</v>
          </cell>
          <cell r="W3">
            <v>43344</v>
          </cell>
          <cell r="X3">
            <v>43374</v>
          </cell>
          <cell r="Y3">
            <v>43405</v>
          </cell>
          <cell r="Z3">
            <v>43435</v>
          </cell>
          <cell r="AA3">
            <v>43466</v>
          </cell>
          <cell r="AB3">
            <v>43497</v>
          </cell>
          <cell r="AC3">
            <v>43525</v>
          </cell>
          <cell r="AD3">
            <v>43556</v>
          </cell>
          <cell r="AE3">
            <v>43586</v>
          </cell>
          <cell r="AF3">
            <v>43617</v>
          </cell>
          <cell r="AG3">
            <v>43647</v>
          </cell>
          <cell r="AH3">
            <v>43678</v>
          </cell>
          <cell r="AI3">
            <v>43709</v>
          </cell>
          <cell r="AJ3">
            <v>43739</v>
          </cell>
          <cell r="AK3">
            <v>43770</v>
          </cell>
          <cell r="AL3">
            <v>43800</v>
          </cell>
          <cell r="AM3">
            <v>43831</v>
          </cell>
          <cell r="AN3">
            <v>43862</v>
          </cell>
          <cell r="AO3">
            <v>43891</v>
          </cell>
          <cell r="AP3">
            <v>43922</v>
          </cell>
          <cell r="AQ3">
            <v>43952</v>
          </cell>
          <cell r="AR3">
            <v>43983</v>
          </cell>
          <cell r="AS3">
            <v>44013</v>
          </cell>
          <cell r="AT3">
            <v>44044</v>
          </cell>
          <cell r="AU3">
            <v>44075</v>
          </cell>
          <cell r="AV3">
            <v>44105</v>
          </cell>
          <cell r="AW3">
            <v>44136</v>
          </cell>
          <cell r="AX3">
            <v>44166</v>
          </cell>
          <cell r="AY3">
            <v>44197</v>
          </cell>
          <cell r="AZ3">
            <v>44228</v>
          </cell>
          <cell r="BA3">
            <v>44256</v>
          </cell>
          <cell r="BB3">
            <v>44287</v>
          </cell>
          <cell r="BC3">
            <v>44317</v>
          </cell>
          <cell r="BD3">
            <v>44348</v>
          </cell>
          <cell r="BE3">
            <v>44378</v>
          </cell>
          <cell r="BF3">
            <v>44409</v>
          </cell>
          <cell r="BG3">
            <v>44440</v>
          </cell>
          <cell r="BH3">
            <v>44470</v>
          </cell>
          <cell r="BI3">
            <v>44501</v>
          </cell>
          <cell r="BJ3">
            <v>44531</v>
          </cell>
          <cell r="BK3">
            <v>44562</v>
          </cell>
          <cell r="BL3">
            <v>44593</v>
          </cell>
          <cell r="BM3">
            <v>44621</v>
          </cell>
          <cell r="BN3">
            <v>44652</v>
          </cell>
          <cell r="BO3">
            <v>44682</v>
          </cell>
          <cell r="BP3">
            <v>44713</v>
          </cell>
          <cell r="BQ3">
            <v>44743</v>
          </cell>
          <cell r="BR3">
            <v>44774</v>
          </cell>
          <cell r="BS3">
            <v>44805</v>
          </cell>
          <cell r="BT3">
            <v>44835</v>
          </cell>
          <cell r="BU3">
            <v>44866</v>
          </cell>
          <cell r="BV3">
            <v>44896</v>
          </cell>
          <cell r="BW3">
            <v>44927</v>
          </cell>
          <cell r="BX3">
            <v>44958</v>
          </cell>
          <cell r="BY3">
            <v>44986</v>
          </cell>
          <cell r="BZ3">
            <v>45017</v>
          </cell>
          <cell r="CA3">
            <v>45047</v>
          </cell>
          <cell r="CB3">
            <v>45078</v>
          </cell>
          <cell r="CC3">
            <v>45108</v>
          </cell>
          <cell r="CD3">
            <v>45139</v>
          </cell>
          <cell r="CE3">
            <v>45170</v>
          </cell>
          <cell r="CF3">
            <v>45200</v>
          </cell>
          <cell r="CG3">
            <v>45231</v>
          </cell>
          <cell r="CH3">
            <v>45261</v>
          </cell>
          <cell r="CI3">
            <v>45292</v>
          </cell>
          <cell r="CJ3">
            <v>45323</v>
          </cell>
          <cell r="CK3">
            <v>45352</v>
          </cell>
          <cell r="CL3">
            <v>45383</v>
          </cell>
          <cell r="CM3">
            <v>45413</v>
          </cell>
          <cell r="CN3">
            <v>45444</v>
          </cell>
          <cell r="CO3">
            <v>45474</v>
          </cell>
          <cell r="CP3">
            <v>45505</v>
          </cell>
          <cell r="CQ3">
            <v>45536</v>
          </cell>
          <cell r="CR3">
            <v>45566</v>
          </cell>
          <cell r="CS3">
            <v>45597</v>
          </cell>
          <cell r="CT3">
            <v>45627</v>
          </cell>
        </row>
        <row r="4">
          <cell r="B4" t="str">
            <v>RECETTES</v>
          </cell>
          <cell r="C4">
            <v>115.42407876607327</v>
          </cell>
        </row>
        <row r="5">
          <cell r="B5" t="str">
            <v>Recettes fiscales</v>
          </cell>
        </row>
        <row r="6">
          <cell r="B6" t="str">
            <v xml:space="preserve">    Impôts sur le revenu, les bénéfices et les gains en capital</v>
          </cell>
        </row>
        <row r="7">
          <cell r="B7" t="str">
            <v xml:space="preserve">    Impôts sur les salaires et la  main-d’œuvre</v>
          </cell>
        </row>
        <row r="8">
          <cell r="B8" t="str">
            <v xml:space="preserve">    Impôts sur le patrimoine</v>
          </cell>
        </row>
        <row r="9">
          <cell r="B9" t="str">
            <v xml:space="preserve">    Impôts sur les biens et services</v>
          </cell>
        </row>
        <row r="10">
          <cell r="B10" t="str">
            <v xml:space="preserve">    Impôts sur le commerce extérieur et les transactions internationales</v>
          </cell>
        </row>
        <row r="11">
          <cell r="B11" t="str">
            <v xml:space="preserve">    Autres recettes fiscales</v>
          </cell>
        </row>
        <row r="12">
          <cell r="B12" t="str">
            <v>Cotisations sociales</v>
          </cell>
        </row>
        <row r="13">
          <cell r="B13" t="str">
            <v>Dons</v>
          </cell>
        </row>
        <row r="14">
          <cell r="B14" t="str">
            <v>Dons courants</v>
          </cell>
        </row>
        <row r="15">
          <cell r="B15" t="str">
            <v>Dons en capital</v>
          </cell>
        </row>
        <row r="16">
          <cell r="B16" t="str">
            <v>Autres recettes</v>
          </cell>
        </row>
        <row r="18">
          <cell r="B18" t="str">
            <v>DEPENSES</v>
          </cell>
        </row>
        <row r="19">
          <cell r="B19" t="str">
            <v>CHARGES</v>
          </cell>
        </row>
        <row r="20">
          <cell r="B20" t="str">
            <v xml:space="preserve">Rémunération des salariés </v>
          </cell>
        </row>
        <row r="21">
          <cell r="B21" t="str">
            <v>Utilisation de biens et services</v>
          </cell>
        </row>
        <row r="22">
          <cell r="B22" t="str">
            <v>Consommation de capital fixe</v>
          </cell>
        </row>
        <row r="23">
          <cell r="B23" t="str">
            <v>Intérêts</v>
          </cell>
        </row>
        <row r="24">
          <cell r="B24" t="str">
            <v>Aux non-résidents</v>
          </cell>
        </row>
        <row r="25">
          <cell r="B25" t="str">
            <v>Aux résidents autres que les administrations publiques</v>
          </cell>
        </row>
        <row r="26">
          <cell r="B26" t="str">
            <v>Aux autres unités d’administration publique</v>
          </cell>
        </row>
        <row r="27">
          <cell r="B27" t="str">
            <v>Subventions</v>
          </cell>
        </row>
        <row r="28">
          <cell r="B28" t="str">
            <v>Dons C</v>
          </cell>
        </row>
        <row r="29">
          <cell r="B29" t="str">
            <v>Prestations sociales</v>
          </cell>
        </row>
        <row r="30">
          <cell r="B30" t="str">
            <v>Autres charges</v>
          </cell>
        </row>
        <row r="31">
          <cell r="B31" t="str">
            <v>TRANSACTIONS SUR ACTIFS NON FINANCIERS</v>
          </cell>
        </row>
        <row r="32">
          <cell r="B32" t="str">
            <v>Dont investissement sur ressources propres</v>
          </cell>
        </row>
        <row r="33">
          <cell r="B33" t="str">
            <v>Acquisition nette d'actifs non financiers</v>
          </cell>
        </row>
        <row r="34">
          <cell r="B34" t="str">
            <v xml:space="preserve">      Actifs fixes </v>
          </cell>
        </row>
        <row r="35">
          <cell r="B35" t="str">
            <v xml:space="preserve">     Stocks </v>
          </cell>
        </row>
        <row r="36">
          <cell r="B36" t="str">
            <v xml:space="preserve">     Objets de valeur </v>
          </cell>
        </row>
        <row r="37">
          <cell r="B37" t="str">
            <v xml:space="preserve">     Actifs non produits </v>
          </cell>
        </row>
        <row r="39">
          <cell r="B39" t="str">
            <v>Solde net de gestion</v>
          </cell>
        </row>
        <row r="40">
          <cell r="B40" t="str">
            <v>Solde net de gestion hors dons</v>
          </cell>
        </row>
        <row r="41">
          <cell r="B41" t="str">
            <v>Solde primaire net de gestion</v>
          </cell>
        </row>
        <row r="42">
          <cell r="B42" t="str">
            <v>Capacité/besoin de financement = Financement</v>
          </cell>
        </row>
        <row r="44">
          <cell r="B44" t="str">
            <v>TRANSACTIONS SUR ACTIFS FINANCIERS ET PASSIFS (FINANCEMENT)</v>
          </cell>
        </row>
        <row r="45">
          <cell r="B45" t="str">
            <v>Actifs financiers</v>
          </cell>
        </row>
        <row r="46">
          <cell r="B46" t="str">
            <v xml:space="preserve">     Intérieurs</v>
          </cell>
        </row>
        <row r="47">
          <cell r="B47" t="str">
            <v>dont Titre de créances</v>
          </cell>
        </row>
        <row r="48">
          <cell r="B48" t="str">
            <v>dont crédits</v>
          </cell>
        </row>
        <row r="49">
          <cell r="B49" t="str">
            <v xml:space="preserve">    Extérieurs</v>
          </cell>
        </row>
        <row r="50">
          <cell r="B50" t="str">
            <v>dont Titre de créances</v>
          </cell>
        </row>
        <row r="51">
          <cell r="B51" t="str">
            <v>dont crédits</v>
          </cell>
        </row>
        <row r="52">
          <cell r="B52" t="str">
            <v>Passifs</v>
          </cell>
        </row>
        <row r="53">
          <cell r="B53" t="str">
            <v xml:space="preserve">    Intérieurs</v>
          </cell>
        </row>
        <row r="54">
          <cell r="B54" t="str">
            <v>dont Titre de créances</v>
          </cell>
        </row>
        <row r="55">
          <cell r="B55" t="str">
            <v xml:space="preserve">Emissions </v>
          </cell>
        </row>
        <row r="56">
          <cell r="B56" t="str">
            <v>remboursements</v>
          </cell>
        </row>
        <row r="57">
          <cell r="B57" t="str">
            <v>dont crédits</v>
          </cell>
        </row>
        <row r="58">
          <cell r="B58" t="str">
            <v>Tirages</v>
          </cell>
        </row>
        <row r="59">
          <cell r="B59" t="str">
            <v>remboursements</v>
          </cell>
        </row>
        <row r="60">
          <cell r="B60" t="str">
            <v xml:space="preserve">   Extérieurs</v>
          </cell>
        </row>
        <row r="61">
          <cell r="B61" t="str">
            <v>dont Titre de créances</v>
          </cell>
        </row>
        <row r="62">
          <cell r="B62" t="str">
            <v xml:space="preserve">Emissions </v>
          </cell>
        </row>
        <row r="63">
          <cell r="B63" t="str">
            <v>remboursements</v>
          </cell>
        </row>
        <row r="64">
          <cell r="B64" t="str">
            <v>dont crédits</v>
          </cell>
        </row>
        <row r="65">
          <cell r="B65" t="str">
            <v>Tirages</v>
          </cell>
        </row>
        <row r="66">
          <cell r="B66" t="str">
            <v>remboursements</v>
          </cell>
        </row>
        <row r="68">
          <cell r="B68" t="str">
            <v>ECART = Ligne 66 (-) Ligne 67</v>
          </cell>
        </row>
        <row r="69">
          <cell r="C69" t="str">
            <v>Validé</v>
          </cell>
        </row>
        <row r="70">
          <cell r="C70">
            <v>1</v>
          </cell>
        </row>
        <row r="74">
          <cell r="D74">
            <v>4</v>
          </cell>
          <cell r="E74">
            <v>1</v>
          </cell>
          <cell r="F74">
            <v>2</v>
          </cell>
          <cell r="G74">
            <v>3</v>
          </cell>
          <cell r="H74">
            <v>4</v>
          </cell>
        </row>
        <row r="75">
          <cell r="D75">
            <v>2023</v>
          </cell>
          <cell r="E75">
            <v>2024</v>
          </cell>
          <cell r="F75">
            <v>2024</v>
          </cell>
          <cell r="G75">
            <v>2024</v>
          </cell>
          <cell r="H75">
            <v>2024</v>
          </cell>
        </row>
        <row r="76">
          <cell r="D76" t="str">
            <v>4T 2023</v>
          </cell>
          <cell r="E76" t="str">
            <v>1T 2024</v>
          </cell>
          <cell r="F76" t="str">
            <v>2T 2024</v>
          </cell>
          <cell r="G76" t="str">
            <v>3T 2024</v>
          </cell>
          <cell r="H76" t="str">
            <v>4T 2024</v>
          </cell>
        </row>
        <row r="77">
          <cell r="B77" t="str">
            <v>RECETTES</v>
          </cell>
          <cell r="C77">
            <v>3083.3450705957257</v>
          </cell>
          <cell r="D77">
            <v>2694.7939728092815</v>
          </cell>
          <cell r="E77">
            <v>671.35859187472795</v>
          </cell>
          <cell r="F77">
            <v>1491.9590892584386</v>
          </cell>
          <cell r="G77">
            <v>2207.7760812547781</v>
          </cell>
          <cell r="H77">
            <v>3030.7450186083843</v>
          </cell>
        </row>
        <row r="78">
          <cell r="B78" t="str">
            <v>Recettes fiscales</v>
          </cell>
          <cell r="C78">
            <v>2605.8150439985102</v>
          </cell>
          <cell r="D78">
            <v>2220.6501432660666</v>
          </cell>
          <cell r="E78">
            <v>566.28164598797855</v>
          </cell>
          <cell r="F78">
            <v>1263.6327223982739</v>
          </cell>
          <cell r="G78">
            <v>1872.2719653683002</v>
          </cell>
          <cell r="H78">
            <v>2578.5271346710742</v>
          </cell>
        </row>
        <row r="80">
          <cell r="C80">
            <v>917.29071799999997</v>
          </cell>
          <cell r="D80">
            <v>713.95301102099995</v>
          </cell>
          <cell r="E80">
            <v>152.78113603999998</v>
          </cell>
          <cell r="F80">
            <v>350.71073881999996</v>
          </cell>
          <cell r="G80">
            <v>530.40450570899998</v>
          </cell>
          <cell r="H80">
            <v>709.39196775400001</v>
          </cell>
        </row>
        <row r="81">
          <cell r="C81">
            <v>21.881001999999999</v>
          </cell>
          <cell r="D81">
            <v>18.464144054999998</v>
          </cell>
          <cell r="E81">
            <v>5.2533803649999999</v>
          </cell>
          <cell r="F81">
            <v>10.134118337</v>
          </cell>
          <cell r="G81">
            <v>15.254094775</v>
          </cell>
          <cell r="H81">
            <v>20.130394092000003</v>
          </cell>
        </row>
        <row r="82">
          <cell r="C82">
            <v>39.892924999999998</v>
          </cell>
          <cell r="D82">
            <v>14.617856490666666</v>
          </cell>
          <cell r="E82">
            <v>3.5895745350285715</v>
          </cell>
          <cell r="F82">
            <v>7.0128062042739927</v>
          </cell>
          <cell r="G82">
            <v>10.804238037950183</v>
          </cell>
          <cell r="H82">
            <v>15.016687229873993</v>
          </cell>
        </row>
        <row r="83">
          <cell r="C83">
            <v>1274.6330064615936</v>
          </cell>
          <cell r="D83">
            <v>1178.7042836591002</v>
          </cell>
          <cell r="E83">
            <v>322.77200780995003</v>
          </cell>
          <cell r="F83">
            <v>642.68959144000007</v>
          </cell>
          <cell r="G83">
            <v>974.99802081535017</v>
          </cell>
          <cell r="H83">
            <v>1304.8450382682001</v>
          </cell>
        </row>
        <row r="84">
          <cell r="C84">
            <v>348.25151753691688</v>
          </cell>
          <cell r="D84">
            <v>292.010716919</v>
          </cell>
          <cell r="E84">
            <v>81.149045862000008</v>
          </cell>
          <cell r="F84">
            <v>251.69736616099999</v>
          </cell>
          <cell r="G84">
            <v>338.637502208</v>
          </cell>
          <cell r="H84">
            <v>525.934294131</v>
          </cell>
        </row>
        <row r="85">
          <cell r="C85">
            <v>3.865875</v>
          </cell>
          <cell r="D85">
            <v>2.9001311213000003</v>
          </cell>
          <cell r="E85">
            <v>0.7365013760000001</v>
          </cell>
          <cell r="F85">
            <v>1.3881014360000001</v>
          </cell>
          <cell r="G85">
            <v>2.1736038230000005</v>
          </cell>
          <cell r="H85">
            <v>3.2087531960000009</v>
          </cell>
        </row>
        <row r="86">
          <cell r="C86">
            <v>0</v>
          </cell>
          <cell r="D86">
            <v>0</v>
          </cell>
          <cell r="E86">
            <v>0</v>
          </cell>
          <cell r="F86">
            <v>0</v>
          </cell>
          <cell r="G86">
            <v>0</v>
          </cell>
          <cell r="H86">
            <v>0</v>
          </cell>
        </row>
        <row r="87">
          <cell r="B87" t="str">
            <v>Dons</v>
          </cell>
          <cell r="C87">
            <v>227.32393999999999</v>
          </cell>
          <cell r="D87">
            <v>203.50104382320364</v>
          </cell>
          <cell r="E87">
            <v>41.678406840182774</v>
          </cell>
          <cell r="F87">
            <v>94.523105630931298</v>
          </cell>
          <cell r="G87">
            <v>131.18113250544445</v>
          </cell>
          <cell r="H87">
            <v>178.48634187551002</v>
          </cell>
        </row>
        <row r="88">
          <cell r="C88">
            <v>0</v>
          </cell>
          <cell r="D88">
            <v>0</v>
          </cell>
          <cell r="E88">
            <v>0</v>
          </cell>
          <cell r="F88">
            <v>0</v>
          </cell>
          <cell r="G88">
            <v>0</v>
          </cell>
          <cell r="H88">
            <v>0</v>
          </cell>
        </row>
        <row r="89">
          <cell r="C89">
            <v>34.600062999999999</v>
          </cell>
          <cell r="D89">
            <v>20.838305027178649</v>
          </cell>
          <cell r="E89">
            <v>2.4810744910000002</v>
          </cell>
          <cell r="F89">
            <v>11.170972203</v>
          </cell>
          <cell r="G89">
            <v>16.504814592000002</v>
          </cell>
          <cell r="H89">
            <v>14.889284582000002</v>
          </cell>
        </row>
        <row r="90">
          <cell r="B90" t="str">
            <v>Autres recettes</v>
          </cell>
          <cell r="C90">
            <v>250.20608659721498</v>
          </cell>
          <cell r="D90">
            <v>270.64278572001143</v>
          </cell>
          <cell r="E90">
            <v>63.398539046566661</v>
          </cell>
          <cell r="F90">
            <v>133.80326122923333</v>
          </cell>
          <cell r="G90">
            <v>204.32298338103334</v>
          </cell>
          <cell r="H90">
            <v>273.73154206180004</v>
          </cell>
        </row>
        <row r="97">
          <cell r="D97" t="str">
            <v>4T 2023</v>
          </cell>
          <cell r="E97" t="str">
            <v>1T 2024</v>
          </cell>
          <cell r="F97" t="str">
            <v>2T 2024</v>
          </cell>
          <cell r="G97" t="str">
            <v>3T 2024</v>
          </cell>
          <cell r="H97" t="str">
            <v>4T 2024</v>
          </cell>
        </row>
        <row r="98">
          <cell r="B98" t="str">
            <v>DEPENSES</v>
          </cell>
          <cell r="C98">
            <v>3770.0730593176704</v>
          </cell>
          <cell r="D98">
            <v>3526.8619481734127</v>
          </cell>
          <cell r="E98">
            <v>836.89362683384945</v>
          </cell>
          <cell r="F98">
            <v>1807.2050850528183</v>
          </cell>
          <cell r="G98">
            <v>2618.0848596053197</v>
          </cell>
          <cell r="H98">
            <v>3802.9983384639654</v>
          </cell>
        </row>
        <row r="99">
          <cell r="B99" t="str">
            <v>CHARGES</v>
          </cell>
          <cell r="C99">
            <v>2383.1277823965797</v>
          </cell>
          <cell r="D99">
            <v>2266.6255205457719</v>
          </cell>
          <cell r="E99">
            <v>550.23882514181025</v>
          </cell>
          <cell r="F99">
            <v>1198.8729685431927</v>
          </cell>
          <cell r="G99">
            <v>1772.990471738281</v>
          </cell>
          <cell r="H99">
            <v>2323.2317901655488</v>
          </cell>
        </row>
        <row r="100">
          <cell r="B100" t="str">
            <v xml:space="preserve">Rémunération des salariés </v>
          </cell>
          <cell r="C100">
            <v>1093.2012882720778</v>
          </cell>
          <cell r="D100">
            <v>971.97241679947956</v>
          </cell>
          <cell r="E100">
            <v>272.65995320846525</v>
          </cell>
          <cell r="F100">
            <v>546.31345919974319</v>
          </cell>
          <cell r="G100">
            <v>820.31493820643038</v>
          </cell>
          <cell r="H100">
            <v>1065.8667266293639</v>
          </cell>
        </row>
        <row r="101">
          <cell r="B101" t="str">
            <v>Utilisation de biens et services</v>
          </cell>
          <cell r="C101">
            <v>260.39128279167539</v>
          </cell>
          <cell r="D101">
            <v>229.5466517227907</v>
          </cell>
          <cell r="E101">
            <v>36.836708319223447</v>
          </cell>
          <cell r="F101">
            <v>131.80471298167342</v>
          </cell>
          <cell r="G101">
            <v>221.39031688437674</v>
          </cell>
          <cell r="H101">
            <v>311.14470079157667</v>
          </cell>
        </row>
        <row r="102">
          <cell r="C102">
            <v>0</v>
          </cell>
          <cell r="D102">
            <v>0</v>
          </cell>
          <cell r="E102">
            <v>0</v>
          </cell>
          <cell r="F102">
            <v>0</v>
          </cell>
          <cell r="G102">
            <v>0</v>
          </cell>
          <cell r="H102">
            <v>0</v>
          </cell>
        </row>
        <row r="103">
          <cell r="B103" t="str">
            <v>Intérêts</v>
          </cell>
          <cell r="C103">
            <v>265.47960597038485</v>
          </cell>
          <cell r="D103">
            <v>284.85860896197721</v>
          </cell>
          <cell r="E103">
            <v>64.961054012586743</v>
          </cell>
          <cell r="F103">
            <v>164.82386371151898</v>
          </cell>
          <cell r="G103">
            <v>239.15233067207757</v>
          </cell>
          <cell r="H103">
            <v>305.61564671677445</v>
          </cell>
        </row>
        <row r="104">
          <cell r="C104">
            <v>31.695374765840672</v>
          </cell>
          <cell r="D104">
            <v>42.264560799977183</v>
          </cell>
          <cell r="E104">
            <v>6.6433846025867336</v>
          </cell>
          <cell r="F104">
            <v>20.849139679790248</v>
          </cell>
          <cell r="G104">
            <v>28.260839537348836</v>
          </cell>
          <cell r="H104">
            <v>45.67121773100456</v>
          </cell>
        </row>
        <row r="105">
          <cell r="C105">
            <v>233.7842312045442</v>
          </cell>
          <cell r="D105">
            <v>242.59404816200004</v>
          </cell>
          <cell r="E105">
            <v>58.317669409999993</v>
          </cell>
          <cell r="F105">
            <v>143.97472403172873</v>
          </cell>
          <cell r="G105">
            <v>210.89149113472871</v>
          </cell>
          <cell r="H105">
            <v>259.94442898576983</v>
          </cell>
        </row>
        <row r="106">
          <cell r="C106">
            <v>0</v>
          </cell>
          <cell r="D106">
            <v>0</v>
          </cell>
          <cell r="E106">
            <v>0</v>
          </cell>
          <cell r="F106">
            <v>0</v>
          </cell>
          <cell r="G106">
            <v>0</v>
          </cell>
          <cell r="H106">
            <v>0</v>
          </cell>
        </row>
        <row r="107">
          <cell r="B107" t="str">
            <v>Subventions</v>
          </cell>
          <cell r="C107">
            <v>26.813167</v>
          </cell>
          <cell r="D107">
            <v>200.57710598600397</v>
          </cell>
          <cell r="E107">
            <v>28.005522244999995</v>
          </cell>
          <cell r="F107">
            <v>80.226837266999993</v>
          </cell>
          <cell r="G107">
            <v>106.65072305999998</v>
          </cell>
          <cell r="H107">
            <v>146.18966694337078</v>
          </cell>
        </row>
        <row r="108">
          <cell r="B108" t="str">
            <v>Dons C</v>
          </cell>
          <cell r="C108">
            <v>467.70440556808279</v>
          </cell>
          <cell r="D108">
            <v>408.36758215000009</v>
          </cell>
          <cell r="E108">
            <v>131.96220522150003</v>
          </cell>
          <cell r="F108">
            <v>213.06392928500006</v>
          </cell>
          <cell r="G108">
            <v>285.24406605132606</v>
          </cell>
          <cell r="H108">
            <v>371.54289672182608</v>
          </cell>
        </row>
        <row r="109">
          <cell r="B109" t="str">
            <v>Prestations sociales</v>
          </cell>
          <cell r="C109">
            <v>140.83238439392204</v>
          </cell>
          <cell r="D109">
            <v>104.60633644552041</v>
          </cell>
          <cell r="E109">
            <v>16.471066076034806</v>
          </cell>
          <cell r="F109">
            <v>54.622069020256923</v>
          </cell>
          <cell r="G109">
            <v>86.129252372069942</v>
          </cell>
          <cell r="H109">
            <v>103.82858367663626</v>
          </cell>
        </row>
        <row r="110">
          <cell r="B110" t="str">
            <v>Autres charges</v>
          </cell>
          <cell r="C110">
            <v>128.70564840043684</v>
          </cell>
          <cell r="D110">
            <v>66.69681847999999</v>
          </cell>
          <cell r="E110">
            <v>-0.65768394100000016</v>
          </cell>
          <cell r="F110">
            <v>8.0180970780000038</v>
          </cell>
          <cell r="G110">
            <v>14.108844492000001</v>
          </cell>
          <cell r="H110">
            <v>19.043568686000004</v>
          </cell>
        </row>
        <row r="111">
          <cell r="C111">
            <v>1386.9452769210907</v>
          </cell>
          <cell r="D111">
            <v>1260.2364276276412</v>
          </cell>
          <cell r="E111">
            <v>286.6548016920392</v>
          </cell>
          <cell r="F111">
            <v>608.33211650962573</v>
          </cell>
          <cell r="G111">
            <v>845.09438786703868</v>
          </cell>
          <cell r="H111">
            <v>1479.7665482984169</v>
          </cell>
        </row>
        <row r="112">
          <cell r="C112">
            <v>1042.2099999210907</v>
          </cell>
          <cell r="D112">
            <v>775.04867515399997</v>
          </cell>
          <cell r="E112">
            <v>142.55317325699997</v>
          </cell>
          <cell r="F112">
            <v>336.836629706</v>
          </cell>
          <cell r="G112">
            <v>489.80565681299993</v>
          </cell>
          <cell r="H112">
            <v>1014.5112272729998</v>
          </cell>
        </row>
        <row r="113">
          <cell r="B113" t="str">
            <v>Acquisition nette d'actifs non financiers</v>
          </cell>
          <cell r="C113">
            <v>1386.9452769210907</v>
          </cell>
          <cell r="D113">
            <v>1260.2364276276412</v>
          </cell>
          <cell r="E113">
            <v>286.6548016920392</v>
          </cell>
          <cell r="F113">
            <v>608.33211650962573</v>
          </cell>
          <cell r="G113">
            <v>845.09438786703868</v>
          </cell>
          <cell r="H113">
            <v>1479.7665482984169</v>
          </cell>
        </row>
        <row r="114">
          <cell r="B114" t="str">
            <v xml:space="preserve">      Actifs fixes </v>
          </cell>
          <cell r="C114">
            <v>1342.9602459210905</v>
          </cell>
          <cell r="D114">
            <v>1254.3658661158945</v>
          </cell>
          <cell r="E114">
            <v>280.61369048903919</v>
          </cell>
          <cell r="F114">
            <v>595.5943102960257</v>
          </cell>
          <cell r="G114">
            <v>824.29007912158943</v>
          </cell>
          <cell r="H114">
            <v>1447.1900295355676</v>
          </cell>
        </row>
        <row r="115">
          <cell r="B115" t="str">
            <v xml:space="preserve">     Stocks </v>
          </cell>
          <cell r="C115">
            <v>2.1196519999999999</v>
          </cell>
          <cell r="D115">
            <v>1.552375528</v>
          </cell>
          <cell r="E115">
            <v>1.0592709999999999</v>
          </cell>
          <cell r="F115">
            <v>1.2810053559999999</v>
          </cell>
          <cell r="G115">
            <v>1.4904351869999999</v>
          </cell>
          <cell r="H115">
            <v>1.8176679089999999</v>
          </cell>
        </row>
        <row r="116">
          <cell r="C116">
            <v>0</v>
          </cell>
          <cell r="D116">
            <v>0</v>
          </cell>
          <cell r="E116">
            <v>0</v>
          </cell>
          <cell r="F116">
            <v>0</v>
          </cell>
          <cell r="G116">
            <v>0</v>
          </cell>
          <cell r="H116">
            <v>0</v>
          </cell>
        </row>
        <row r="117">
          <cell r="B117" t="str">
            <v xml:space="preserve">     Actifs non produits </v>
          </cell>
          <cell r="C117">
            <v>41.865378999999997</v>
          </cell>
          <cell r="D117">
            <v>4.3181859837465</v>
          </cell>
          <cell r="E117">
            <v>4.981840203</v>
          </cell>
          <cell r="F117">
            <v>11.456800857600001</v>
          </cell>
          <cell r="G117">
            <v>19.313873558449199</v>
          </cell>
          <cell r="H117">
            <v>30.758850853849196</v>
          </cell>
        </row>
        <row r="120">
          <cell r="D120">
            <v>4</v>
          </cell>
          <cell r="E120">
            <v>1</v>
          </cell>
          <cell r="F120">
            <v>2</v>
          </cell>
          <cell r="G120">
            <v>3</v>
          </cell>
          <cell r="H120">
            <v>4</v>
          </cell>
        </row>
        <row r="121">
          <cell r="C121" t="str">
            <v>(2024)</v>
          </cell>
          <cell r="D121">
            <v>2023</v>
          </cell>
          <cell r="E121">
            <v>2024</v>
          </cell>
          <cell r="F121">
            <v>2024</v>
          </cell>
          <cell r="G121">
            <v>2024</v>
          </cell>
          <cell r="H121">
            <v>2024</v>
          </cell>
        </row>
        <row r="123">
          <cell r="C123">
            <v>700.21728819914574</v>
          </cell>
          <cell r="D123">
            <v>428.16845226351012</v>
          </cell>
          <cell r="E123">
            <v>121.11976673291777</v>
          </cell>
          <cell r="F123">
            <v>293.08612071524601</v>
          </cell>
          <cell r="G123">
            <v>315.43520113212639</v>
          </cell>
          <cell r="H123">
            <v>588.16282005846494</v>
          </cell>
        </row>
        <row r="124">
          <cell r="C124">
            <v>472.89334819914581</v>
          </cell>
          <cell r="D124">
            <v>224.66740844030647</v>
          </cell>
          <cell r="E124">
            <v>79.441359892734994</v>
          </cell>
          <cell r="F124">
            <v>198.56301508431469</v>
          </cell>
          <cell r="G124">
            <v>204.92013106227188</v>
          </cell>
          <cell r="H124">
            <v>430.34254061854494</v>
          </cell>
        </row>
        <row r="125">
          <cell r="C125">
            <v>964.39285107336877</v>
          </cell>
          <cell r="D125">
            <v>711.64375295748732</v>
          </cell>
          <cell r="E125">
            <v>185.86247028050454</v>
          </cell>
          <cell r="F125">
            <v>457.33628029576499</v>
          </cell>
          <cell r="G125">
            <v>531.60113458604951</v>
          </cell>
          <cell r="H125">
            <v>870.05201581608503</v>
          </cell>
        </row>
        <row r="126">
          <cell r="C126">
            <v>-686.72798872194483</v>
          </cell>
          <cell r="D126">
            <v>-832.06797536413103</v>
          </cell>
          <cell r="E126">
            <v>-165.53503495912145</v>
          </cell>
          <cell r="F126">
            <v>-315.24599579437984</v>
          </cell>
          <cell r="G126">
            <v>-410.3087783505415</v>
          </cell>
          <cell r="H126">
            <v>-772.25331985558114</v>
          </cell>
        </row>
        <row r="129">
          <cell r="D129">
            <v>4</v>
          </cell>
          <cell r="E129">
            <v>1</v>
          </cell>
          <cell r="F129">
            <v>2</v>
          </cell>
          <cell r="G129">
            <v>3</v>
          </cell>
          <cell r="H129">
            <v>4</v>
          </cell>
        </row>
        <row r="130">
          <cell r="C130" t="str">
            <v>(2024)</v>
          </cell>
          <cell r="D130">
            <v>2023</v>
          </cell>
          <cell r="E130">
            <v>2024</v>
          </cell>
          <cell r="F130">
            <v>2024</v>
          </cell>
          <cell r="G130">
            <v>2024</v>
          </cell>
          <cell r="H130">
            <v>2024</v>
          </cell>
        </row>
        <row r="132">
          <cell r="C132">
            <v>-540.99371586006487</v>
          </cell>
          <cell r="D132">
            <v>-839.18995986966479</v>
          </cell>
          <cell r="E132">
            <v>-170.68204800398547</v>
          </cell>
          <cell r="F132">
            <v>-319.77730658251528</v>
          </cell>
          <cell r="G132">
            <v>-412.7990705340801</v>
          </cell>
          <cell r="H132">
            <v>-776.82131379765337</v>
          </cell>
        </row>
        <row r="133">
          <cell r="C133">
            <v>7.8865195672307167E-2</v>
          </cell>
          <cell r="D133">
            <v>-110.46112513700004</v>
          </cell>
          <cell r="E133">
            <v>29.779016991000002</v>
          </cell>
          <cell r="F133">
            <v>55.867843356999998</v>
          </cell>
          <cell r="G133">
            <v>97.459742298999998</v>
          </cell>
          <cell r="H133">
            <v>137.43074260447449</v>
          </cell>
        </row>
        <row r="134">
          <cell r="C134">
            <v>-5.9211348043276928</v>
          </cell>
          <cell r="D134">
            <v>-117.28529074400002</v>
          </cell>
          <cell r="E134">
            <v>29.779016991000002</v>
          </cell>
          <cell r="F134">
            <v>54.593095903999995</v>
          </cell>
          <cell r="G134">
            <v>93.68018640599999</v>
          </cell>
          <cell r="H134">
            <v>133.1264762234745</v>
          </cell>
        </row>
        <row r="135">
          <cell r="C135">
            <v>0</v>
          </cell>
        </row>
        <row r="136">
          <cell r="C136">
            <v>0</v>
          </cell>
          <cell r="D136">
            <v>0</v>
          </cell>
          <cell r="E136">
            <v>0</v>
          </cell>
          <cell r="F136">
            <v>0</v>
          </cell>
          <cell r="G136">
            <v>0</v>
          </cell>
          <cell r="H136">
            <v>0</v>
          </cell>
        </row>
        <row r="137">
          <cell r="C137">
            <v>-9.9211348043276928</v>
          </cell>
          <cell r="D137">
            <v>-11.475943757000005</v>
          </cell>
          <cell r="E137">
            <v>-2.1264237240000039</v>
          </cell>
          <cell r="F137">
            <v>-3.7050046480000036</v>
          </cell>
          <cell r="G137">
            <v>-5.7232708159999977</v>
          </cell>
          <cell r="H137">
            <v>-1.7585880840000048</v>
          </cell>
        </row>
        <row r="138">
          <cell r="C138">
            <v>6</v>
          </cell>
          <cell r="D138">
            <v>6.8241656069999985</v>
          </cell>
          <cell r="E138">
            <v>0</v>
          </cell>
          <cell r="F138">
            <v>1.274747453</v>
          </cell>
          <cell r="G138">
            <v>3.7795558929999999</v>
          </cell>
          <cell r="H138">
            <v>4.3042663809999997</v>
          </cell>
        </row>
        <row r="139">
          <cell r="C139">
            <v>0</v>
          </cell>
        </row>
        <row r="140">
          <cell r="C140">
            <v>0</v>
          </cell>
          <cell r="D140">
            <v>0</v>
          </cell>
          <cell r="E140">
            <v>0</v>
          </cell>
          <cell r="F140">
            <v>0</v>
          </cell>
          <cell r="G140">
            <v>0</v>
          </cell>
          <cell r="H140">
            <v>0</v>
          </cell>
        </row>
        <row r="141">
          <cell r="C141">
            <v>0</v>
          </cell>
          <cell r="D141">
            <v>-11.475943757000005</v>
          </cell>
          <cell r="E141">
            <v>-2.1264237240000039</v>
          </cell>
          <cell r="F141">
            <v>-3.7050046480000036</v>
          </cell>
          <cell r="G141">
            <v>-5.7232708159999977</v>
          </cell>
          <cell r="H141">
            <v>-1.7585880840000048</v>
          </cell>
        </row>
        <row r="142">
          <cell r="C142">
            <v>541.07258105573715</v>
          </cell>
          <cell r="D142">
            <v>728.72883473266484</v>
          </cell>
          <cell r="E142">
            <v>200.46106499498546</v>
          </cell>
          <cell r="F142">
            <v>375.64514993951525</v>
          </cell>
          <cell r="G142">
            <v>510.25881283308007</v>
          </cell>
          <cell r="H142">
            <v>914.25205640212789</v>
          </cell>
        </row>
        <row r="143">
          <cell r="C143">
            <v>266.29156796549711</v>
          </cell>
          <cell r="D143">
            <v>593.26740969248499</v>
          </cell>
          <cell r="E143">
            <v>86.932733600483175</v>
          </cell>
          <cell r="F143">
            <v>259.51739517556706</v>
          </cell>
          <cell r="G143">
            <v>404.1653410766383</v>
          </cell>
          <cell r="H143">
            <v>728.21531346032634</v>
          </cell>
        </row>
        <row r="144">
          <cell r="C144">
            <v>0</v>
          </cell>
          <cell r="D144">
            <v>0</v>
          </cell>
          <cell r="E144">
            <v>0</v>
          </cell>
          <cell r="F144">
            <v>0</v>
          </cell>
          <cell r="G144">
            <v>0</v>
          </cell>
          <cell r="H144">
            <v>0</v>
          </cell>
        </row>
        <row r="145">
          <cell r="C145">
            <v>861</v>
          </cell>
          <cell r="D145">
            <v>587.56454159899999</v>
          </cell>
          <cell r="E145">
            <v>105.03228</v>
          </cell>
          <cell r="F145">
            <v>400.54198000000002</v>
          </cell>
          <cell r="G145">
            <v>717.77754000000004</v>
          </cell>
          <cell r="H145">
            <v>1046.555427579</v>
          </cell>
        </row>
        <row r="146">
          <cell r="C146">
            <v>-514.300104862544</v>
          </cell>
          <cell r="D146">
            <v>-243.41127475410002</v>
          </cell>
          <cell r="E146">
            <v>-105.68863983775</v>
          </cell>
          <cell r="F146">
            <v>-243.57587973624999</v>
          </cell>
          <cell r="G146">
            <v>-351.38813883403901</v>
          </cell>
          <cell r="H146">
            <v>-419.65345852003901</v>
          </cell>
        </row>
        <row r="147">
          <cell r="C147">
            <v>-80.408327171958788</v>
          </cell>
          <cell r="D147">
            <v>-11.475943757000005</v>
          </cell>
          <cell r="E147">
            <v>-2.1264237240000039</v>
          </cell>
          <cell r="F147">
            <v>-3.7050046480000036</v>
          </cell>
          <cell r="G147">
            <v>-5.7232708159999977</v>
          </cell>
          <cell r="H147">
            <v>-1.7585880840000048</v>
          </cell>
        </row>
        <row r="148">
          <cell r="C148">
            <v>38.5</v>
          </cell>
          <cell r="D148">
            <v>195.23954772299999</v>
          </cell>
          <cell r="E148">
            <v>37.869146520999998</v>
          </cell>
          <cell r="F148">
            <v>81.499523730999982</v>
          </cell>
          <cell r="G148">
            <v>199.33976926599996</v>
          </cell>
          <cell r="H148">
            <v>215.36842967599992</v>
          </cell>
        </row>
        <row r="149">
          <cell r="C149">
            <v>-118.908327171959</v>
          </cell>
          <cell r="D149">
            <v>-243.41127475410002</v>
          </cell>
          <cell r="E149">
            <v>-105.68863983775</v>
          </cell>
          <cell r="F149">
            <v>-243.57587973624999</v>
          </cell>
          <cell r="G149">
            <v>-351.38813883403901</v>
          </cell>
          <cell r="H149">
            <v>-419.65345852003901</v>
          </cell>
        </row>
        <row r="150">
          <cell r="C150">
            <v>274.78101309023998</v>
          </cell>
          <cell r="D150">
            <v>135.46142504017976</v>
          </cell>
          <cell r="E150">
            <v>113.0283313945023</v>
          </cell>
          <cell r="F150">
            <v>116.91714486536382</v>
          </cell>
          <cell r="G150">
            <v>112.38340341570922</v>
          </cell>
          <cell r="H150">
            <v>192.3266746010691</v>
          </cell>
        </row>
        <row r="151">
          <cell r="C151">
            <v>167.29438525099999</v>
          </cell>
          <cell r="D151">
            <v>0</v>
          </cell>
          <cell r="E151">
            <v>0</v>
          </cell>
          <cell r="F151">
            <v>0</v>
          </cell>
          <cell r="G151">
            <v>0</v>
          </cell>
          <cell r="H151">
            <v>0</v>
          </cell>
        </row>
        <row r="152">
          <cell r="C152">
            <v>359</v>
          </cell>
          <cell r="D152">
            <v>587.56454159899999</v>
          </cell>
          <cell r="E152">
            <v>105.03228</v>
          </cell>
          <cell r="F152">
            <v>400.54198000000002</v>
          </cell>
          <cell r="G152">
            <v>717.77754000000004</v>
          </cell>
          <cell r="H152">
            <v>1046.555427579</v>
          </cell>
        </row>
        <row r="153">
          <cell r="C153">
            <v>-191.70561474900001</v>
          </cell>
          <cell r="D153">
            <v>-243.41127475410002</v>
          </cell>
          <cell r="E153">
            <v>-105.68863983775</v>
          </cell>
          <cell r="F153">
            <v>-243.57587973624999</v>
          </cell>
          <cell r="G153">
            <v>-351.38813883403901</v>
          </cell>
          <cell r="H153">
            <v>-419.65345852003901</v>
          </cell>
        </row>
        <row r="154">
          <cell r="C154">
            <v>107.48662783923999</v>
          </cell>
          <cell r="D154">
            <v>-11.475943757000005</v>
          </cell>
          <cell r="E154">
            <v>-2.1264237240000039</v>
          </cell>
          <cell r="F154">
            <v>-3.7050046480000036</v>
          </cell>
          <cell r="G154">
            <v>-5.7232708159999977</v>
          </cell>
          <cell r="H154">
            <v>-1.7585880840000048</v>
          </cell>
        </row>
        <row r="155">
          <cell r="C155">
            <v>261.59139699999997</v>
          </cell>
          <cell r="D155">
            <v>195.23954772299999</v>
          </cell>
          <cell r="E155">
            <v>37.869146520999998</v>
          </cell>
          <cell r="F155">
            <v>81.499523730999982</v>
          </cell>
          <cell r="G155">
            <v>199.33976926599996</v>
          </cell>
          <cell r="H155">
            <v>215.36842967599992</v>
          </cell>
        </row>
        <row r="156">
          <cell r="C156">
            <v>-154.10476916075999</v>
          </cell>
          <cell r="D156">
            <v>-243.41127475410002</v>
          </cell>
          <cell r="E156">
            <v>-105.68863983775</v>
          </cell>
          <cell r="F156">
            <v>-243.57587973624999</v>
          </cell>
          <cell r="G156">
            <v>-351.38813883403901</v>
          </cell>
          <cell r="H156">
            <v>-419.65345852003901</v>
          </cell>
        </row>
        <row r="159">
          <cell r="C159" t="str">
            <v>12017</v>
          </cell>
        </row>
        <row r="160">
          <cell r="C160">
            <v>42736</v>
          </cell>
          <cell r="D160">
            <v>42767</v>
          </cell>
          <cell r="E160">
            <v>42795</v>
          </cell>
          <cell r="F160">
            <v>42826</v>
          </cell>
          <cell r="G160">
            <v>42856</v>
          </cell>
          <cell r="H160">
            <v>42887</v>
          </cell>
          <cell r="I160">
            <v>42917</v>
          </cell>
          <cell r="J160">
            <v>42948</v>
          </cell>
          <cell r="K160">
            <v>42979</v>
          </cell>
          <cell r="L160">
            <v>43009</v>
          </cell>
          <cell r="M160">
            <v>43040</v>
          </cell>
          <cell r="N160">
            <v>43070</v>
          </cell>
          <cell r="O160">
            <v>43101</v>
          </cell>
          <cell r="P160">
            <v>43132</v>
          </cell>
          <cell r="Q160">
            <v>43160</v>
          </cell>
          <cell r="R160">
            <v>43191</v>
          </cell>
          <cell r="S160">
            <v>43221</v>
          </cell>
          <cell r="T160">
            <v>43252</v>
          </cell>
          <cell r="U160">
            <v>43282</v>
          </cell>
          <cell r="V160">
            <v>43313</v>
          </cell>
          <cell r="W160">
            <v>43344</v>
          </cell>
          <cell r="X160">
            <v>43374</v>
          </cell>
          <cell r="Y160">
            <v>43405</v>
          </cell>
          <cell r="Z160">
            <v>43435</v>
          </cell>
          <cell r="AA160">
            <v>43466</v>
          </cell>
          <cell r="AB160">
            <v>43497</v>
          </cell>
          <cell r="AC160">
            <v>43525</v>
          </cell>
          <cell r="AD160">
            <v>43556</v>
          </cell>
          <cell r="AE160">
            <v>43586</v>
          </cell>
          <cell r="AF160">
            <v>43617</v>
          </cell>
          <cell r="AG160">
            <v>43647</v>
          </cell>
          <cell r="AH160">
            <v>43678</v>
          </cell>
          <cell r="AI160">
            <v>43709</v>
          </cell>
          <cell r="AJ160">
            <v>43739</v>
          </cell>
          <cell r="AK160">
            <v>43770</v>
          </cell>
          <cell r="AL160">
            <v>43800</v>
          </cell>
          <cell r="AM160">
            <v>43831</v>
          </cell>
          <cell r="AN160">
            <v>43862</v>
          </cell>
          <cell r="AO160">
            <v>43891</v>
          </cell>
          <cell r="AP160">
            <v>43922</v>
          </cell>
          <cell r="AQ160">
            <v>43952</v>
          </cell>
          <cell r="AR160">
            <v>43983</v>
          </cell>
          <cell r="AS160">
            <v>44013</v>
          </cell>
          <cell r="AT160">
            <v>44044</v>
          </cell>
          <cell r="AU160">
            <v>44075</v>
          </cell>
          <cell r="AV160">
            <v>44105</v>
          </cell>
          <cell r="AW160">
            <v>44136</v>
          </cell>
          <cell r="AX160">
            <v>44166</v>
          </cell>
          <cell r="AY160">
            <v>44197</v>
          </cell>
          <cell r="AZ160">
            <v>44228</v>
          </cell>
          <cell r="BA160">
            <v>44256</v>
          </cell>
          <cell r="BB160">
            <v>44287</v>
          </cell>
          <cell r="BC160">
            <v>44317</v>
          </cell>
          <cell r="BD160">
            <v>44348</v>
          </cell>
          <cell r="BE160">
            <v>44378</v>
          </cell>
          <cell r="BF160">
            <v>44409</v>
          </cell>
          <cell r="BG160">
            <v>44440</v>
          </cell>
          <cell r="BH160">
            <v>44470</v>
          </cell>
          <cell r="BI160">
            <v>44501</v>
          </cell>
          <cell r="BJ160">
            <v>44531</v>
          </cell>
          <cell r="BK160">
            <v>44562</v>
          </cell>
          <cell r="BL160">
            <v>44593</v>
          </cell>
          <cell r="BM160">
            <v>44621</v>
          </cell>
          <cell r="BN160">
            <v>44652</v>
          </cell>
          <cell r="BO160">
            <v>44682</v>
          </cell>
          <cell r="BP160">
            <v>44713</v>
          </cell>
          <cell r="BQ160">
            <v>44743</v>
          </cell>
          <cell r="BR160">
            <v>44774</v>
          </cell>
          <cell r="BS160">
            <v>44805</v>
          </cell>
          <cell r="BT160">
            <v>44835</v>
          </cell>
          <cell r="BU160">
            <v>44866</v>
          </cell>
          <cell r="BV160">
            <v>44896</v>
          </cell>
          <cell r="BW160">
            <v>44927</v>
          </cell>
          <cell r="BX160">
            <v>44958</v>
          </cell>
          <cell r="BY160">
            <v>44986</v>
          </cell>
          <cell r="BZ160">
            <v>45017</v>
          </cell>
          <cell r="CA160">
            <v>45047</v>
          </cell>
          <cell r="CB160">
            <v>45078</v>
          </cell>
          <cell r="CC160">
            <v>45108</v>
          </cell>
          <cell r="CD160">
            <v>45139</v>
          </cell>
          <cell r="CE160">
            <v>45170</v>
          </cell>
          <cell r="CF160">
            <v>45200</v>
          </cell>
          <cell r="CG160">
            <v>45231</v>
          </cell>
          <cell r="CH160">
            <v>45261</v>
          </cell>
          <cell r="CI160">
            <v>45292</v>
          </cell>
          <cell r="CJ160">
            <v>45323</v>
          </cell>
          <cell r="CK160">
            <v>45352</v>
          </cell>
          <cell r="CL160">
            <v>45383</v>
          </cell>
          <cell r="CM160">
            <v>45413</v>
          </cell>
          <cell r="CN160">
            <v>45444</v>
          </cell>
          <cell r="CO160">
            <v>45474</v>
          </cell>
          <cell r="CP160">
            <v>45505</v>
          </cell>
          <cell r="CQ160">
            <v>45536</v>
          </cell>
          <cell r="CR160">
            <v>45566</v>
          </cell>
          <cell r="CS160">
            <v>45597</v>
          </cell>
          <cell r="CT160">
            <v>45627</v>
          </cell>
        </row>
        <row r="161">
          <cell r="B161" t="str">
            <v>Total service dette publique</v>
          </cell>
          <cell r="C161">
            <v>14.339125770449556</v>
          </cell>
        </row>
        <row r="162">
          <cell r="B162" t="str">
            <v>Amortissements (int. et ext.)</v>
          </cell>
        </row>
        <row r="163">
          <cell r="B163" t="str">
            <v>Intérêts (intérieurs et extérieurs)</v>
          </cell>
        </row>
        <row r="164">
          <cell r="B164" t="str">
            <v>Service dette publique int.</v>
          </cell>
        </row>
        <row r="165">
          <cell r="B165" t="str">
            <v>Amortissements</v>
          </cell>
        </row>
        <row r="166">
          <cell r="B166" t="str">
            <v>Intérêts</v>
          </cell>
        </row>
        <row r="167">
          <cell r="B167" t="str">
            <v>Service dette publique ext.</v>
          </cell>
        </row>
        <row r="168">
          <cell r="B168" t="str">
            <v>Amortissements</v>
          </cell>
        </row>
        <row r="169">
          <cell r="B169" t="str">
            <v>Intérêts</v>
          </cell>
        </row>
        <row r="171">
          <cell r="B171" t="str">
            <v>Encours de la dette publique</v>
          </cell>
        </row>
        <row r="172">
          <cell r="B172" t="str">
            <v>Encours de la dette publique Intérieure</v>
          </cell>
        </row>
        <row r="173">
          <cell r="B173" t="str">
            <v>Titres de créances</v>
          </cell>
        </row>
        <row r="174">
          <cell r="B174" t="str">
            <v>Crédits</v>
          </cell>
        </row>
        <row r="175">
          <cell r="B175" t="str">
            <v>Autres dettes</v>
          </cell>
        </row>
        <row r="176">
          <cell r="B176" t="str">
            <v>Encours de la dette publique extérieure</v>
          </cell>
        </row>
        <row r="177">
          <cell r="B177" t="str">
            <v>Titres de créances</v>
          </cell>
        </row>
        <row r="178">
          <cell r="B178" t="str">
            <v>Crédits</v>
          </cell>
        </row>
        <row r="179">
          <cell r="B179" t="str">
            <v>Autres dettes</v>
          </cell>
        </row>
        <row r="181">
          <cell r="B181" t="str">
            <v>Service dette ext./recettes totales</v>
          </cell>
        </row>
        <row r="182">
          <cell r="B182" t="str">
            <v>Encours de la dette totale / PIB</v>
          </cell>
        </row>
        <row r="183">
          <cell r="C183" t="str">
            <v>Validé</v>
          </cell>
        </row>
        <row r="184">
          <cell r="C184">
            <v>1</v>
          </cell>
        </row>
        <row r="188">
          <cell r="D188">
            <v>3</v>
          </cell>
          <cell r="E188">
            <v>4</v>
          </cell>
          <cell r="F188">
            <v>1</v>
          </cell>
          <cell r="G188">
            <v>2</v>
          </cell>
          <cell r="H188">
            <v>3</v>
          </cell>
        </row>
        <row r="189">
          <cell r="C189" t="str">
            <v>(2021)</v>
          </cell>
          <cell r="D189">
            <v>2023</v>
          </cell>
          <cell r="E189">
            <v>2024</v>
          </cell>
          <cell r="F189">
            <v>2024</v>
          </cell>
          <cell r="G189">
            <v>2024</v>
          </cell>
          <cell r="H189">
            <v>2024</v>
          </cell>
        </row>
        <row r="190">
          <cell r="D190" t="str">
            <v>3T 2023</v>
          </cell>
          <cell r="E190" t="str">
            <v>4T 2024</v>
          </cell>
          <cell r="F190" t="str">
            <v>1T 2024</v>
          </cell>
          <cell r="G190" t="str">
            <v>2T 2024</v>
          </cell>
          <cell r="H190" t="str">
            <v>3T 2024</v>
          </cell>
        </row>
        <row r="191">
          <cell r="B191" t="str">
            <v>Encours de la dette publique</v>
          </cell>
          <cell r="D191">
            <v>0</v>
          </cell>
          <cell r="E191">
            <v>0</v>
          </cell>
          <cell r="F191">
            <v>0</v>
          </cell>
          <cell r="G191">
            <v>0</v>
          </cell>
          <cell r="H191">
            <v>0</v>
          </cell>
        </row>
        <row r="192">
          <cell r="B192" t="str">
            <v>Encours de la dette publique Intérieure</v>
          </cell>
          <cell r="D192">
            <v>0</v>
          </cell>
          <cell r="E192">
            <v>0</v>
          </cell>
          <cell r="F192">
            <v>0</v>
          </cell>
          <cell r="G192">
            <v>0</v>
          </cell>
          <cell r="H192">
            <v>0</v>
          </cell>
        </row>
        <row r="195">
          <cell r="B195" t="str">
            <v>Encours de la dette publique extérieure</v>
          </cell>
          <cell r="D195">
            <v>0</v>
          </cell>
          <cell r="E195">
            <v>0</v>
          </cell>
          <cell r="F195">
            <v>0</v>
          </cell>
          <cell r="G195">
            <v>0</v>
          </cell>
          <cell r="H195">
            <v>0</v>
          </cell>
        </row>
        <row r="200">
          <cell r="D200">
            <v>0</v>
          </cell>
          <cell r="E200">
            <v>0</v>
          </cell>
          <cell r="F200">
            <v>0</v>
          </cell>
          <cell r="G200">
            <v>0</v>
          </cell>
          <cell r="H200">
            <v>0</v>
          </cell>
        </row>
        <row r="205">
          <cell r="D205">
            <v>3</v>
          </cell>
          <cell r="E205">
            <v>4</v>
          </cell>
          <cell r="F205">
            <v>1</v>
          </cell>
          <cell r="G205">
            <v>2</v>
          </cell>
          <cell r="H205">
            <v>3</v>
          </cell>
        </row>
        <row r="206">
          <cell r="C206" t="str">
            <v>(2024)</v>
          </cell>
          <cell r="D206">
            <v>2023</v>
          </cell>
          <cell r="E206">
            <v>2024</v>
          </cell>
          <cell r="F206">
            <v>2024</v>
          </cell>
          <cell r="G206">
            <v>2024</v>
          </cell>
          <cell r="H206">
            <v>2024</v>
          </cell>
        </row>
        <row r="207">
          <cell r="D207" t="str">
            <v>3T 2023</v>
          </cell>
          <cell r="E207" t="str">
            <v>4T 2024</v>
          </cell>
          <cell r="F207" t="str">
            <v>1T 2024</v>
          </cell>
          <cell r="G207" t="str">
            <v>2T 2024</v>
          </cell>
          <cell r="H207" t="str">
            <v>3T 2024</v>
          </cell>
        </row>
        <row r="208">
          <cell r="B208" t="str">
            <v>Total service dette publique</v>
          </cell>
          <cell r="C208">
            <v>776.92995950555951</v>
          </cell>
          <cell r="D208">
            <v>943.76250786020819</v>
          </cell>
          <cell r="E208">
            <v>1225.1030202663349</v>
          </cell>
          <cell r="F208">
            <v>235.7461576816909</v>
          </cell>
          <cell r="G208">
            <v>700.32087264451525</v>
          </cell>
          <cell r="H208">
            <v>1001.4369159050952</v>
          </cell>
        </row>
        <row r="209">
          <cell r="C209">
            <v>979.018815944263</v>
          </cell>
          <cell r="D209">
            <v>719.75016166396199</v>
          </cell>
          <cell r="E209">
            <v>940.24441130435764</v>
          </cell>
          <cell r="F209">
            <v>170.78510366910416</v>
          </cell>
          <cell r="G209">
            <v>535.49700893299632</v>
          </cell>
          <cell r="H209">
            <v>762.28458523301765</v>
          </cell>
        </row>
        <row r="210">
          <cell r="C210">
            <v>-202.08885643870352</v>
          </cell>
          <cell r="D210">
            <v>224.01234619624609</v>
          </cell>
          <cell r="E210">
            <v>284.85860896197721</v>
          </cell>
          <cell r="F210">
            <v>64.961054012586743</v>
          </cell>
          <cell r="G210">
            <v>164.82386371151898</v>
          </cell>
          <cell r="H210">
            <v>239.15233067207757</v>
          </cell>
        </row>
        <row r="211">
          <cell r="B211" t="str">
            <v>Service dette publique int.</v>
          </cell>
          <cell r="C211">
            <v>399.42420082995886</v>
          </cell>
          <cell r="D211">
            <v>566.5169395731001</v>
          </cell>
          <cell r="E211">
            <v>731.12396097010014</v>
          </cell>
          <cell r="F211">
            <v>182.30925459175</v>
          </cell>
          <cell r="G211">
            <v>529.14061877097879</v>
          </cell>
          <cell r="H211">
            <v>721.53599452976789</v>
          </cell>
        </row>
        <row r="212">
          <cell r="C212">
            <v>633.20843203450306</v>
          </cell>
          <cell r="D212">
            <v>369.23276769910001</v>
          </cell>
          <cell r="E212">
            <v>488.52991280810005</v>
          </cell>
          <cell r="F212">
            <v>123.99158518175001</v>
          </cell>
          <cell r="G212">
            <v>385.16589473925001</v>
          </cell>
          <cell r="H212">
            <v>510.64450339503907</v>
          </cell>
        </row>
        <row r="213">
          <cell r="C213">
            <v>-233.7842312045442</v>
          </cell>
          <cell r="D213">
            <v>197.28417187400001</v>
          </cell>
          <cell r="E213">
            <v>242.59404816200004</v>
          </cell>
          <cell r="F213">
            <v>58.317669409999993</v>
          </cell>
          <cell r="G213">
            <v>143.97472403172873</v>
          </cell>
          <cell r="H213">
            <v>210.89149113472871</v>
          </cell>
        </row>
        <row r="214">
          <cell r="B214" t="str">
            <v>Service dette publique ext.</v>
          </cell>
          <cell r="C214">
            <v>377.50575867560065</v>
          </cell>
          <cell r="D214">
            <v>377.2455682871082</v>
          </cell>
          <cell r="E214">
            <v>493.97905929623488</v>
          </cell>
          <cell r="F214">
            <v>53.436903089940884</v>
          </cell>
          <cell r="G214">
            <v>171.18025387353651</v>
          </cell>
          <cell r="H214">
            <v>279.9009213753273</v>
          </cell>
        </row>
        <row r="215">
          <cell r="C215">
            <v>345.81038390975999</v>
          </cell>
          <cell r="D215">
            <v>369.23276769910001</v>
          </cell>
          <cell r="E215">
            <v>488.52991280810005</v>
          </cell>
          <cell r="F215">
            <v>123.99158518175001</v>
          </cell>
          <cell r="G215">
            <v>385.16589473925001</v>
          </cell>
          <cell r="H215">
            <v>510.64450339503907</v>
          </cell>
        </row>
        <row r="216">
          <cell r="C216">
            <v>31.695374765840672</v>
          </cell>
          <cell r="D216">
            <v>197.28417187400001</v>
          </cell>
          <cell r="E216">
            <v>242.59404816200004</v>
          </cell>
          <cell r="F216">
            <v>58.317669409999993</v>
          </cell>
          <cell r="G216">
            <v>143.97472403172873</v>
          </cell>
          <cell r="H216">
            <v>210.89149113472871</v>
          </cell>
        </row>
        <row r="218">
          <cell r="C218">
            <v>1154.4357181811602</v>
          </cell>
          <cell r="D218">
            <v>1321.0080761473164</v>
          </cell>
          <cell r="E218">
            <v>1719.0820795625698</v>
          </cell>
          <cell r="F218">
            <v>289.1830607716318</v>
          </cell>
          <cell r="G218">
            <v>871.50112651805171</v>
          </cell>
          <cell r="H218">
            <v>1281.3378372804225</v>
          </cell>
        </row>
      </sheetData>
      <sheetData sheetId="16"/>
      <sheetData sheetId="17"/>
      <sheetData sheetId="18"/>
      <sheetData sheetId="19">
        <row r="8">
          <cell r="D8" t="str">
            <v>4. TRIM.</v>
          </cell>
          <cell r="E8" t="str">
            <v>1. TRIM.</v>
          </cell>
          <cell r="F8" t="str">
            <v>2. TRIM.</v>
          </cell>
          <cell r="G8" t="str">
            <v>3. TRIM.</v>
          </cell>
          <cell r="H8" t="str">
            <v>4.Trim</v>
          </cell>
        </row>
        <row r="9">
          <cell r="D9">
            <v>2023</v>
          </cell>
          <cell r="E9">
            <v>2024</v>
          </cell>
          <cell r="F9">
            <v>2024</v>
          </cell>
          <cell r="G9">
            <v>2024</v>
          </cell>
          <cell r="H9">
            <v>2024</v>
          </cell>
        </row>
        <row r="10">
          <cell r="D10">
            <v>-233109.20377933141</v>
          </cell>
          <cell r="E10">
            <v>-43904.821492382092</v>
          </cell>
          <cell r="F10">
            <v>-57870.101161496947</v>
          </cell>
          <cell r="G10">
            <v>-108450.65518609341</v>
          </cell>
          <cell r="H10">
            <v>-50749.48937336728</v>
          </cell>
        </row>
        <row r="11">
          <cell r="D11">
            <v>-212485.05347962514</v>
          </cell>
          <cell r="E11">
            <v>-21980.389186134096</v>
          </cell>
          <cell r="F11">
            <v>-28101.767033598851</v>
          </cell>
          <cell r="G11">
            <v>-77898.538758740062</v>
          </cell>
          <cell r="H11">
            <v>-29524.792160240933</v>
          </cell>
        </row>
        <row r="12">
          <cell r="D12">
            <v>-66506.591703069629</v>
          </cell>
          <cell r="E12">
            <v>111375.44978746539</v>
          </cell>
          <cell r="F12">
            <v>98845.260245406069</v>
          </cell>
          <cell r="G12">
            <v>52067.593264197931</v>
          </cell>
          <cell r="H12">
            <v>102592.42208526051</v>
          </cell>
        </row>
        <row r="13">
          <cell r="D13">
            <v>-145978.46177655563</v>
          </cell>
          <cell r="E13">
            <v>-133355.83897359954</v>
          </cell>
          <cell r="F13">
            <v>-126947.02727900502</v>
          </cell>
          <cell r="G13">
            <v>-129966.13202293802</v>
          </cell>
          <cell r="H13">
            <v>-132117.21424550138</v>
          </cell>
        </row>
        <row r="14">
          <cell r="D14">
            <v>-139516.3804265043</v>
          </cell>
          <cell r="E14">
            <v>-130477.19622521772</v>
          </cell>
          <cell r="F14">
            <v>-141009.62096953389</v>
          </cell>
          <cell r="G14">
            <v>-142338.35870500279</v>
          </cell>
          <cell r="H14">
            <v>-147413.85726497567</v>
          </cell>
        </row>
        <row r="15">
          <cell r="D15">
            <v>-36415.539932468782</v>
          </cell>
          <cell r="E15">
            <v>-40399.367403461802</v>
          </cell>
          <cell r="F15">
            <v>-69066.114638738189</v>
          </cell>
          <cell r="G15">
            <v>-32713.772323352594</v>
          </cell>
          <cell r="H15">
            <v>-59929.701799621806</v>
          </cell>
        </row>
        <row r="16">
          <cell r="D16">
            <v>118892.23012679783</v>
          </cell>
          <cell r="E16">
            <v>108552.76391896984</v>
          </cell>
          <cell r="F16">
            <v>111241.28684163572</v>
          </cell>
          <cell r="G16">
            <v>111786.24227764955</v>
          </cell>
          <cell r="H16">
            <v>126189.16005184912</v>
          </cell>
        </row>
        <row r="17">
          <cell r="D17">
            <v>61390.466860560111</v>
          </cell>
          <cell r="E17">
            <v>59101.034333767202</v>
          </cell>
          <cell r="F17">
            <v>58625.066668626067</v>
          </cell>
          <cell r="G17">
            <v>56555.92900486257</v>
          </cell>
          <cell r="H17">
            <v>56482.436347184681</v>
          </cell>
        </row>
        <row r="18">
          <cell r="D18">
            <v>57501.763266237715</v>
          </cell>
          <cell r="E18">
            <v>49451.729585202651</v>
          </cell>
          <cell r="F18">
            <v>52616.220173009642</v>
          </cell>
          <cell r="G18">
            <v>55230.313272786974</v>
          </cell>
          <cell r="H18">
            <v>69706.723704664444</v>
          </cell>
        </row>
        <row r="19">
          <cell r="D19">
            <v>55433.959427404734</v>
          </cell>
          <cell r="E19">
            <v>48390.433830992166</v>
          </cell>
          <cell r="F19">
            <v>53872.491636717459</v>
          </cell>
          <cell r="G19">
            <v>57585.245602560302</v>
          </cell>
          <cell r="H19">
            <v>69516.105665393785</v>
          </cell>
        </row>
        <row r="20">
          <cell r="D20">
            <v>38124.943035723372</v>
          </cell>
          <cell r="E20">
            <v>56744.606091391921</v>
          </cell>
          <cell r="F20">
            <v>65794.669588187971</v>
          </cell>
          <cell r="G20">
            <v>50577.934369637704</v>
          </cell>
          <cell r="H20">
            <v>65633.928670314781</v>
          </cell>
        </row>
        <row r="21">
          <cell r="D21">
            <v>38064.811488368199</v>
          </cell>
          <cell r="E21">
            <v>56681.934287688797</v>
          </cell>
          <cell r="F21">
            <v>65738.26496485516</v>
          </cell>
          <cell r="G21">
            <v>50516.51600200864</v>
          </cell>
          <cell r="H21">
            <v>65563.736250167276</v>
          </cell>
        </row>
        <row r="22">
          <cell r="D22">
            <v>23351.63484690573</v>
          </cell>
          <cell r="E22">
            <v>41678.406840182804</v>
          </cell>
          <cell r="F22">
            <v>52844.699000000001</v>
          </cell>
          <cell r="G22">
            <v>36658.026874513096</v>
          </cell>
          <cell r="H22">
            <v>47305.209000000003</v>
          </cell>
        </row>
        <row r="24">
          <cell r="D24">
            <v>14713.176641462464</v>
          </cell>
          <cell r="E24">
            <v>15003.527447505994</v>
          </cell>
          <cell r="F24">
            <v>12893.565964855155</v>
          </cell>
          <cell r="G24">
            <v>13858.489127495539</v>
          </cell>
          <cell r="H24">
            <v>18258.527250167288</v>
          </cell>
        </row>
        <row r="25">
          <cell r="D25">
            <v>-194984.260743608</v>
          </cell>
          <cell r="E25">
            <v>12839.784599009901</v>
          </cell>
          <cell r="F25">
            <v>7924.5684266909957</v>
          </cell>
          <cell r="G25">
            <v>-57872.720816455549</v>
          </cell>
          <cell r="H25">
            <v>14884.439296947559</v>
          </cell>
        </row>
        <row r="26">
          <cell r="D26">
            <v>83702.722871827194</v>
          </cell>
          <cell r="E26">
            <v>-232352.52611566341</v>
          </cell>
          <cell r="F26">
            <v>-221814.98801387861</v>
          </cell>
          <cell r="G26">
            <v>243073.31576936238</v>
          </cell>
          <cell r="H26">
            <v>-255645.39321706441</v>
          </cell>
        </row>
        <row r="27">
          <cell r="D27">
            <v>142717.80778578582</v>
          </cell>
          <cell r="E27">
            <v>-56266.338544576225</v>
          </cell>
          <cell r="F27">
            <v>-71814.451294576254</v>
          </cell>
          <cell r="G27">
            <v>-24056.51599457625</v>
          </cell>
          <cell r="H27">
            <v>7071.9516554237052</v>
          </cell>
        </row>
        <row r="28">
          <cell r="D28">
            <v>83902.860669785834</v>
          </cell>
          <cell r="E28">
            <v>-4126.1673221550009</v>
          </cell>
          <cell r="F28">
            <v>-14665.280072155005</v>
          </cell>
          <cell r="G28">
            <v>20981.655227844993</v>
          </cell>
          <cell r="H28">
            <v>41305.122877844973</v>
          </cell>
        </row>
        <row r="29">
          <cell r="D29">
            <v>58814.947115999988</v>
          </cell>
          <cell r="E29">
            <v>-52140.171222421246</v>
          </cell>
          <cell r="F29">
            <v>-57149.171222421246</v>
          </cell>
          <cell r="G29">
            <v>-45038.171222421246</v>
          </cell>
          <cell r="H29">
            <v>-34233.171222421253</v>
          </cell>
        </row>
        <row r="30">
          <cell r="D30">
            <v>-189023.91447311663</v>
          </cell>
          <cell r="E30">
            <v>-89798.548429923365</v>
          </cell>
          <cell r="F30">
            <v>-86703.295050935092</v>
          </cell>
          <cell r="G30">
            <v>-88077.641920461334</v>
          </cell>
          <cell r="H30">
            <v>-88641.506630238218</v>
          </cell>
        </row>
        <row r="31">
          <cell r="D31">
            <v>83902.860669785834</v>
          </cell>
          <cell r="E31">
            <v>-4126.1673221550009</v>
          </cell>
          <cell r="F31">
            <v>-14665.280072155005</v>
          </cell>
          <cell r="G31">
            <v>20981.655227844993</v>
          </cell>
          <cell r="H31">
            <v>41305.122877844973</v>
          </cell>
        </row>
        <row r="32">
          <cell r="D32">
            <v>-185880.13848582725</v>
          </cell>
          <cell r="E32">
            <v>-89798.548429923365</v>
          </cell>
          <cell r="F32">
            <v>-86703.295050935092</v>
          </cell>
          <cell r="G32">
            <v>-88077.641920461334</v>
          </cell>
          <cell r="H32">
            <v>-88641.506630238218</v>
          </cell>
        </row>
        <row r="33">
          <cell r="D33">
            <v>130008.82955915807</v>
          </cell>
          <cell r="E33">
            <v>-86287.639141163789</v>
          </cell>
          <cell r="F33">
            <v>-63297.241668367264</v>
          </cell>
          <cell r="G33">
            <v>355207.47368439997</v>
          </cell>
          <cell r="H33">
            <v>-174075.83824224991</v>
          </cell>
        </row>
        <row r="34">
          <cell r="D34">
            <v>61390.466860560111</v>
          </cell>
          <cell r="E34">
            <v>59101.034333767202</v>
          </cell>
          <cell r="F34">
            <v>58625.066668626067</v>
          </cell>
          <cell r="G34">
            <v>56555.92900486257</v>
          </cell>
          <cell r="H34">
            <v>56482.436347184681</v>
          </cell>
        </row>
        <row r="37">
          <cell r="D37">
            <v>-274497.67641500023</v>
          </cell>
          <cell r="E37">
            <v>245022.48983899993</v>
          </cell>
          <cell r="F37">
            <v>232125.8220939996</v>
          </cell>
          <cell r="G37">
            <v>-294542.68541699968</v>
          </cell>
          <cell r="H37">
            <v>266322.77519799949</v>
          </cell>
        </row>
        <row r="102">
          <cell r="D102" t="str">
            <v>Compte des transactions courantes</v>
          </cell>
          <cell r="E102" t="str">
            <v>Biens et services</v>
          </cell>
          <cell r="F102" t="str">
            <v>Biens</v>
          </cell>
          <cell r="G102" t="str">
            <v>Services</v>
          </cell>
          <cell r="H102" t="str">
            <v>Revenu primaire</v>
          </cell>
          <cell r="I102" t="str">
            <v xml:space="preserve">      – Intérêt sur dette publique</v>
          </cell>
          <cell r="J102" t="str">
            <v>Revenu secondaire</v>
          </cell>
          <cell r="K102" t="str">
            <v>Administrations publiques</v>
          </cell>
          <cell r="L102" t="str">
            <v>Autres secteurs</v>
          </cell>
          <cell r="M102" t="str">
            <v xml:space="preserve">      – Envois de fonds des travailleurs</v>
          </cell>
          <cell r="N102" t="str">
            <v>Compte de capital</v>
          </cell>
          <cell r="O102" t="str">
            <v>Transferts de capital</v>
          </cell>
          <cell r="P102" t="str">
            <v>Administration publique</v>
          </cell>
          <cell r="Q102" t="str">
            <v xml:space="preserve">      – Autres transferts de capital</v>
          </cell>
          <cell r="R102" t="str">
            <v>Autre secteurs</v>
          </cell>
          <cell r="S102" t="str">
            <v>Capacité (+) / besoin (-) de financement (solde des comptes des transactions courantes et de capital)</v>
          </cell>
          <cell r="T102" t="str">
            <v>Compte financier</v>
          </cell>
          <cell r="U102" t="str">
            <v>Investissement direct</v>
          </cell>
          <cell r="V102" t="str">
            <v>Titres de participation</v>
          </cell>
          <cell r="W102" t="str">
            <v>Instruments de dettes</v>
          </cell>
          <cell r="X102" t="str">
            <v>Investissements de portefeuille</v>
          </cell>
          <cell r="Y102" t="str">
            <v>Titres de participation</v>
          </cell>
          <cell r="Z102" t="str">
            <v>Titres de créances (Bons et obligation du Trésor)</v>
          </cell>
          <cell r="AA102" t="str">
            <v>Autres investissements</v>
          </cell>
          <cell r="AB102" t="str">
            <v>Administrations publiques</v>
          </cell>
          <cell r="AC102" t="str">
            <v>Autres secteurs</v>
          </cell>
          <cell r="AD102" t="str">
            <v>Erreurs et omissions nettes</v>
          </cell>
          <cell r="AE102" t="str">
            <v>Solde global</v>
          </cell>
          <cell r="AF102" t="str">
            <v>Avoirs et engagements extérieurs du secteur monétaire</v>
          </cell>
          <cell r="AG102" t="str">
            <v>Banque centrale</v>
          </cell>
          <cell r="AH102" t="str">
            <v>Établissements de dépôts autres que la Banque Centrale</v>
          </cell>
        </row>
        <row r="103">
          <cell r="C103">
            <v>33664</v>
          </cell>
          <cell r="AJ103">
            <v>1</v>
          </cell>
        </row>
        <row r="104">
          <cell r="C104">
            <v>33756</v>
          </cell>
          <cell r="AJ104">
            <v>2</v>
          </cell>
        </row>
        <row r="105">
          <cell r="C105">
            <v>33848</v>
          </cell>
          <cell r="AJ105">
            <v>3</v>
          </cell>
        </row>
        <row r="106">
          <cell r="C106">
            <v>33939</v>
          </cell>
          <cell r="AJ106">
            <v>4</v>
          </cell>
        </row>
        <row r="107">
          <cell r="C107">
            <v>34029</v>
          </cell>
          <cell r="AJ107">
            <v>5</v>
          </cell>
        </row>
        <row r="108">
          <cell r="C108">
            <v>34121</v>
          </cell>
          <cell r="AJ108">
            <v>6</v>
          </cell>
        </row>
        <row r="109">
          <cell r="C109">
            <v>34213</v>
          </cell>
          <cell r="AJ109">
            <v>7</v>
          </cell>
        </row>
        <row r="110">
          <cell r="C110">
            <v>34304</v>
          </cell>
          <cell r="AJ110">
            <v>8</v>
          </cell>
        </row>
        <row r="111">
          <cell r="C111">
            <v>34394</v>
          </cell>
          <cell r="AJ111">
            <v>9</v>
          </cell>
        </row>
        <row r="112">
          <cell r="C112">
            <v>34486</v>
          </cell>
          <cell r="AJ112">
            <v>10</v>
          </cell>
        </row>
        <row r="113">
          <cell r="C113">
            <v>34578</v>
          </cell>
          <cell r="AJ113">
            <v>11</v>
          </cell>
        </row>
        <row r="114">
          <cell r="C114">
            <v>34669</v>
          </cell>
          <cell r="AJ114">
            <v>12</v>
          </cell>
        </row>
        <row r="115">
          <cell r="C115">
            <v>34759</v>
          </cell>
          <cell r="AJ115">
            <v>13</v>
          </cell>
        </row>
        <row r="116">
          <cell r="C116">
            <v>34851</v>
          </cell>
          <cell r="AJ116">
            <v>14</v>
          </cell>
        </row>
        <row r="117">
          <cell r="C117">
            <v>34943</v>
          </cell>
          <cell r="AJ117">
            <v>15</v>
          </cell>
        </row>
        <row r="118">
          <cell r="C118">
            <v>35034</v>
          </cell>
          <cell r="AJ118">
            <v>16</v>
          </cell>
        </row>
        <row r="119">
          <cell r="C119">
            <v>35125</v>
          </cell>
          <cell r="AJ119">
            <v>17</v>
          </cell>
        </row>
        <row r="120">
          <cell r="C120">
            <v>35217</v>
          </cell>
          <cell r="AJ120">
            <v>18</v>
          </cell>
        </row>
        <row r="121">
          <cell r="C121">
            <v>35309</v>
          </cell>
          <cell r="AJ121">
            <v>19</v>
          </cell>
        </row>
        <row r="122">
          <cell r="C122">
            <v>35400</v>
          </cell>
          <cell r="AJ122">
            <v>20</v>
          </cell>
        </row>
        <row r="123">
          <cell r="C123">
            <v>35490</v>
          </cell>
          <cell r="AJ123">
            <v>21</v>
          </cell>
        </row>
        <row r="124">
          <cell r="C124">
            <v>35582</v>
          </cell>
          <cell r="AJ124">
            <v>22</v>
          </cell>
        </row>
        <row r="125">
          <cell r="C125">
            <v>35674</v>
          </cell>
          <cell r="AJ125">
            <v>23</v>
          </cell>
        </row>
        <row r="126">
          <cell r="C126">
            <v>35765</v>
          </cell>
          <cell r="AJ126">
            <v>24</v>
          </cell>
        </row>
        <row r="127">
          <cell r="C127">
            <v>35855</v>
          </cell>
          <cell r="AJ127">
            <v>25</v>
          </cell>
        </row>
        <row r="128">
          <cell r="C128">
            <v>35947</v>
          </cell>
          <cell r="AJ128">
            <v>26</v>
          </cell>
        </row>
        <row r="129">
          <cell r="C129">
            <v>36039</v>
          </cell>
          <cell r="AJ129">
            <v>27</v>
          </cell>
        </row>
        <row r="130">
          <cell r="C130">
            <v>36130</v>
          </cell>
          <cell r="AJ130">
            <v>28</v>
          </cell>
        </row>
        <row r="131">
          <cell r="C131">
            <v>36220</v>
          </cell>
          <cell r="AJ131">
            <v>29</v>
          </cell>
        </row>
        <row r="132">
          <cell r="C132">
            <v>36312</v>
          </cell>
          <cell r="AJ132">
            <v>30</v>
          </cell>
        </row>
        <row r="133">
          <cell r="C133">
            <v>36404</v>
          </cell>
          <cell r="AJ133">
            <v>31</v>
          </cell>
        </row>
        <row r="134">
          <cell r="C134">
            <v>36495</v>
          </cell>
          <cell r="AJ134">
            <v>32</v>
          </cell>
        </row>
        <row r="135">
          <cell r="C135">
            <v>36586</v>
          </cell>
          <cell r="AJ135">
            <v>33</v>
          </cell>
        </row>
        <row r="136">
          <cell r="C136">
            <v>36678</v>
          </cell>
          <cell r="AJ136">
            <v>34</v>
          </cell>
        </row>
        <row r="137">
          <cell r="C137">
            <v>36770</v>
          </cell>
          <cell r="AJ137">
            <v>35</v>
          </cell>
        </row>
        <row r="138">
          <cell r="C138">
            <v>36861</v>
          </cell>
          <cell r="AJ138">
            <v>36</v>
          </cell>
        </row>
        <row r="139">
          <cell r="C139">
            <v>36951</v>
          </cell>
          <cell r="AJ139">
            <v>37</v>
          </cell>
        </row>
        <row r="140">
          <cell r="C140">
            <v>37043</v>
          </cell>
          <cell r="AJ140">
            <v>38</v>
          </cell>
        </row>
        <row r="141">
          <cell r="C141">
            <v>37135</v>
          </cell>
          <cell r="AJ141">
            <v>39</v>
          </cell>
        </row>
        <row r="142">
          <cell r="C142">
            <v>37226</v>
          </cell>
          <cell r="AJ142">
            <v>40</v>
          </cell>
        </row>
        <row r="143">
          <cell r="C143">
            <v>37316</v>
          </cell>
          <cell r="AJ143">
            <v>41</v>
          </cell>
        </row>
        <row r="144">
          <cell r="C144">
            <v>37408</v>
          </cell>
          <cell r="AJ144">
            <v>42</v>
          </cell>
        </row>
        <row r="145">
          <cell r="C145">
            <v>37500</v>
          </cell>
          <cell r="AJ145">
            <v>43</v>
          </cell>
        </row>
        <row r="146">
          <cell r="C146">
            <v>37591</v>
          </cell>
          <cell r="AJ146">
            <v>44</v>
          </cell>
        </row>
        <row r="147">
          <cell r="C147">
            <v>37681</v>
          </cell>
          <cell r="AJ147">
            <v>45</v>
          </cell>
        </row>
        <row r="148">
          <cell r="C148">
            <v>37773</v>
          </cell>
          <cell r="AJ148">
            <v>46</v>
          </cell>
        </row>
        <row r="149">
          <cell r="C149">
            <v>37865</v>
          </cell>
          <cell r="AJ149">
            <v>47</v>
          </cell>
        </row>
        <row r="150">
          <cell r="C150">
            <v>37956</v>
          </cell>
          <cell r="AJ150">
            <v>48</v>
          </cell>
        </row>
        <row r="151">
          <cell r="C151">
            <v>38047</v>
          </cell>
          <cell r="AJ151">
            <v>49</v>
          </cell>
        </row>
        <row r="152">
          <cell r="C152">
            <v>38139</v>
          </cell>
          <cell r="AJ152">
            <v>50</v>
          </cell>
        </row>
        <row r="153">
          <cell r="C153">
            <v>38231</v>
          </cell>
          <cell r="AJ153">
            <v>51</v>
          </cell>
        </row>
        <row r="154">
          <cell r="C154">
            <v>38322</v>
          </cell>
          <cell r="AJ154">
            <v>52</v>
          </cell>
        </row>
        <row r="155">
          <cell r="C155">
            <v>38412</v>
          </cell>
          <cell r="AJ155">
            <v>53</v>
          </cell>
        </row>
        <row r="156">
          <cell r="C156">
            <v>38504</v>
          </cell>
          <cell r="AJ156">
            <v>54</v>
          </cell>
        </row>
        <row r="157">
          <cell r="C157">
            <v>38596</v>
          </cell>
          <cell r="AJ157">
            <v>55</v>
          </cell>
        </row>
        <row r="158">
          <cell r="C158">
            <v>38687</v>
          </cell>
          <cell r="AJ158">
            <v>56</v>
          </cell>
        </row>
        <row r="159">
          <cell r="C159">
            <v>38777</v>
          </cell>
          <cell r="AJ159">
            <v>57</v>
          </cell>
        </row>
        <row r="160">
          <cell r="C160">
            <v>38869</v>
          </cell>
          <cell r="AJ160">
            <v>58</v>
          </cell>
        </row>
        <row r="161">
          <cell r="C161">
            <v>38961</v>
          </cell>
          <cell r="AJ161">
            <v>59</v>
          </cell>
        </row>
        <row r="162">
          <cell r="C162">
            <v>39052</v>
          </cell>
          <cell r="AJ162">
            <v>60</v>
          </cell>
        </row>
        <row r="163">
          <cell r="C163">
            <v>39142</v>
          </cell>
          <cell r="AJ163">
            <v>61</v>
          </cell>
        </row>
        <row r="164">
          <cell r="C164">
            <v>39234</v>
          </cell>
          <cell r="AJ164">
            <v>62</v>
          </cell>
        </row>
        <row r="165">
          <cell r="C165">
            <v>39326</v>
          </cell>
          <cell r="AJ165">
            <v>63</v>
          </cell>
        </row>
        <row r="166">
          <cell r="C166">
            <v>39417</v>
          </cell>
          <cell r="AJ166">
            <v>64</v>
          </cell>
        </row>
        <row r="167">
          <cell r="C167">
            <v>39508</v>
          </cell>
          <cell r="AJ167">
            <v>65</v>
          </cell>
        </row>
        <row r="168">
          <cell r="C168">
            <v>39600</v>
          </cell>
          <cell r="AJ168">
            <v>66</v>
          </cell>
        </row>
        <row r="169">
          <cell r="C169">
            <v>39692</v>
          </cell>
          <cell r="AJ169">
            <v>67</v>
          </cell>
        </row>
        <row r="170">
          <cell r="C170">
            <v>39783</v>
          </cell>
          <cell r="AJ170">
            <v>68</v>
          </cell>
        </row>
        <row r="171">
          <cell r="C171">
            <v>39873</v>
          </cell>
          <cell r="AJ171">
            <v>69</v>
          </cell>
        </row>
        <row r="172">
          <cell r="C172">
            <v>39965</v>
          </cell>
          <cell r="AJ172">
            <v>70</v>
          </cell>
        </row>
        <row r="173">
          <cell r="C173">
            <v>40057</v>
          </cell>
          <cell r="AJ173">
            <v>71</v>
          </cell>
        </row>
        <row r="174">
          <cell r="C174">
            <v>40148</v>
          </cell>
          <cell r="AJ174">
            <v>72</v>
          </cell>
        </row>
        <row r="175">
          <cell r="C175">
            <v>40238</v>
          </cell>
          <cell r="AJ175">
            <v>73</v>
          </cell>
        </row>
        <row r="176">
          <cell r="C176">
            <v>40330</v>
          </cell>
          <cell r="AJ176">
            <v>74</v>
          </cell>
        </row>
        <row r="177">
          <cell r="C177">
            <v>40422</v>
          </cell>
          <cell r="AJ177">
            <v>75</v>
          </cell>
        </row>
        <row r="178">
          <cell r="C178">
            <v>40513</v>
          </cell>
          <cell r="AJ178">
            <v>76</v>
          </cell>
        </row>
        <row r="179">
          <cell r="C179">
            <v>40603</v>
          </cell>
          <cell r="AJ179">
            <v>77</v>
          </cell>
        </row>
        <row r="180">
          <cell r="C180">
            <v>40695</v>
          </cell>
          <cell r="AJ180">
            <v>78</v>
          </cell>
        </row>
        <row r="181">
          <cell r="C181">
            <v>40787</v>
          </cell>
          <cell r="AJ181">
            <v>79</v>
          </cell>
        </row>
        <row r="182">
          <cell r="C182">
            <v>40878</v>
          </cell>
          <cell r="AJ182">
            <v>80</v>
          </cell>
        </row>
        <row r="183">
          <cell r="C183">
            <v>40969</v>
          </cell>
          <cell r="AJ183">
            <v>81</v>
          </cell>
        </row>
        <row r="184">
          <cell r="C184">
            <v>41061</v>
          </cell>
          <cell r="AJ184">
            <v>82</v>
          </cell>
        </row>
        <row r="185">
          <cell r="C185">
            <v>41153</v>
          </cell>
          <cell r="AJ185">
            <v>83</v>
          </cell>
        </row>
        <row r="186">
          <cell r="C186">
            <v>41244</v>
          </cell>
          <cell r="AJ186">
            <v>84</v>
          </cell>
        </row>
        <row r="187">
          <cell r="C187">
            <v>41334</v>
          </cell>
          <cell r="AJ187">
            <v>85</v>
          </cell>
        </row>
        <row r="188">
          <cell r="C188">
            <v>41426</v>
          </cell>
          <cell r="AJ188">
            <v>86</v>
          </cell>
        </row>
        <row r="189">
          <cell r="C189">
            <v>41518</v>
          </cell>
          <cell r="AJ189">
            <v>87</v>
          </cell>
        </row>
        <row r="190">
          <cell r="C190">
            <v>41609</v>
          </cell>
          <cell r="AJ190">
            <v>88</v>
          </cell>
        </row>
        <row r="191">
          <cell r="C191">
            <v>41699</v>
          </cell>
          <cell r="AJ191">
            <v>89</v>
          </cell>
        </row>
        <row r="192">
          <cell r="C192">
            <v>41791</v>
          </cell>
          <cell r="AJ192">
            <v>90</v>
          </cell>
        </row>
        <row r="193">
          <cell r="C193">
            <v>41883</v>
          </cell>
          <cell r="AJ193">
            <v>91</v>
          </cell>
        </row>
        <row r="194">
          <cell r="C194">
            <v>41974</v>
          </cell>
          <cell r="AJ194">
            <v>92</v>
          </cell>
        </row>
        <row r="195">
          <cell r="C195">
            <v>42064</v>
          </cell>
          <cell r="AJ195">
            <v>93</v>
          </cell>
        </row>
        <row r="196">
          <cell r="C196">
            <v>42156</v>
          </cell>
          <cell r="AJ196">
            <v>94</v>
          </cell>
        </row>
        <row r="197">
          <cell r="C197">
            <v>42248</v>
          </cell>
          <cell r="AJ197">
            <v>95</v>
          </cell>
        </row>
        <row r="198">
          <cell r="C198">
            <v>42339</v>
          </cell>
          <cell r="AJ198">
            <v>96</v>
          </cell>
        </row>
        <row r="199">
          <cell r="C199">
            <v>42430</v>
          </cell>
          <cell r="D199">
            <v>-67623.744999999995</v>
          </cell>
          <cell r="E199">
            <v>-57859</v>
          </cell>
          <cell r="F199">
            <v>-26704</v>
          </cell>
          <cell r="G199">
            <v>-31155</v>
          </cell>
          <cell r="H199">
            <v>-51691.745000000003</v>
          </cell>
          <cell r="I199">
            <v>-2097.5</v>
          </cell>
          <cell r="J199">
            <v>41927</v>
          </cell>
          <cell r="K199">
            <v>-5432</v>
          </cell>
          <cell r="L199">
            <v>47359</v>
          </cell>
          <cell r="M199">
            <v>43033</v>
          </cell>
          <cell r="N199">
            <v>27617</v>
          </cell>
          <cell r="O199">
            <v>27617</v>
          </cell>
          <cell r="P199">
            <v>15789</v>
          </cell>
          <cell r="Q199">
            <v>15789</v>
          </cell>
          <cell r="R199">
            <v>11828</v>
          </cell>
          <cell r="S199">
            <v>-40006.744999999995</v>
          </cell>
          <cell r="T199">
            <v>-123101.80931125439</v>
          </cell>
          <cell r="U199">
            <v>893.80000000000064</v>
          </cell>
          <cell r="V199">
            <v>-9793.5857262949576</v>
          </cell>
          <cell r="W199">
            <v>10687.385726294959</v>
          </cell>
          <cell r="X199">
            <v>-22480.6</v>
          </cell>
          <cell r="Y199">
            <v>-2181.4000000000005</v>
          </cell>
          <cell r="Z199">
            <v>-20299.2</v>
          </cell>
          <cell r="AA199">
            <v>-101515.0093112544</v>
          </cell>
          <cell r="AB199">
            <v>-15429.921311254408</v>
          </cell>
          <cell r="AC199">
            <v>-86085.087999999989</v>
          </cell>
          <cell r="AD199">
            <v>2735.3739672497613</v>
          </cell>
          <cell r="AE199">
            <v>85830.438278504153</v>
          </cell>
          <cell r="AF199">
            <v>-85830.438278504153</v>
          </cell>
          <cell r="AG199">
            <v>-543.66409999973257</v>
          </cell>
          <cell r="AH199">
            <v>-85286.77417850442</v>
          </cell>
          <cell r="AJ199">
            <v>97</v>
          </cell>
        </row>
        <row r="200">
          <cell r="C200">
            <v>42522</v>
          </cell>
          <cell r="D200">
            <v>-171334.22007293522</v>
          </cell>
          <cell r="E200">
            <v>-165435.47507293522</v>
          </cell>
          <cell r="F200">
            <v>-126528.45616001799</v>
          </cell>
          <cell r="G200">
            <v>-38907.018912917221</v>
          </cell>
          <cell r="H200">
            <v>-59728.745000000003</v>
          </cell>
          <cell r="I200">
            <v>-5066.7</v>
          </cell>
          <cell r="J200">
            <v>53830</v>
          </cell>
          <cell r="K200">
            <v>-4621</v>
          </cell>
          <cell r="L200">
            <v>58451</v>
          </cell>
          <cell r="M200">
            <v>54867</v>
          </cell>
          <cell r="N200">
            <v>37105.9</v>
          </cell>
          <cell r="O200">
            <v>37105.9</v>
          </cell>
          <cell r="P200">
            <v>27655.9</v>
          </cell>
          <cell r="Q200">
            <v>27655.9</v>
          </cell>
          <cell r="R200">
            <v>9450</v>
          </cell>
          <cell r="S200">
            <v>-134228.3200729352</v>
          </cell>
          <cell r="T200">
            <v>-138652.71396688159</v>
          </cell>
          <cell r="U200">
            <v>1340.6999999999991</v>
          </cell>
          <cell r="V200">
            <v>-14690.378589442436</v>
          </cell>
          <cell r="W200">
            <v>16031.078589442435</v>
          </cell>
          <cell r="X200">
            <v>-33720.9</v>
          </cell>
          <cell r="Y200">
            <v>-3272.0999999999995</v>
          </cell>
          <cell r="Z200">
            <v>-30448.799999999999</v>
          </cell>
          <cell r="AA200">
            <v>-106272.51396688161</v>
          </cell>
          <cell r="AB200">
            <v>-23144.88196688161</v>
          </cell>
          <cell r="AC200">
            <v>-83127.632000000012</v>
          </cell>
          <cell r="AD200">
            <v>2532.593223421427</v>
          </cell>
          <cell r="AE200">
            <v>6956.9871173678548</v>
          </cell>
          <cell r="AF200">
            <v>-6956.9871173678548</v>
          </cell>
          <cell r="AG200">
            <v>-26725.057349000133</v>
          </cell>
          <cell r="AH200">
            <v>19768.070231632271</v>
          </cell>
          <cell r="AJ200">
            <v>98</v>
          </cell>
        </row>
        <row r="201">
          <cell r="C201">
            <v>42614</v>
          </cell>
          <cell r="D201">
            <v>-25648.64650997601</v>
          </cell>
          <cell r="E201">
            <v>-52087.901509976014</v>
          </cell>
          <cell r="F201">
            <v>-21373.901509976014</v>
          </cell>
          <cell r="G201">
            <v>-30714</v>
          </cell>
          <cell r="H201">
            <v>-59400.745000000003</v>
          </cell>
          <cell r="I201">
            <v>-2465.3000000000002</v>
          </cell>
          <cell r="J201">
            <v>85840</v>
          </cell>
          <cell r="K201">
            <v>34388</v>
          </cell>
          <cell r="L201">
            <v>51452</v>
          </cell>
          <cell r="M201">
            <v>46319</v>
          </cell>
          <cell r="N201">
            <v>45833</v>
          </cell>
          <cell r="O201">
            <v>45833</v>
          </cell>
          <cell r="P201">
            <v>32792</v>
          </cell>
          <cell r="Q201">
            <v>32792</v>
          </cell>
          <cell r="R201">
            <v>13041</v>
          </cell>
          <cell r="S201">
            <v>20184.35349002399</v>
          </cell>
          <cell r="T201">
            <v>-76958.323558492644</v>
          </cell>
          <cell r="U201">
            <v>2089.6736017652429</v>
          </cell>
          <cell r="V201">
            <v>-16601.358576976181</v>
          </cell>
          <cell r="W201">
            <v>18691.032178741425</v>
          </cell>
          <cell r="X201">
            <v>-39178.47</v>
          </cell>
          <cell r="Y201">
            <v>-3654.8700000000003</v>
          </cell>
          <cell r="Z201">
            <v>-35523.599999999999</v>
          </cell>
          <cell r="AA201">
            <v>-39869.527160257916</v>
          </cell>
          <cell r="AB201">
            <v>-27773.858360257931</v>
          </cell>
          <cell r="AC201">
            <v>-12095.668799999985</v>
          </cell>
          <cell r="AD201">
            <v>-2259.27150502929</v>
          </cell>
          <cell r="AE201">
            <v>94883.405543487344</v>
          </cell>
          <cell r="AF201">
            <v>-94883.405543487344</v>
          </cell>
          <cell r="AG201">
            <v>24505.391693999816</v>
          </cell>
          <cell r="AH201">
            <v>-119388.79723748716</v>
          </cell>
          <cell r="AJ201">
            <v>99</v>
          </cell>
        </row>
        <row r="202">
          <cell r="C202">
            <v>42705</v>
          </cell>
          <cell r="D202">
            <v>6554.9437580000376</v>
          </cell>
          <cell r="E202">
            <v>-25573.51124199992</v>
          </cell>
          <cell r="F202">
            <v>28432.488758000021</v>
          </cell>
          <cell r="G202">
            <v>-54006</v>
          </cell>
          <cell r="H202">
            <v>-60945.745000000003</v>
          </cell>
          <cell r="I202">
            <v>-6937.6</v>
          </cell>
          <cell r="J202">
            <v>93074.2</v>
          </cell>
          <cell r="K202">
            <v>40522.199999999997</v>
          </cell>
          <cell r="L202">
            <v>52552</v>
          </cell>
          <cell r="M202">
            <v>47419</v>
          </cell>
          <cell r="N202">
            <v>38738.978999999999</v>
          </cell>
          <cell r="O202">
            <v>38738.978999999999</v>
          </cell>
          <cell r="P202">
            <v>22754.978999999999</v>
          </cell>
          <cell r="Q202">
            <v>22754.978999999999</v>
          </cell>
          <cell r="R202">
            <v>15984</v>
          </cell>
          <cell r="S202">
            <v>45293.922758000088</v>
          </cell>
          <cell r="T202">
            <v>-84931.974841270567</v>
          </cell>
          <cell r="U202">
            <v>-1197.5380088262389</v>
          </cell>
          <cell r="V202">
            <v>-18356.819382271922</v>
          </cell>
          <cell r="W202">
            <v>17159.281373445683</v>
          </cell>
          <cell r="X202">
            <v>-40722.39</v>
          </cell>
          <cell r="Y202">
            <v>-3815.4000000000005</v>
          </cell>
          <cell r="Z202">
            <v>-36906.99</v>
          </cell>
          <cell r="AA202">
            <v>-43012.046832444321</v>
          </cell>
          <cell r="AB202">
            <v>-23916.378032444329</v>
          </cell>
          <cell r="AC202">
            <v>-19095.668799999985</v>
          </cell>
          <cell r="AD202">
            <v>-2887.9035575383459</v>
          </cell>
          <cell r="AE202">
            <v>127337.99404173228</v>
          </cell>
          <cell r="AF202">
            <v>-127337.99404173228</v>
          </cell>
          <cell r="AG202">
            <v>3312.5891970000885</v>
          </cell>
          <cell r="AH202">
            <v>-130650.58323873236</v>
          </cell>
          <cell r="AJ202">
            <v>100</v>
          </cell>
        </row>
        <row r="203">
          <cell r="C203">
            <v>42795</v>
          </cell>
          <cell r="D203">
            <v>-25683.917499999981</v>
          </cell>
          <cell r="E203">
            <v>-22350</v>
          </cell>
          <cell r="F203">
            <v>36041</v>
          </cell>
          <cell r="G203">
            <v>-58391</v>
          </cell>
          <cell r="H203">
            <v>-51353.917499999996</v>
          </cell>
          <cell r="I203">
            <v>-3972.6135000000004</v>
          </cell>
          <cell r="J203">
            <v>48020</v>
          </cell>
          <cell r="K203">
            <v>-2019</v>
          </cell>
          <cell r="L203">
            <v>50039</v>
          </cell>
          <cell r="M203">
            <v>46227</v>
          </cell>
          <cell r="N203">
            <v>34757.800000000003</v>
          </cell>
          <cell r="O203">
            <v>34757.800000000003</v>
          </cell>
          <cell r="P203">
            <v>23988.799999999999</v>
          </cell>
          <cell r="Q203">
            <v>23988.799999999999</v>
          </cell>
          <cell r="R203">
            <v>10769</v>
          </cell>
          <cell r="S203">
            <v>9073.8825000000652</v>
          </cell>
          <cell r="T203">
            <v>-65801.977282899199</v>
          </cell>
          <cell r="U203">
            <v>1238.8033568426272</v>
          </cell>
          <cell r="V203">
            <v>-17553.156258024374</v>
          </cell>
          <cell r="W203">
            <v>18791.959614866999</v>
          </cell>
          <cell r="X203">
            <v>-36681.399000000005</v>
          </cell>
          <cell r="Y203">
            <v>-3925.2899999999991</v>
          </cell>
          <cell r="Z203">
            <v>-32756.109000000004</v>
          </cell>
          <cell r="AA203">
            <v>-30359.381639741827</v>
          </cell>
          <cell r="AB203">
            <v>-9651.9999999997672</v>
          </cell>
          <cell r="AC203">
            <v>-20707.38163974206</v>
          </cell>
          <cell r="AD203">
            <v>-2234.0435742327245</v>
          </cell>
          <cell r="AE203">
            <v>72641.816208666452</v>
          </cell>
          <cell r="AF203">
            <v>-72641.816208666452</v>
          </cell>
          <cell r="AG203">
            <v>96027.733353000032</v>
          </cell>
          <cell r="AH203">
            <v>-168669.5495616665</v>
          </cell>
          <cell r="AJ203">
            <v>101</v>
          </cell>
        </row>
        <row r="204">
          <cell r="C204">
            <v>42887</v>
          </cell>
          <cell r="D204">
            <v>-75359.214853000012</v>
          </cell>
          <cell r="E204">
            <v>-77008</v>
          </cell>
          <cell r="F204">
            <v>-15495</v>
          </cell>
          <cell r="G204">
            <v>-61513</v>
          </cell>
          <cell r="H204">
            <v>-59179.917499999996</v>
          </cell>
          <cell r="I204">
            <v>-4040.9567500000003</v>
          </cell>
          <cell r="J204">
            <v>60828.702646999998</v>
          </cell>
          <cell r="K204">
            <v>9700.7026470000001</v>
          </cell>
          <cell r="L204">
            <v>51128</v>
          </cell>
          <cell r="M204">
            <v>47015</v>
          </cell>
          <cell r="N204">
            <v>29301.3</v>
          </cell>
          <cell r="O204">
            <v>29301.3</v>
          </cell>
          <cell r="P204">
            <v>16383.3</v>
          </cell>
          <cell r="Q204">
            <v>16383.3</v>
          </cell>
          <cell r="R204">
            <v>12918</v>
          </cell>
          <cell r="S204">
            <v>-46057.914852999966</v>
          </cell>
          <cell r="T204">
            <v>-105696.91098155407</v>
          </cell>
          <cell r="U204">
            <v>619.66086818822896</v>
          </cell>
          <cell r="V204">
            <v>-11946.920819593428</v>
          </cell>
          <cell r="W204">
            <v>12566.581687781656</v>
          </cell>
          <cell r="X204">
            <v>-28043.190210000001</v>
          </cell>
          <cell r="Y204">
            <v>-3356.5891200000005</v>
          </cell>
          <cell r="Z204">
            <v>-24686.60109</v>
          </cell>
          <cell r="AA204">
            <v>-78273.381639742292</v>
          </cell>
          <cell r="AB204">
            <v>47633.999999999767</v>
          </cell>
          <cell r="AC204">
            <v>-125907.38163974206</v>
          </cell>
          <cell r="AD204">
            <v>-2431.0717244771076</v>
          </cell>
          <cell r="AE204">
            <v>57207.924404076824</v>
          </cell>
          <cell r="AF204">
            <v>-57207.924404076824</v>
          </cell>
          <cell r="AG204">
            <v>-86426.813561000163</v>
          </cell>
          <cell r="AH204">
            <v>29218.889156923338</v>
          </cell>
          <cell r="AJ204">
            <v>102</v>
          </cell>
        </row>
        <row r="205">
          <cell r="C205">
            <v>42979</v>
          </cell>
          <cell r="D205">
            <v>-255883.5782815839</v>
          </cell>
          <cell r="E205">
            <v>-249339.66078158392</v>
          </cell>
          <cell r="F205">
            <v>-178688.66078158398</v>
          </cell>
          <cell r="G205">
            <v>-70651</v>
          </cell>
          <cell r="H205">
            <v>-59042.917499999996</v>
          </cell>
          <cell r="I205">
            <v>-4540.9567500000003</v>
          </cell>
          <cell r="J205">
            <v>52499</v>
          </cell>
          <cell r="K205">
            <v>-1028</v>
          </cell>
          <cell r="L205">
            <v>53527</v>
          </cell>
          <cell r="M205">
            <v>49470</v>
          </cell>
          <cell r="N205">
            <v>37107</v>
          </cell>
          <cell r="O205">
            <v>37107</v>
          </cell>
          <cell r="P205">
            <v>22995</v>
          </cell>
          <cell r="Q205">
            <v>22995</v>
          </cell>
          <cell r="R205">
            <v>14112</v>
          </cell>
          <cell r="S205">
            <v>-218776.5782815839</v>
          </cell>
          <cell r="T205">
            <v>-294343.52323963057</v>
          </cell>
          <cell r="U205">
            <v>1319.4161908955734</v>
          </cell>
          <cell r="V205">
            <v>-15885.07067140178</v>
          </cell>
          <cell r="W205">
            <v>17204.486862297352</v>
          </cell>
          <cell r="X205">
            <v>-33694.379020999993</v>
          </cell>
          <cell r="Y205">
            <v>-3821.7989119999993</v>
          </cell>
          <cell r="Z205">
            <v>-29872.580108999995</v>
          </cell>
          <cell r="AA205">
            <v>-261968.56040952611</v>
          </cell>
          <cell r="AB205">
            <v>-68013.178769784048</v>
          </cell>
          <cell r="AC205">
            <v>-193955.38163974206</v>
          </cell>
          <cell r="AD205">
            <v>2148.1743299353402</v>
          </cell>
          <cell r="AE205">
            <v>77715.119287981986</v>
          </cell>
          <cell r="AF205">
            <v>-77715.119287981986</v>
          </cell>
          <cell r="AG205">
            <v>-183149.04179495596</v>
          </cell>
          <cell r="AH205">
            <v>105433.92250697396</v>
          </cell>
          <cell r="AJ205">
            <v>103</v>
          </cell>
        </row>
        <row r="206">
          <cell r="C206">
            <v>43070</v>
          </cell>
          <cell r="D206">
            <v>-50897.280258999905</v>
          </cell>
          <cell r="E206">
            <v>-109230.132759</v>
          </cell>
          <cell r="F206">
            <v>-36880.132759</v>
          </cell>
          <cell r="G206">
            <v>-72350</v>
          </cell>
          <cell r="H206">
            <v>-60838.917500000003</v>
          </cell>
          <cell r="I206">
            <v>-7609.3</v>
          </cell>
          <cell r="J206">
            <v>119171.76999999999</v>
          </cell>
          <cell r="K206">
            <v>61413.77</v>
          </cell>
          <cell r="L206">
            <v>57758</v>
          </cell>
          <cell r="M206">
            <v>53933</v>
          </cell>
          <cell r="N206">
            <v>70374.100000000006</v>
          </cell>
          <cell r="O206">
            <v>70374.100000000006</v>
          </cell>
          <cell r="P206">
            <v>56579.1</v>
          </cell>
          <cell r="Q206">
            <v>56579.1</v>
          </cell>
          <cell r="R206">
            <v>13795</v>
          </cell>
          <cell r="S206">
            <v>19476.819741000072</v>
          </cell>
          <cell r="T206">
            <v>-52662.673314124811</v>
          </cell>
          <cell r="U206">
            <v>-62.277318054815623</v>
          </cell>
          <cell r="V206">
            <v>-16231.148498857365</v>
          </cell>
          <cell r="W206">
            <v>16168.871180802549</v>
          </cell>
          <cell r="X206">
            <v>-34366.667091089992</v>
          </cell>
          <cell r="Y206">
            <v>-3741.9512899999995</v>
          </cell>
          <cell r="Z206">
            <v>-30624.715801089998</v>
          </cell>
          <cell r="AA206">
            <v>-18233.728904980002</v>
          </cell>
          <cell r="AB206">
            <v>-116852.34726523794</v>
          </cell>
          <cell r="AC206">
            <v>98618.61836025794</v>
          </cell>
          <cell r="AD206">
            <v>-2350.8268260833574</v>
          </cell>
          <cell r="AE206">
            <v>69788.666229041526</v>
          </cell>
          <cell r="AF206">
            <v>-69788.666229041526</v>
          </cell>
          <cell r="AG206">
            <v>37921.645014091991</v>
          </cell>
          <cell r="AH206">
            <v>-107710.3112431335</v>
          </cell>
          <cell r="AJ206">
            <v>104</v>
          </cell>
        </row>
        <row r="207">
          <cell r="C207">
            <v>43160</v>
          </cell>
          <cell r="D207">
            <v>78558.651298514917</v>
          </cell>
          <cell r="E207">
            <v>62655.996017514961</v>
          </cell>
          <cell r="F207">
            <v>133960.99601751502</v>
          </cell>
          <cell r="G207">
            <v>-71305</v>
          </cell>
          <cell r="H207">
            <v>-51604.5</v>
          </cell>
          <cell r="I207">
            <v>-3654.1</v>
          </cell>
          <cell r="J207">
            <v>67507.155280999999</v>
          </cell>
          <cell r="K207">
            <v>12489.155280999999</v>
          </cell>
          <cell r="L207">
            <v>55018</v>
          </cell>
          <cell r="M207">
            <v>49993</v>
          </cell>
          <cell r="N207">
            <v>35539.4553540622</v>
          </cell>
          <cell r="O207">
            <v>35539.4553540622</v>
          </cell>
          <cell r="P207">
            <v>23242.4553540622</v>
          </cell>
          <cell r="Q207">
            <v>23242.4553540622</v>
          </cell>
          <cell r="R207">
            <v>12297</v>
          </cell>
          <cell r="S207">
            <v>114098.10665257717</v>
          </cell>
          <cell r="T207">
            <v>64496.545607270578</v>
          </cell>
          <cell r="U207">
            <v>-35412.221961112213</v>
          </cell>
          <cell r="V207">
            <v>-31387.030040197307</v>
          </cell>
          <cell r="W207">
            <v>-4025.1919209149019</v>
          </cell>
          <cell r="X207">
            <v>-45549.796004449585</v>
          </cell>
          <cell r="Y207">
            <v>-3926.8963545000006</v>
          </cell>
          <cell r="Z207">
            <v>-41622.899649949584</v>
          </cell>
          <cell r="AA207">
            <v>145458.56357283238</v>
          </cell>
          <cell r="AB207">
            <v>-151842.92601353116</v>
          </cell>
          <cell r="AC207">
            <v>297301.48958636355</v>
          </cell>
          <cell r="AD207">
            <v>-4743.0010124291293</v>
          </cell>
          <cell r="AE207">
            <v>44858.560032877489</v>
          </cell>
          <cell r="AF207">
            <v>-44858.560032877489</v>
          </cell>
          <cell r="AG207">
            <v>-176453.83273413594</v>
          </cell>
          <cell r="AH207">
            <v>131595.27270125848</v>
          </cell>
          <cell r="AJ207">
            <v>105</v>
          </cell>
        </row>
        <row r="208">
          <cell r="C208">
            <v>43252</v>
          </cell>
          <cell r="D208">
            <v>-121180.45365696726</v>
          </cell>
          <cell r="E208">
            <v>-123480.88317196723</v>
          </cell>
          <cell r="F208">
            <v>-46377.883171967173</v>
          </cell>
          <cell r="G208">
            <v>-77103</v>
          </cell>
          <cell r="H208">
            <v>-59456.5</v>
          </cell>
          <cell r="I208">
            <v>-9409.0805279999986</v>
          </cell>
          <cell r="J208">
            <v>61756.929514999996</v>
          </cell>
          <cell r="K208">
            <v>5605.9295150000007</v>
          </cell>
          <cell r="L208">
            <v>56151</v>
          </cell>
          <cell r="M208">
            <v>51002</v>
          </cell>
          <cell r="N208">
            <v>39035.62199355333</v>
          </cell>
          <cell r="O208">
            <v>39035.62199355333</v>
          </cell>
          <cell r="P208">
            <v>26251.62199355333</v>
          </cell>
          <cell r="Q208">
            <v>26251.62199355333</v>
          </cell>
          <cell r="R208">
            <v>12784</v>
          </cell>
          <cell r="S208">
            <v>-82144.831663413905</v>
          </cell>
          <cell r="T208">
            <v>-187531.47791728957</v>
          </cell>
          <cell r="U208">
            <v>-37389.324146757775</v>
          </cell>
          <cell r="V208">
            <v>-33369.012505842875</v>
          </cell>
          <cell r="W208">
            <v>-4020.3116409149006</v>
          </cell>
          <cell r="X208">
            <v>-48987.524976449582</v>
          </cell>
          <cell r="Y208">
            <v>-4718.6373045000009</v>
          </cell>
          <cell r="Z208">
            <v>-44268.887671949582</v>
          </cell>
          <cell r="AA208">
            <v>-101154.62879408218</v>
          </cell>
          <cell r="AB208">
            <v>-165962.84158044565</v>
          </cell>
          <cell r="AC208">
            <v>64808.212786363467</v>
          </cell>
          <cell r="AD208">
            <v>1763.3592111244798</v>
          </cell>
          <cell r="AE208">
            <v>107150.00546500005</v>
          </cell>
          <cell r="AF208">
            <v>-107150.00546500005</v>
          </cell>
          <cell r="AG208">
            <v>-239885.00546499994</v>
          </cell>
          <cell r="AH208">
            <v>132734.99999999988</v>
          </cell>
          <cell r="AJ208">
            <v>106</v>
          </cell>
        </row>
        <row r="209">
          <cell r="C209">
            <v>43344</v>
          </cell>
          <cell r="D209">
            <v>-215891.4348330478</v>
          </cell>
          <cell r="E209">
            <v>-214559.12576504779</v>
          </cell>
          <cell r="F209">
            <v>-131935.08958869393</v>
          </cell>
          <cell r="G209">
            <v>-82624.036176353897</v>
          </cell>
          <cell r="H209">
            <v>-59274.5</v>
          </cell>
          <cell r="I209">
            <v>-2826.7060000000001</v>
          </cell>
          <cell r="J209">
            <v>57942.190931999998</v>
          </cell>
          <cell r="K209">
            <v>2997.1909319999995</v>
          </cell>
          <cell r="L209">
            <v>54945</v>
          </cell>
          <cell r="M209">
            <v>50050</v>
          </cell>
          <cell r="N209">
            <v>27560.8985865758</v>
          </cell>
          <cell r="O209">
            <v>27560.8985865758</v>
          </cell>
          <cell r="P209">
            <v>14567.8985865758</v>
          </cell>
          <cell r="Q209">
            <v>14567.8985865758</v>
          </cell>
          <cell r="R209">
            <v>12993</v>
          </cell>
          <cell r="S209">
            <v>-188330.53624647204</v>
          </cell>
          <cell r="T209">
            <v>44574.838015607253</v>
          </cell>
          <cell r="U209">
            <v>-37773.83371771183</v>
          </cell>
          <cell r="V209">
            <v>-33809.845756796931</v>
          </cell>
          <cell r="W209">
            <v>-3963.9879609149011</v>
          </cell>
          <cell r="X209">
            <v>-48931.044036009582</v>
          </cell>
          <cell r="Y209">
            <v>-4735.7082045000006</v>
          </cell>
          <cell r="Z209">
            <v>-44195.335831509583</v>
          </cell>
          <cell r="AA209">
            <v>131279.71576932867</v>
          </cell>
          <cell r="AB209">
            <v>-144033.50861104811</v>
          </cell>
          <cell r="AC209">
            <v>275313.22438037675</v>
          </cell>
          <cell r="AD209">
            <v>-2666.2376939206733</v>
          </cell>
          <cell r="AE209">
            <v>-235571.61195599995</v>
          </cell>
          <cell r="AF209">
            <v>235571.61195599995</v>
          </cell>
          <cell r="AG209">
            <v>199261.61195600012</v>
          </cell>
          <cell r="AH209">
            <v>36309.999999999825</v>
          </cell>
          <cell r="AJ209">
            <v>107</v>
          </cell>
        </row>
        <row r="210">
          <cell r="C210">
            <v>43435</v>
          </cell>
          <cell r="D210">
            <v>-165919.01760139014</v>
          </cell>
          <cell r="E210">
            <v>-223979.61593239004</v>
          </cell>
          <cell r="F210">
            <v>-123066.69888577604</v>
          </cell>
          <cell r="G210">
            <v>-100912.91704661399</v>
          </cell>
          <cell r="H210">
            <v>-61063.5</v>
          </cell>
          <cell r="I210">
            <v>-15854.725255578911</v>
          </cell>
          <cell r="J210">
            <v>119124.09833099999</v>
          </cell>
          <cell r="K210">
            <v>56001.598331000001</v>
          </cell>
          <cell r="L210">
            <v>63122.5</v>
          </cell>
          <cell r="M210">
            <v>58832</v>
          </cell>
          <cell r="N210">
            <v>71706.926997757779</v>
          </cell>
          <cell r="O210">
            <v>71654.176997757779</v>
          </cell>
          <cell r="P210">
            <v>58345.176997757771</v>
          </cell>
          <cell r="Q210">
            <v>58345.176997757771</v>
          </cell>
          <cell r="R210">
            <v>13309</v>
          </cell>
          <cell r="S210">
            <v>-94212.090603632387</v>
          </cell>
          <cell r="T210">
            <v>-287244.84383624408</v>
          </cell>
          <cell r="U210">
            <v>-34971.206086114369</v>
          </cell>
          <cell r="V210">
            <v>-31008.789165199469</v>
          </cell>
          <cell r="W210">
            <v>-3962.4169209149022</v>
          </cell>
          <cell r="X210">
            <v>-51834.933058009585</v>
          </cell>
          <cell r="Y210">
            <v>-4735.7082045000006</v>
          </cell>
          <cell r="Z210">
            <v>-47099.224853509586</v>
          </cell>
          <cell r="AA210">
            <v>-200448.70469212017</v>
          </cell>
          <cell r="AB210">
            <v>-67386.929072496947</v>
          </cell>
          <cell r="AC210">
            <v>-133061.77561962322</v>
          </cell>
          <cell r="AD210">
            <v>3914.9734353882959</v>
          </cell>
          <cell r="AE210">
            <v>196947.72666799993</v>
          </cell>
          <cell r="AF210">
            <v>-196947.72666799993</v>
          </cell>
          <cell r="AG210">
            <v>-94400.726668000221</v>
          </cell>
          <cell r="AH210">
            <v>-102546.99999999971</v>
          </cell>
          <cell r="AJ210">
            <v>108</v>
          </cell>
        </row>
        <row r="211">
          <cell r="C211">
            <v>43525</v>
          </cell>
          <cell r="D211">
            <v>1487.8124211644754</v>
          </cell>
          <cell r="E211">
            <v>23177.186082878965</v>
          </cell>
          <cell r="F211">
            <v>150641.188225677</v>
          </cell>
          <cell r="G211">
            <v>-127464.00214279802</v>
          </cell>
          <cell r="H211">
            <v>-74934.743161117629</v>
          </cell>
          <cell r="I211">
            <v>-13486.731531054858</v>
          </cell>
          <cell r="J211">
            <v>53245.369499403088</v>
          </cell>
          <cell r="K211">
            <v>16064.389799403094</v>
          </cell>
          <cell r="L211">
            <v>37180.979699999996</v>
          </cell>
          <cell r="M211">
            <v>37603.579700000002</v>
          </cell>
          <cell r="N211">
            <v>30667.500433147572</v>
          </cell>
          <cell r="O211">
            <v>30635.750433147572</v>
          </cell>
          <cell r="P211">
            <v>17190.250433147572</v>
          </cell>
          <cell r="Q211">
            <v>17190.250433147572</v>
          </cell>
          <cell r="R211">
            <v>13445.5</v>
          </cell>
          <cell r="S211">
            <v>32155.312854312011</v>
          </cell>
          <cell r="T211">
            <v>-32778.491522880184</v>
          </cell>
          <cell r="U211">
            <v>-31366.162502364001</v>
          </cell>
          <cell r="V211">
            <v>-42460.295636861752</v>
          </cell>
          <cell r="W211">
            <v>11094.13313449775</v>
          </cell>
          <cell r="X211">
            <v>-30025.298402329703</v>
          </cell>
          <cell r="Y211">
            <v>-2752.586712229634</v>
          </cell>
          <cell r="Z211">
            <v>-27272.71169010007</v>
          </cell>
          <cell r="AA211">
            <v>28612.969381813527</v>
          </cell>
          <cell r="AB211">
            <v>-59819.637668348056</v>
          </cell>
          <cell r="AC211">
            <v>88432.60705016159</v>
          </cell>
          <cell r="AD211">
            <v>4329.5130258079153</v>
          </cell>
          <cell r="AE211">
            <v>69263.317403000081</v>
          </cell>
          <cell r="AF211">
            <v>-69263.317403000081</v>
          </cell>
          <cell r="AG211">
            <v>50648.682596999977</v>
          </cell>
          <cell r="AH211">
            <v>-119912.00000000006</v>
          </cell>
          <cell r="AJ211">
            <v>109</v>
          </cell>
        </row>
        <row r="212">
          <cell r="C212">
            <v>43617</v>
          </cell>
          <cell r="D212">
            <v>-141163.357587112</v>
          </cell>
          <cell r="E212">
            <v>-136218.08559887111</v>
          </cell>
          <cell r="F212">
            <v>-3011.4565500106546</v>
          </cell>
          <cell r="G212">
            <v>-133206.6290488604</v>
          </cell>
          <cell r="H212">
            <v>-75688.1508151624</v>
          </cell>
          <cell r="I212">
            <v>-24732.021378430829</v>
          </cell>
          <cell r="J212">
            <v>70742.878826921486</v>
          </cell>
          <cell r="K212">
            <v>31950.899126921497</v>
          </cell>
          <cell r="L212">
            <v>38791.979699999996</v>
          </cell>
          <cell r="M212">
            <v>39214.579700000002</v>
          </cell>
          <cell r="N212">
            <v>37809.236974970459</v>
          </cell>
          <cell r="O212">
            <v>37777.486974970459</v>
          </cell>
          <cell r="P212">
            <v>23486.986974970459</v>
          </cell>
          <cell r="Q212">
            <v>23486.986974970459</v>
          </cell>
          <cell r="R212">
            <v>14290.5</v>
          </cell>
          <cell r="S212">
            <v>-103354.12061214156</v>
          </cell>
          <cell r="T212">
            <v>-53175.509419004709</v>
          </cell>
          <cell r="U212">
            <v>-31059.79420860513</v>
          </cell>
          <cell r="V212">
            <v>-42156.41688960079</v>
          </cell>
          <cell r="W212">
            <v>11096.622680995661</v>
          </cell>
          <cell r="X212">
            <v>-29962.876282687266</v>
          </cell>
          <cell r="Y212">
            <v>-2741.6608519838064</v>
          </cell>
          <cell r="Z212">
            <v>-27221.215430703465</v>
          </cell>
          <cell r="AA212">
            <v>7847.1610722876794</v>
          </cell>
          <cell r="AB212">
            <v>-18507.206192527803</v>
          </cell>
          <cell r="AC212">
            <v>26354.36726481549</v>
          </cell>
          <cell r="AD212">
            <v>4110.6363433151273</v>
          </cell>
          <cell r="AE212">
            <v>-46067.974849821781</v>
          </cell>
          <cell r="AF212">
            <v>46067.974849821781</v>
          </cell>
          <cell r="AG212">
            <v>-60515.02515017851</v>
          </cell>
          <cell r="AH212">
            <v>106583.00000000029</v>
          </cell>
          <cell r="AJ212">
            <v>110</v>
          </cell>
        </row>
        <row r="213">
          <cell r="C213">
            <v>43709</v>
          </cell>
          <cell r="D213">
            <v>-152137.75827032223</v>
          </cell>
          <cell r="E213">
            <v>-132616.0212344086</v>
          </cell>
          <cell r="F213">
            <v>-3477.1835598352482</v>
          </cell>
          <cell r="G213">
            <v>-129138.8376745734</v>
          </cell>
          <cell r="H213">
            <v>-73029.323445267146</v>
          </cell>
          <cell r="I213">
            <v>-21779.692198013981</v>
          </cell>
          <cell r="J213">
            <v>53507.586409353418</v>
          </cell>
          <cell r="K213">
            <v>16637.516709353415</v>
          </cell>
          <cell r="L213">
            <v>36870.069699999993</v>
          </cell>
          <cell r="M213">
            <v>36575.348149999976</v>
          </cell>
          <cell r="N213">
            <v>23510.796350952449</v>
          </cell>
          <cell r="O213">
            <v>23479.046350952449</v>
          </cell>
          <cell r="P213">
            <v>10028.546350952447</v>
          </cell>
          <cell r="Q213">
            <v>10028.546350952447</v>
          </cell>
          <cell r="R213">
            <v>13450.5</v>
          </cell>
          <cell r="S213">
            <v>-128626.96191936976</v>
          </cell>
          <cell r="T213">
            <v>36230.342246825632</v>
          </cell>
          <cell r="U213">
            <v>-31354.021818570625</v>
          </cell>
          <cell r="V213">
            <v>-42441.165818570626</v>
          </cell>
          <cell r="W213">
            <v>11087.144000000004</v>
          </cell>
          <cell r="X213">
            <v>-29997.794874589759</v>
          </cell>
          <cell r="Y213">
            <v>-2731.4650614567836</v>
          </cell>
          <cell r="Z213">
            <v>-27266.329813132979</v>
          </cell>
          <cell r="AA213">
            <v>97582.158939986024</v>
          </cell>
          <cell r="AB213">
            <v>-91158.012775055977</v>
          </cell>
          <cell r="AC213">
            <v>188740.171715042</v>
          </cell>
          <cell r="AD213">
            <v>4750.8781490172842</v>
          </cell>
          <cell r="AE213">
            <v>-160106.42601717816</v>
          </cell>
          <cell r="AF213">
            <v>160106.42601717816</v>
          </cell>
          <cell r="AG213">
            <v>158845.42601717869</v>
          </cell>
          <cell r="AH213">
            <v>1260.9999999994761</v>
          </cell>
          <cell r="AJ213">
            <v>111</v>
          </cell>
        </row>
        <row r="214">
          <cell r="C214">
            <v>43800</v>
          </cell>
          <cell r="D214">
            <v>-26253.841521988623</v>
          </cell>
          <cell r="E214">
            <v>-79804.553306267015</v>
          </cell>
          <cell r="F214">
            <v>70168.63782750105</v>
          </cell>
          <cell r="G214">
            <v>-149973.19113376812</v>
          </cell>
          <cell r="H214">
            <v>-67153.722465763334</v>
          </cell>
          <cell r="I214">
            <v>-17477.792552732331</v>
          </cell>
          <cell r="J214">
            <v>120704.4342500417</v>
          </cell>
          <cell r="K214">
            <v>84823.454550041701</v>
          </cell>
          <cell r="L214">
            <v>35880.979699999996</v>
          </cell>
          <cell r="M214">
            <v>37020.792450000008</v>
          </cell>
          <cell r="N214">
            <v>33943.725453429499</v>
          </cell>
          <cell r="O214">
            <v>33911.975453429499</v>
          </cell>
          <cell r="P214">
            <v>21066.475453429499</v>
          </cell>
          <cell r="Q214">
            <v>21066.475453429499</v>
          </cell>
          <cell r="R214">
            <v>12845.5</v>
          </cell>
          <cell r="S214">
            <v>7689.8839314408833</v>
          </cell>
          <cell r="T214">
            <v>-193954.28901832254</v>
          </cell>
          <cell r="U214">
            <v>-31636.108744742785</v>
          </cell>
          <cell r="V214">
            <v>-42706.784929249399</v>
          </cell>
          <cell r="W214">
            <v>11070.676184506618</v>
          </cell>
          <cell r="X214">
            <v>-30005.209938752356</v>
          </cell>
          <cell r="Y214">
            <v>-2700.1476201569135</v>
          </cell>
          <cell r="Z214">
            <v>-27305.062318595446</v>
          </cell>
          <cell r="AA214">
            <v>-132312.97033482738</v>
          </cell>
          <cell r="AB214">
            <v>-64203.293364070189</v>
          </cell>
          <cell r="AC214">
            <v>-68109.676970757195</v>
          </cell>
          <cell r="AD214">
            <v>2672.0547245438211</v>
          </cell>
          <cell r="AE214">
            <v>204316.2276743073</v>
          </cell>
          <cell r="AF214">
            <v>-204316.2276743073</v>
          </cell>
          <cell r="AG214">
            <v>82429.772325692698</v>
          </cell>
          <cell r="AH214">
            <v>-286746</v>
          </cell>
          <cell r="AJ214">
            <v>112</v>
          </cell>
        </row>
        <row r="215">
          <cell r="C215">
            <v>43891</v>
          </cell>
          <cell r="D215">
            <v>26056.939595463336</v>
          </cell>
          <cell r="E215">
            <v>39361.024230166571</v>
          </cell>
          <cell r="F215">
            <v>139386.84395835758</v>
          </cell>
          <cell r="G215">
            <v>-100025.81972819092</v>
          </cell>
          <cell r="H215">
            <v>-80094.6490572232</v>
          </cell>
          <cell r="I215">
            <v>-6849.0537660340597</v>
          </cell>
          <cell r="J215">
            <v>66790.564422519994</v>
          </cell>
          <cell r="K215">
            <v>23911.827653519998</v>
          </cell>
          <cell r="L215">
            <v>42878.736769000003</v>
          </cell>
          <cell r="M215">
            <v>35161.527959999999</v>
          </cell>
          <cell r="N215">
            <v>57630.728461387203</v>
          </cell>
          <cell r="O215">
            <v>57573.728461387203</v>
          </cell>
          <cell r="P215">
            <v>44052.478461387203</v>
          </cell>
          <cell r="Q215">
            <v>44052.478461387203</v>
          </cell>
          <cell r="R215">
            <v>13521.25</v>
          </cell>
          <cell r="S215">
            <v>83687.668056850554</v>
          </cell>
          <cell r="T215">
            <v>18066.135014244006</v>
          </cell>
          <cell r="U215">
            <v>22686.527619377503</v>
          </cell>
          <cell r="V215">
            <v>-42577.946630622508</v>
          </cell>
          <cell r="W215">
            <v>65264.474250000007</v>
          </cell>
          <cell r="X215">
            <v>-39608.02922133253</v>
          </cell>
          <cell r="Y215">
            <v>-6025.3333145296228</v>
          </cell>
          <cell r="Z215">
            <v>-33582.69590680291</v>
          </cell>
          <cell r="AA215">
            <v>34987.636616199045</v>
          </cell>
          <cell r="AB215">
            <v>-65252.209374999831</v>
          </cell>
          <cell r="AC215">
            <v>100239.84599119888</v>
          </cell>
          <cell r="AD215">
            <v>-3182.6786271614255</v>
          </cell>
          <cell r="AE215">
            <v>62438.854415445079</v>
          </cell>
          <cell r="AF215">
            <v>-62438.854415445079</v>
          </cell>
          <cell r="AG215">
            <v>-247753.85441544559</v>
          </cell>
          <cell r="AH215">
            <v>185315.00000000052</v>
          </cell>
          <cell r="AJ215">
            <v>113</v>
          </cell>
        </row>
        <row r="216">
          <cell r="C216">
            <v>43983</v>
          </cell>
          <cell r="D216">
            <v>-18007.319654701161</v>
          </cell>
          <cell r="E216">
            <v>3777.6400280020898</v>
          </cell>
          <cell r="F216">
            <v>110026.77968208562</v>
          </cell>
          <cell r="G216">
            <v>-106249.1396540835</v>
          </cell>
          <cell r="H216">
            <v>-89223.6490572232</v>
          </cell>
          <cell r="I216">
            <v>-16463.603566281741</v>
          </cell>
          <cell r="J216">
            <v>67438.689374520007</v>
          </cell>
          <cell r="K216">
            <v>29507.742605520001</v>
          </cell>
          <cell r="L216">
            <v>37930.946769000009</v>
          </cell>
          <cell r="M216">
            <v>42588.861293333328</v>
          </cell>
          <cell r="N216">
            <v>29337.311966547408</v>
          </cell>
          <cell r="O216">
            <v>29280.311966547408</v>
          </cell>
          <cell r="P216">
            <v>16539.061966547408</v>
          </cell>
          <cell r="Q216">
            <v>16539.061966547408</v>
          </cell>
          <cell r="R216">
            <v>12741.25</v>
          </cell>
          <cell r="S216">
            <v>11329.992311846232</v>
          </cell>
          <cell r="T216">
            <v>-376098.54231031385</v>
          </cell>
          <cell r="U216">
            <v>24489.527619377503</v>
          </cell>
          <cell r="V216">
            <v>-36577.946630622508</v>
          </cell>
          <cell r="W216">
            <v>61067.474250000007</v>
          </cell>
          <cell r="X216">
            <v>-41788.822078475387</v>
          </cell>
          <cell r="Y216">
            <v>-4648.0833145296228</v>
          </cell>
          <cell r="Z216">
            <v>-37140.738763945767</v>
          </cell>
          <cell r="AA216">
            <v>-358799.24785121594</v>
          </cell>
          <cell r="AB216">
            <v>-79798.093842414892</v>
          </cell>
          <cell r="AC216">
            <v>-279001.1540088011</v>
          </cell>
          <cell r="AD216">
            <v>4399.1437068515806</v>
          </cell>
          <cell r="AE216">
            <v>391827.6783290116</v>
          </cell>
          <cell r="AF216">
            <v>-391827.6783290116</v>
          </cell>
          <cell r="AG216">
            <v>22654.321670988662</v>
          </cell>
          <cell r="AH216">
            <v>-414482.00000000029</v>
          </cell>
          <cell r="AJ216">
            <v>114</v>
          </cell>
        </row>
        <row r="217">
          <cell r="C217">
            <v>44075</v>
          </cell>
          <cell r="D217">
            <v>89880.716581034823</v>
          </cell>
          <cell r="E217">
            <v>13725.971625738079</v>
          </cell>
          <cell r="F217">
            <v>124175.0624542369</v>
          </cell>
          <cell r="G217">
            <v>-110449.09082849884</v>
          </cell>
          <cell r="H217">
            <v>-90905.049057223194</v>
          </cell>
          <cell r="I217">
            <v>-12739.480736800895</v>
          </cell>
          <cell r="J217">
            <v>167059.79401252</v>
          </cell>
          <cell r="K217">
            <v>128669.75724352001</v>
          </cell>
          <cell r="L217">
            <v>38390.036768999991</v>
          </cell>
          <cell r="M217">
            <v>44045.904128333314</v>
          </cell>
          <cell r="N217">
            <v>58265.120203602397</v>
          </cell>
          <cell r="O217">
            <v>58208.120203602397</v>
          </cell>
          <cell r="P217">
            <v>45466.870203602397</v>
          </cell>
          <cell r="Q217">
            <v>45466.870203602397</v>
          </cell>
          <cell r="R217">
            <v>12741.25</v>
          </cell>
          <cell r="S217">
            <v>148145.8367846373</v>
          </cell>
          <cell r="T217">
            <v>256194.0037093382</v>
          </cell>
          <cell r="U217">
            <v>13212.527619377503</v>
          </cell>
          <cell r="V217">
            <v>-47077.946630622508</v>
          </cell>
          <cell r="W217">
            <v>60290.474250000007</v>
          </cell>
          <cell r="X217">
            <v>-49458.693507046817</v>
          </cell>
          <cell r="Y217">
            <v>-4289.383314529623</v>
          </cell>
          <cell r="Z217">
            <v>-45169.310192517194</v>
          </cell>
          <cell r="AA217">
            <v>292440.16959700751</v>
          </cell>
          <cell r="AB217">
            <v>200.32360580869022</v>
          </cell>
          <cell r="AC217">
            <v>292239.84599119885</v>
          </cell>
          <cell r="AD217">
            <v>4402.6420007015113</v>
          </cell>
          <cell r="AE217">
            <v>-103645.5249239995</v>
          </cell>
          <cell r="AF217">
            <v>103645.5249239995</v>
          </cell>
          <cell r="AG217">
            <v>120840.5249239995</v>
          </cell>
          <cell r="AH217">
            <v>-17195</v>
          </cell>
          <cell r="AJ217">
            <v>115</v>
          </cell>
        </row>
        <row r="218">
          <cell r="C218">
            <v>44166</v>
          </cell>
          <cell r="D218">
            <v>166070.11199401889</v>
          </cell>
          <cell r="E218">
            <v>127769.42645630287</v>
          </cell>
          <cell r="F218">
            <v>244543.9576272479</v>
          </cell>
          <cell r="G218">
            <v>-116774.531170945</v>
          </cell>
          <cell r="H218">
            <v>-60720.847321903871</v>
          </cell>
          <cell r="I218">
            <v>-18858.004925338697</v>
          </cell>
          <cell r="J218">
            <v>99021.532859620027</v>
          </cell>
          <cell r="K218">
            <v>57252.792609620003</v>
          </cell>
          <cell r="L218">
            <v>41768.74025000001</v>
          </cell>
          <cell r="M218">
            <v>16954.291035000009</v>
          </cell>
          <cell r="N218">
            <v>66385.360566013944</v>
          </cell>
          <cell r="O218">
            <v>66328.360566013944</v>
          </cell>
          <cell r="P218">
            <v>50222.136566013956</v>
          </cell>
          <cell r="Q218">
            <v>50222.136566014</v>
          </cell>
          <cell r="R218">
            <v>16106.223999999987</v>
          </cell>
          <cell r="S218">
            <v>232455.47256003285</v>
          </cell>
          <cell r="T218">
            <v>103266.5205819355</v>
          </cell>
          <cell r="U218">
            <v>20752.577619377502</v>
          </cell>
          <cell r="V218">
            <v>-39841.996630622503</v>
          </cell>
          <cell r="W218">
            <v>60594.574250000005</v>
          </cell>
          <cell r="X218">
            <v>-58479.922078475385</v>
          </cell>
          <cell r="Y218">
            <v>-5338.6833145296232</v>
          </cell>
          <cell r="Z218">
            <v>-53141.238763945767</v>
          </cell>
          <cell r="AA218">
            <v>140993.86504103339</v>
          </cell>
          <cell r="AB218">
            <v>-45461.706011113245</v>
          </cell>
          <cell r="AC218">
            <v>186455.57105214664</v>
          </cell>
          <cell r="AD218">
            <v>-4678.8112836098298</v>
          </cell>
          <cell r="AE218">
            <v>124510.14069448767</v>
          </cell>
          <cell r="AF218">
            <v>-124510.14069448767</v>
          </cell>
          <cell r="AG218">
            <v>-24483.140694487724</v>
          </cell>
          <cell r="AH218">
            <v>-100026.99999999994</v>
          </cell>
          <cell r="AJ218">
            <v>116</v>
          </cell>
        </row>
        <row r="219">
          <cell r="C219">
            <v>44256</v>
          </cell>
          <cell r="D219">
            <v>185624.13062904775</v>
          </cell>
          <cell r="E219">
            <v>235532.74924702349</v>
          </cell>
          <cell r="F219">
            <v>319407.79214087955</v>
          </cell>
          <cell r="G219">
            <v>-83875.042893855993</v>
          </cell>
          <cell r="H219">
            <v>-128004.9335063792</v>
          </cell>
          <cell r="I219">
            <v>-15131.260423382028</v>
          </cell>
          <cell r="J219">
            <v>78096.314888403605</v>
          </cell>
          <cell r="K219">
            <v>37674.358005431997</v>
          </cell>
          <cell r="L219">
            <v>40421.956882971601</v>
          </cell>
          <cell r="M219">
            <v>41191.734645487501</v>
          </cell>
          <cell r="N219">
            <v>59953.608163650097</v>
          </cell>
          <cell r="O219">
            <v>59895.411163650097</v>
          </cell>
          <cell r="P219">
            <v>45849.6677936501</v>
          </cell>
          <cell r="Q219">
            <v>45849.6677936501</v>
          </cell>
          <cell r="R219">
            <v>14045.743369999998</v>
          </cell>
          <cell r="S219">
            <v>245577.7387926979</v>
          </cell>
          <cell r="T219">
            <v>-135340.21266242614</v>
          </cell>
          <cell r="U219">
            <v>-19655.302832638448</v>
          </cell>
          <cell r="V219">
            <v>-25152.419337784399</v>
          </cell>
          <cell r="W219">
            <v>5497.1165051459502</v>
          </cell>
          <cell r="X219">
            <v>-110124.38173047896</v>
          </cell>
          <cell r="Y219">
            <v>-3742.5707425061046</v>
          </cell>
          <cell r="Z219">
            <v>-106381.81098797286</v>
          </cell>
          <cell r="AA219">
            <v>-5560.5280993087508</v>
          </cell>
          <cell r="AB219">
            <v>-97737.562313445058</v>
          </cell>
          <cell r="AC219">
            <v>92177.034214136307</v>
          </cell>
          <cell r="AD219">
            <v>-4100.1763576115482</v>
          </cell>
          <cell r="AE219">
            <v>376817.77509751241</v>
          </cell>
          <cell r="AF219">
            <v>-376817.77509751241</v>
          </cell>
          <cell r="AG219">
            <v>-334078.77509751194</v>
          </cell>
          <cell r="AH219">
            <v>-42739.000000000466</v>
          </cell>
          <cell r="AJ219">
            <v>117</v>
          </cell>
        </row>
        <row r="220">
          <cell r="C220">
            <v>44348</v>
          </cell>
          <cell r="D220">
            <v>56036.0506822319</v>
          </cell>
          <cell r="E220">
            <v>95707.269985878491</v>
          </cell>
          <cell r="F220">
            <v>211266.90545485739</v>
          </cell>
          <cell r="G220">
            <v>-115559.63546897894</v>
          </cell>
          <cell r="H220">
            <v>-128086.41226302116</v>
          </cell>
          <cell r="I220">
            <v>-30697.997596558296</v>
          </cell>
          <cell r="J220">
            <v>88415.192959374603</v>
          </cell>
          <cell r="K220">
            <v>46263.911689431996</v>
          </cell>
          <cell r="L220">
            <v>42151.281269942599</v>
          </cell>
          <cell r="M220">
            <v>42948.919389282346</v>
          </cell>
          <cell r="N220">
            <v>50244.779859546114</v>
          </cell>
          <cell r="O220">
            <v>50187.746799546112</v>
          </cell>
          <cell r="P220">
            <v>36839.303429546118</v>
          </cell>
          <cell r="Q220">
            <v>36839.303429546118</v>
          </cell>
          <cell r="R220">
            <v>13348.443369999999</v>
          </cell>
          <cell r="S220">
            <v>106280.83054177789</v>
          </cell>
          <cell r="T220">
            <v>-84300.236890898974</v>
          </cell>
          <cell r="U220">
            <v>-19471.360212063566</v>
          </cell>
          <cell r="V220">
            <v>-24972.409071065587</v>
          </cell>
          <cell r="W220">
            <v>5501.0488590020213</v>
          </cell>
          <cell r="X220">
            <v>-110433.38173047896</v>
          </cell>
          <cell r="Y220">
            <v>-3742.5707425061046</v>
          </cell>
          <cell r="Z220">
            <v>-106690.81098797286</v>
          </cell>
          <cell r="AA220">
            <v>45604.505051643559</v>
          </cell>
          <cell r="AB220">
            <v>-160672.52916249275</v>
          </cell>
          <cell r="AC220">
            <v>206277.03421413631</v>
          </cell>
          <cell r="AD220">
            <v>-4731.8744125480298</v>
          </cell>
          <cell r="AE220">
            <v>185849.19302012891</v>
          </cell>
          <cell r="AF220">
            <v>-185849.19302012891</v>
          </cell>
          <cell r="AG220">
            <v>-61360.193020128849</v>
          </cell>
          <cell r="AH220">
            <v>-124489.00000000006</v>
          </cell>
          <cell r="AJ220">
            <v>118</v>
          </cell>
        </row>
        <row r="221">
          <cell r="C221">
            <v>44440</v>
          </cell>
          <cell r="D221">
            <v>-79435.16961321549</v>
          </cell>
          <cell r="E221">
            <v>-12496.521808486897</v>
          </cell>
          <cell r="F221">
            <v>100430.69498207606</v>
          </cell>
          <cell r="G221">
            <v>-112927.21679056295</v>
          </cell>
          <cell r="H221">
            <v>-122680.25454176324</v>
          </cell>
          <cell r="I221">
            <v>-36132.12005518916</v>
          </cell>
          <cell r="J221">
            <v>55741.606737034701</v>
          </cell>
          <cell r="K221">
            <v>18474.950792431999</v>
          </cell>
          <cell r="L221">
            <v>37266.655944602709</v>
          </cell>
          <cell r="M221">
            <v>38034.408799055527</v>
          </cell>
          <cell r="N221">
            <v>36413.333652630601</v>
          </cell>
          <cell r="O221">
            <v>36353.972712630602</v>
          </cell>
          <cell r="P221">
            <v>22208.929342630599</v>
          </cell>
          <cell r="Q221">
            <v>21113.958952630601</v>
          </cell>
          <cell r="R221">
            <v>14145.043369999998</v>
          </cell>
          <cell r="S221">
            <v>-43021.835960584809</v>
          </cell>
          <cell r="T221">
            <v>33728.624953392777</v>
          </cell>
          <cell r="U221">
            <v>5719.9200636679952</v>
          </cell>
          <cell r="V221">
            <v>-8251.2606517319928</v>
          </cell>
          <cell r="W221">
            <v>13971.180715399987</v>
          </cell>
          <cell r="X221">
            <v>-111311.45925075063</v>
          </cell>
          <cell r="Y221">
            <v>-3899.9287012489094</v>
          </cell>
          <cell r="Z221">
            <v>-107411.53054950172</v>
          </cell>
          <cell r="AA221">
            <v>139320.16414047542</v>
          </cell>
          <cell r="AB221">
            <v>-84156.870073660888</v>
          </cell>
          <cell r="AC221">
            <v>223477.03421413631</v>
          </cell>
          <cell r="AD221">
            <v>-4471.1428001518361</v>
          </cell>
          <cell r="AE221">
            <v>-81221.603714129422</v>
          </cell>
          <cell r="AF221">
            <v>81221.603714129422</v>
          </cell>
          <cell r="AG221">
            <v>5053.603714128898</v>
          </cell>
          <cell r="AH221">
            <v>76168.000000000524</v>
          </cell>
          <cell r="AJ221">
            <v>119</v>
          </cell>
        </row>
        <row r="222">
          <cell r="C222">
            <v>44531</v>
          </cell>
          <cell r="D222">
            <v>-115141.01271424629</v>
          </cell>
          <cell r="E222">
            <v>-97604.722752311965</v>
          </cell>
          <cell r="F222">
            <v>67076.103481914033</v>
          </cell>
          <cell r="G222">
            <v>-164680.82623422594</v>
          </cell>
          <cell r="H222">
            <v>-133248.13371435308</v>
          </cell>
          <cell r="I222">
            <v>-23757.971950220614</v>
          </cell>
          <cell r="J222">
            <v>115711.84375241885</v>
          </cell>
          <cell r="K222">
            <v>43769.647377109621</v>
          </cell>
          <cell r="L222">
            <v>71942.196375309228</v>
          </cell>
          <cell r="M222">
            <v>68442.519983704638</v>
          </cell>
          <cell r="N222">
            <v>90203.731656173157</v>
          </cell>
          <cell r="O222">
            <v>90145.534656173157</v>
          </cell>
          <cell r="P222">
            <v>75501.79128617316</v>
          </cell>
          <cell r="Q222">
            <v>75501.79128617316</v>
          </cell>
          <cell r="R222">
            <v>14643.743369999997</v>
          </cell>
          <cell r="S222">
            <v>-24937.281058073044</v>
          </cell>
          <cell r="T222">
            <v>-235187.19047642767</v>
          </cell>
          <cell r="U222">
            <v>53834.574211034014</v>
          </cell>
          <cell r="V222">
            <v>25573.333290582006</v>
          </cell>
          <cell r="W222">
            <v>28261.240920452005</v>
          </cell>
          <cell r="X222">
            <v>-105043.09142644398</v>
          </cell>
          <cell r="Y222">
            <v>0</v>
          </cell>
          <cell r="Z222">
            <v>-105043.09142644398</v>
          </cell>
          <cell r="AA222">
            <v>-183978.67326101771</v>
          </cell>
          <cell r="AB222">
            <v>-407855.70747515396</v>
          </cell>
          <cell r="AC222">
            <v>223877.03421413628</v>
          </cell>
          <cell r="AD222">
            <v>-4719.9860853543505</v>
          </cell>
          <cell r="AE222">
            <v>205529.92333300016</v>
          </cell>
          <cell r="AF222">
            <v>-205529.92333300016</v>
          </cell>
          <cell r="AG222">
            <v>128431.07666699984</v>
          </cell>
          <cell r="AH222">
            <v>-333961</v>
          </cell>
          <cell r="AJ222">
            <v>120</v>
          </cell>
        </row>
        <row r="223">
          <cell r="C223">
            <v>44621</v>
          </cell>
          <cell r="D223">
            <v>-62823.372440953972</v>
          </cell>
          <cell r="E223">
            <v>68831.305916488636</v>
          </cell>
          <cell r="F223">
            <v>188518.92996581399</v>
          </cell>
          <cell r="G223">
            <v>-119687.62404932542</v>
          </cell>
          <cell r="H223">
            <v>-211593.93263083906</v>
          </cell>
          <cell r="I223">
            <v>-24687.356418334719</v>
          </cell>
          <cell r="J223">
            <v>79939.254273396422</v>
          </cell>
          <cell r="K223">
            <v>32219.719027301919</v>
          </cell>
          <cell r="L223">
            <v>47719.5352460945</v>
          </cell>
          <cell r="M223">
            <v>47654.395704382507</v>
          </cell>
          <cell r="N223">
            <v>21209.485505134442</v>
          </cell>
          <cell r="O223">
            <v>21150.585505134441</v>
          </cell>
          <cell r="P223">
            <v>6828.5522677344397</v>
          </cell>
          <cell r="Q223">
            <v>6204.1532377344392</v>
          </cell>
          <cell r="R223">
            <v>14322.033237399999</v>
          </cell>
          <cell r="S223">
            <v>-41613.886935819639</v>
          </cell>
          <cell r="T223">
            <v>191020.87678502803</v>
          </cell>
          <cell r="U223">
            <v>-103822.38142568758</v>
          </cell>
          <cell r="V223">
            <v>-96240.441385369981</v>
          </cell>
          <cell r="W223">
            <v>-7581.9400403176005</v>
          </cell>
          <cell r="X223">
            <v>-116140.2067589685</v>
          </cell>
          <cell r="Y223">
            <v>-3899.9287012489094</v>
          </cell>
          <cell r="Z223">
            <v>-112240.27805771961</v>
          </cell>
          <cell r="AA223">
            <v>410983.46496968414</v>
          </cell>
          <cell r="AB223">
            <v>-22230.982239172328</v>
          </cell>
          <cell r="AC223">
            <v>433214.44720885647</v>
          </cell>
          <cell r="AD223">
            <v>2488.9679098475026</v>
          </cell>
          <cell r="AE223">
            <v>-230145.79581100002</v>
          </cell>
          <cell r="AF223">
            <v>230145.79581100002</v>
          </cell>
          <cell r="AG223">
            <v>252985.79581100002</v>
          </cell>
          <cell r="AH223">
            <v>-22840</v>
          </cell>
          <cell r="AJ223">
            <v>121</v>
          </cell>
        </row>
        <row r="224">
          <cell r="C224">
            <v>44713</v>
          </cell>
          <cell r="D224">
            <v>-187942.99828216224</v>
          </cell>
          <cell r="E224">
            <v>-68346.899689629441</v>
          </cell>
          <cell r="F224">
            <v>75546.175565437065</v>
          </cell>
          <cell r="G224">
            <v>-143893.07525506656</v>
          </cell>
          <cell r="H224">
            <v>-203140.81547048053</v>
          </cell>
          <cell r="I224">
            <v>-36214.079820296203</v>
          </cell>
          <cell r="J224">
            <v>83544.716877947852</v>
          </cell>
          <cell r="K224">
            <v>31814.172044844934</v>
          </cell>
          <cell r="L224">
            <v>51730.544833102904</v>
          </cell>
          <cell r="M224">
            <v>50432.7537043825</v>
          </cell>
          <cell r="N224">
            <v>112509.35364183782</v>
          </cell>
          <cell r="O224">
            <v>112450.25364183781</v>
          </cell>
          <cell r="P224">
            <v>98049.978263568803</v>
          </cell>
          <cell r="Q224">
            <v>98049.978263568803</v>
          </cell>
          <cell r="R224">
            <v>14400.275378269014</v>
          </cell>
          <cell r="S224">
            <v>-75433.644640324404</v>
          </cell>
          <cell r="T224">
            <v>32258.051498228975</v>
          </cell>
          <cell r="U224">
            <v>17909.405956605733</v>
          </cell>
          <cell r="V224">
            <v>-28863.074074748514</v>
          </cell>
          <cell r="W224">
            <v>46772.480031354244</v>
          </cell>
          <cell r="X224">
            <v>-116101.92231826691</v>
          </cell>
          <cell r="Y224">
            <v>0</v>
          </cell>
          <cell r="Z224">
            <v>-116101.92231826691</v>
          </cell>
          <cell r="AA224">
            <v>130450.56785989017</v>
          </cell>
          <cell r="AB224">
            <v>-73363.879348966293</v>
          </cell>
          <cell r="AC224">
            <v>203814.44720885647</v>
          </cell>
          <cell r="AD224">
            <v>-1816.5025304461597</v>
          </cell>
          <cell r="AE224">
            <v>-109508.19866899974</v>
          </cell>
          <cell r="AF224">
            <v>109508.19866899974</v>
          </cell>
          <cell r="AG224">
            <v>216449.19866900021</v>
          </cell>
          <cell r="AH224">
            <v>-106941.00000000047</v>
          </cell>
          <cell r="AJ224">
            <v>122</v>
          </cell>
        </row>
        <row r="225">
          <cell r="C225">
            <v>44805</v>
          </cell>
          <cell r="D225">
            <v>-473310.18331135996</v>
          </cell>
          <cell r="E225">
            <v>-396410.86422845698</v>
          </cell>
          <cell r="F225">
            <v>-237454.50603304803</v>
          </cell>
          <cell r="G225">
            <v>-158956.35819540898</v>
          </cell>
          <cell r="H225">
            <v>-198654.10195809166</v>
          </cell>
          <cell r="I225">
            <v>-29352.94475278784</v>
          </cell>
          <cell r="J225">
            <v>121754.78287518863</v>
          </cell>
          <cell r="K225">
            <v>69883.452975385109</v>
          </cell>
          <cell r="L225">
            <v>51871.329899803502</v>
          </cell>
          <cell r="M225">
            <v>49780.891003028213</v>
          </cell>
          <cell r="N225">
            <v>55490.523558557812</v>
          </cell>
          <cell r="O225">
            <v>55432.623558557811</v>
          </cell>
          <cell r="P225">
            <v>41620.729509784796</v>
          </cell>
          <cell r="Q225">
            <v>41620.729509784796</v>
          </cell>
          <cell r="R225">
            <v>13811.894048773016</v>
          </cell>
          <cell r="S225">
            <v>-417819.65975280211</v>
          </cell>
          <cell r="T225">
            <v>-375977.046630834</v>
          </cell>
          <cell r="U225">
            <v>12105.40329202572</v>
          </cell>
          <cell r="V225">
            <v>-37093.63337319158</v>
          </cell>
          <cell r="W225">
            <v>49199.036665217296</v>
          </cell>
          <cell r="X225">
            <v>-108148.19657197611</v>
          </cell>
          <cell r="Y225">
            <v>1380.4021784397598</v>
          </cell>
          <cell r="Z225">
            <v>-109528.59875041587</v>
          </cell>
          <cell r="AA225">
            <v>-279934.25335088361</v>
          </cell>
          <cell r="AB225">
            <v>-143128.67506106244</v>
          </cell>
          <cell r="AC225">
            <v>-136805.57828982116</v>
          </cell>
          <cell r="AD225">
            <v>4122.4903179672547</v>
          </cell>
          <cell r="AE225">
            <v>-37720.122804000828</v>
          </cell>
          <cell r="AF225">
            <v>37720.122804000828</v>
          </cell>
          <cell r="AG225">
            <v>151464.1228039999</v>
          </cell>
          <cell r="AH225">
            <v>-113743.99999999907</v>
          </cell>
          <cell r="AJ225">
            <v>123</v>
          </cell>
        </row>
        <row r="226">
          <cell r="C226">
            <v>44896</v>
          </cell>
          <cell r="D226">
            <v>-187733.59367687441</v>
          </cell>
          <cell r="E226">
            <v>-194820.4699272149</v>
          </cell>
          <cell r="F226">
            <v>-30492.030271247262</v>
          </cell>
          <cell r="G226">
            <v>-164328.43965596764</v>
          </cell>
          <cell r="H226">
            <v>-34386.688904062255</v>
          </cell>
          <cell r="I226">
            <v>-41249.630875152929</v>
          </cell>
          <cell r="J226">
            <v>41473.565154402779</v>
          </cell>
          <cell r="K226">
            <v>5256.3923158736252</v>
          </cell>
          <cell r="L226">
            <v>36217.17283852915</v>
          </cell>
          <cell r="M226">
            <v>42749.542405736815</v>
          </cell>
          <cell r="N226">
            <v>71568.234596642462</v>
          </cell>
          <cell r="O226">
            <v>71505.526896642463</v>
          </cell>
          <cell r="P226">
            <v>56751.5966114845</v>
          </cell>
          <cell r="Q226">
            <v>56751.5966114845</v>
          </cell>
          <cell r="R226">
            <v>14753.930285157971</v>
          </cell>
          <cell r="S226">
            <v>-116165.35908023198</v>
          </cell>
          <cell r="T226">
            <v>166820.42471201907</v>
          </cell>
          <cell r="U226">
            <v>-329271.15262442385</v>
          </cell>
          <cell r="V226">
            <v>-212789.70296816988</v>
          </cell>
          <cell r="W226">
            <v>-116481.44965625397</v>
          </cell>
          <cell r="X226">
            <v>298805.02214717912</v>
          </cell>
          <cell r="Y226">
            <v>-13080.188282186487</v>
          </cell>
          <cell r="Z226">
            <v>311885.21042936563</v>
          </cell>
          <cell r="AA226">
            <v>197286.55518926374</v>
          </cell>
          <cell r="AB226">
            <v>45651.128789263719</v>
          </cell>
          <cell r="AC226">
            <v>151635.42640000003</v>
          </cell>
          <cell r="AD226">
            <v>-4321.8871397483163</v>
          </cell>
          <cell r="AE226">
            <v>-287307.67093199957</v>
          </cell>
          <cell r="AF226">
            <v>287307.67093199957</v>
          </cell>
          <cell r="AG226">
            <v>470607.67093200004</v>
          </cell>
          <cell r="AH226">
            <v>-183300.00000000047</v>
          </cell>
          <cell r="AJ226">
            <v>124</v>
          </cell>
        </row>
        <row r="227">
          <cell r="C227">
            <v>44986</v>
          </cell>
          <cell r="D227">
            <v>-115643.30326696555</v>
          </cell>
          <cell r="E227">
            <v>-95834.622852303088</v>
          </cell>
          <cell r="F227">
            <v>21052.820417791372</v>
          </cell>
          <cell r="G227">
            <v>-116887.44327009447</v>
          </cell>
          <cell r="H227">
            <v>-136267.30823186712</v>
          </cell>
          <cell r="I227">
            <v>-30095.057492544613</v>
          </cell>
          <cell r="J227">
            <v>116458.62781720478</v>
          </cell>
          <cell r="K227">
            <v>61985.783512432034</v>
          </cell>
          <cell r="L227">
            <v>54472.844304772734</v>
          </cell>
          <cell r="M227">
            <v>55324.594304772734</v>
          </cell>
          <cell r="N227">
            <v>116017.48755111778</v>
          </cell>
          <cell r="O227">
            <v>115956.34432799279</v>
          </cell>
          <cell r="P227">
            <v>101247.003693183</v>
          </cell>
          <cell r="Q227">
            <v>100622.604663183</v>
          </cell>
          <cell r="R227">
            <v>14709.340634809798</v>
          </cell>
          <cell r="S227">
            <v>374.18428415223025</v>
          </cell>
          <cell r="T227">
            <v>310399.66408996354</v>
          </cell>
          <cell r="U227">
            <v>155241.86537024999</v>
          </cell>
          <cell r="V227">
            <v>160932.34712024999</v>
          </cell>
          <cell r="W227">
            <v>-5690.4817499999954</v>
          </cell>
          <cell r="X227">
            <v>55766.720134171723</v>
          </cell>
          <cell r="Y227">
            <v>-3672.6354991698554</v>
          </cell>
          <cell r="Z227">
            <v>59439.355633341576</v>
          </cell>
          <cell r="AA227">
            <v>99391.078585541865</v>
          </cell>
          <cell r="AB227">
            <v>-73103.759751479607</v>
          </cell>
          <cell r="AC227">
            <v>172494.83833702147</v>
          </cell>
          <cell r="AD227">
            <v>-4295.5003511887044</v>
          </cell>
          <cell r="AE227">
            <v>-314320.98015700001</v>
          </cell>
          <cell r="AF227">
            <v>314320.98015700001</v>
          </cell>
          <cell r="AG227">
            <v>-232405.01984300002</v>
          </cell>
          <cell r="AH227">
            <v>546726</v>
          </cell>
          <cell r="AJ227">
            <v>125</v>
          </cell>
        </row>
        <row r="228">
          <cell r="C228">
            <v>45078</v>
          </cell>
          <cell r="D228">
            <v>-145630.71972128609</v>
          </cell>
          <cell r="E228">
            <v>-127834.21632534591</v>
          </cell>
          <cell r="F228">
            <v>-5598.6908061797731</v>
          </cell>
          <cell r="G228">
            <v>-122235.52551916603</v>
          </cell>
          <cell r="H228">
            <v>-131868.22175615287</v>
          </cell>
          <cell r="I228">
            <v>-50762.753231036586</v>
          </cell>
          <cell r="J228">
            <v>114071.71836021273</v>
          </cell>
          <cell r="K228">
            <v>62371.315754363386</v>
          </cell>
          <cell r="L228">
            <v>51700.402605849347</v>
          </cell>
          <cell r="M228">
            <v>55128.615401112205</v>
          </cell>
          <cell r="N228">
            <v>82479.978596996807</v>
          </cell>
          <cell r="O228">
            <v>82419.027363592424</v>
          </cell>
          <cell r="P228">
            <v>67820.151030356399</v>
          </cell>
          <cell r="Q228">
            <v>67208.979000356398</v>
          </cell>
          <cell r="R228">
            <v>14598.876333236029</v>
          </cell>
          <cell r="S228">
            <v>-63150.74112428911</v>
          </cell>
          <cell r="T228">
            <v>-270963.62992991385</v>
          </cell>
          <cell r="U228">
            <v>140286.82394157909</v>
          </cell>
          <cell r="V228">
            <v>155982.58454757908</v>
          </cell>
          <cell r="W228">
            <v>-15695.760605999996</v>
          </cell>
          <cell r="X228">
            <v>-65887.236819015539</v>
          </cell>
          <cell r="Y228">
            <v>-3895.4924191698556</v>
          </cell>
          <cell r="Z228">
            <v>-61991.744399845673</v>
          </cell>
          <cell r="AA228">
            <v>-345363.21705247741</v>
          </cell>
          <cell r="AB228">
            <v>-9898.2170524774119</v>
          </cell>
          <cell r="AC228">
            <v>-335465</v>
          </cell>
          <cell r="AD228">
            <v>4739.239902375266</v>
          </cell>
          <cell r="AE228">
            <v>212552.12870799989</v>
          </cell>
          <cell r="AF228">
            <v>-212552.12870799989</v>
          </cell>
          <cell r="AG228">
            <v>12338.871291999996</v>
          </cell>
          <cell r="AH228">
            <v>-224890.99999999988</v>
          </cell>
          <cell r="AJ228">
            <v>126</v>
          </cell>
        </row>
        <row r="229">
          <cell r="C229">
            <v>45170</v>
          </cell>
          <cell r="D229">
            <v>-204679.26689925534</v>
          </cell>
          <cell r="E229">
            <v>-184366.02781607234</v>
          </cell>
          <cell r="F229">
            <v>-66733.903143224539</v>
          </cell>
          <cell r="G229">
            <v>-117632.12467284779</v>
          </cell>
          <cell r="H229">
            <v>-136760.70316378665</v>
          </cell>
          <cell r="I229">
            <v>-47035.564861350897</v>
          </cell>
          <cell r="J229">
            <v>116447.46408060376</v>
          </cell>
          <cell r="K229">
            <v>62231.097038372616</v>
          </cell>
          <cell r="L229">
            <v>54216.367042231162</v>
          </cell>
          <cell r="M229">
            <v>55411.208085801249</v>
          </cell>
          <cell r="N229">
            <v>41414.26450801194</v>
          </cell>
          <cell r="O229">
            <v>41351.917619396503</v>
          </cell>
          <cell r="P229">
            <v>26535.948689665602</v>
          </cell>
          <cell r="Q229">
            <v>26535.948689665602</v>
          </cell>
          <cell r="R229">
            <v>14815.968929730898</v>
          </cell>
          <cell r="S229">
            <v>-163265.00239124359</v>
          </cell>
          <cell r="T229">
            <v>-189516.11976246093</v>
          </cell>
          <cell r="U229">
            <v>108132.52583865391</v>
          </cell>
          <cell r="V229">
            <v>110693.2633666539</v>
          </cell>
          <cell r="W229">
            <v>-2560.7375279999942</v>
          </cell>
          <cell r="X229">
            <v>-58813.760547592901</v>
          </cell>
          <cell r="Y229">
            <v>-3895.4924191698556</v>
          </cell>
          <cell r="Z229">
            <v>-54918.268128423049</v>
          </cell>
          <cell r="AA229">
            <v>-238834.88505352195</v>
          </cell>
          <cell r="AB229">
            <v>-106580.88505352195</v>
          </cell>
          <cell r="AC229">
            <v>-132254</v>
          </cell>
          <cell r="AD229">
            <v>4228.9446647831937</v>
          </cell>
          <cell r="AE229">
            <v>30480.062036000483</v>
          </cell>
          <cell r="AF229">
            <v>-30480.062036000483</v>
          </cell>
          <cell r="AG229">
            <v>-26295.062035999901</v>
          </cell>
          <cell r="AH229">
            <v>-4185.0000000005821</v>
          </cell>
          <cell r="AJ229">
            <v>127</v>
          </cell>
        </row>
        <row r="230">
          <cell r="C230">
            <v>45261</v>
          </cell>
          <cell r="D230">
            <v>-233109.20377933141</v>
          </cell>
          <cell r="E230">
            <v>-212485.05347962514</v>
          </cell>
          <cell r="F230">
            <v>-66506.591703069629</v>
          </cell>
          <cell r="G230">
            <v>-145978.46177655563</v>
          </cell>
          <cell r="H230">
            <v>-139516.3804265043</v>
          </cell>
          <cell r="I230">
            <v>-36415.539932468782</v>
          </cell>
          <cell r="J230">
            <v>118892.23012679783</v>
          </cell>
          <cell r="K230">
            <v>61390.466860560111</v>
          </cell>
          <cell r="L230">
            <v>57501.763266237715</v>
          </cell>
          <cell r="M230">
            <v>55433.959427404734</v>
          </cell>
          <cell r="N230">
            <v>38124.943035723372</v>
          </cell>
          <cell r="O230">
            <v>38064.811488368199</v>
          </cell>
          <cell r="P230">
            <v>23351.63484690573</v>
          </cell>
          <cell r="Q230">
            <v>23351.63484690573</v>
          </cell>
          <cell r="R230">
            <v>14713.176641462464</v>
          </cell>
          <cell r="S230">
            <v>-194984.260743608</v>
          </cell>
          <cell r="T230">
            <v>83702.722871827194</v>
          </cell>
          <cell r="U230">
            <v>142717.80778578582</v>
          </cell>
          <cell r="V230">
            <v>83902.860669785834</v>
          </cell>
          <cell r="W230">
            <v>58814.947115999988</v>
          </cell>
          <cell r="X230">
            <v>-189023.91447311663</v>
          </cell>
          <cell r="Y230">
            <v>-3143.7759872893967</v>
          </cell>
          <cell r="Z230">
            <v>-185880.13848582725</v>
          </cell>
          <cell r="AA230">
            <v>130008.82955915807</v>
          </cell>
          <cell r="AB230">
            <v>64353.829559158068</v>
          </cell>
          <cell r="AC230">
            <v>65655</v>
          </cell>
          <cell r="AD230">
            <v>4189.3072004349669</v>
          </cell>
          <cell r="AE230">
            <v>-274497.67641500023</v>
          </cell>
          <cell r="AF230">
            <v>274497.67641500023</v>
          </cell>
          <cell r="AG230">
            <v>-5208.3235850002384</v>
          </cell>
          <cell r="AH230">
            <v>279706.00000000047</v>
          </cell>
          <cell r="AJ230">
            <v>128</v>
          </cell>
        </row>
        <row r="231">
          <cell r="C231">
            <v>45352</v>
          </cell>
          <cell r="D231">
            <v>-43904.821492382092</v>
          </cell>
          <cell r="E231">
            <v>-21980.389186134096</v>
          </cell>
          <cell r="F231">
            <v>111375.44978746539</v>
          </cell>
          <cell r="G231">
            <v>-133355.83897359954</v>
          </cell>
          <cell r="H231">
            <v>-130477.19622521772</v>
          </cell>
          <cell r="I231">
            <v>-40399.367403461802</v>
          </cell>
          <cell r="J231">
            <v>108552.76391896984</v>
          </cell>
          <cell r="K231">
            <v>59101.034333767202</v>
          </cell>
          <cell r="L231">
            <v>49451.729585202651</v>
          </cell>
          <cell r="M231">
            <v>48390.433830992166</v>
          </cell>
          <cell r="N231">
            <v>56744.606091391921</v>
          </cell>
          <cell r="O231">
            <v>56681.934287688797</v>
          </cell>
          <cell r="P231">
            <v>41678.406840182804</v>
          </cell>
          <cell r="Q231">
            <v>41678.406840182804</v>
          </cell>
          <cell r="R231">
            <v>15003.527447505994</v>
          </cell>
          <cell r="S231">
            <v>12839.784599009901</v>
          </cell>
          <cell r="T231">
            <v>-232352.52611566341</v>
          </cell>
          <cell r="U231">
            <v>-56266.338544576225</v>
          </cell>
          <cell r="V231">
            <v>-4126.1673221550009</v>
          </cell>
          <cell r="W231">
            <v>-52140.171222421246</v>
          </cell>
          <cell r="X231">
            <v>-89798.548429923365</v>
          </cell>
          <cell r="Y231">
            <v>0</v>
          </cell>
          <cell r="Z231">
            <v>-89798.548429923365</v>
          </cell>
          <cell r="AA231">
            <v>-86287.639141163789</v>
          </cell>
          <cell r="AB231">
            <v>-28287.639141163789</v>
          </cell>
          <cell r="AC231">
            <v>-58000</v>
          </cell>
          <cell r="AD231">
            <v>-169.82087567308918</v>
          </cell>
          <cell r="AE231">
            <v>245022.48983899993</v>
          </cell>
          <cell r="AF231">
            <v>-245022.48983899993</v>
          </cell>
          <cell r="AG231">
            <v>-24473.489838999929</v>
          </cell>
          <cell r="AH231">
            <v>-220549</v>
          </cell>
          <cell r="AJ231">
            <v>129</v>
          </cell>
        </row>
        <row r="232">
          <cell r="C232">
            <v>45444</v>
          </cell>
          <cell r="D232">
            <v>-57870.101161496947</v>
          </cell>
          <cell r="E232">
            <v>-28101.767033598851</v>
          </cell>
          <cell r="F232">
            <v>98845.260245406069</v>
          </cell>
          <cell r="G232">
            <v>-126947.02727900502</v>
          </cell>
          <cell r="H232">
            <v>-141009.62096953389</v>
          </cell>
          <cell r="I232">
            <v>-69066.114638738189</v>
          </cell>
          <cell r="J232">
            <v>111241.28684163572</v>
          </cell>
          <cell r="K232">
            <v>58625.066668626067</v>
          </cell>
          <cell r="L232">
            <v>52616.220173009642</v>
          </cell>
          <cell r="M232">
            <v>53872.491636717459</v>
          </cell>
          <cell r="N232">
            <v>65794.669588187971</v>
          </cell>
          <cell r="O232">
            <v>65738.26496485516</v>
          </cell>
          <cell r="P232">
            <v>52844.699000000001</v>
          </cell>
          <cell r="Q232">
            <v>52844.699000000001</v>
          </cell>
          <cell r="R232">
            <v>12893.565964855155</v>
          </cell>
          <cell r="S232">
            <v>7924.5684266909957</v>
          </cell>
          <cell r="T232">
            <v>-221814.98801387861</v>
          </cell>
          <cell r="U232">
            <v>-71814.451294576254</v>
          </cell>
          <cell r="V232">
            <v>-14665.280072155005</v>
          </cell>
          <cell r="W232">
            <v>-57149.171222421246</v>
          </cell>
          <cell r="X232">
            <v>-86703.295050935092</v>
          </cell>
          <cell r="Y232">
            <v>0</v>
          </cell>
          <cell r="Z232">
            <v>-86703.295050935092</v>
          </cell>
          <cell r="AA232">
            <v>-63297.241668367264</v>
          </cell>
          <cell r="AB232">
            <v>259749.16094965022</v>
          </cell>
          <cell r="AC232">
            <v>-323046.40261801751</v>
          </cell>
          <cell r="AD232">
            <v>2386.2656534300186</v>
          </cell>
          <cell r="AE232">
            <v>232125.8220939996</v>
          </cell>
          <cell r="AF232">
            <v>-232125.8220939996</v>
          </cell>
          <cell r="AG232">
            <v>-262235.82209400006</v>
          </cell>
          <cell r="AH232">
            <v>30110.000000000466</v>
          </cell>
          <cell r="AJ232">
            <v>130</v>
          </cell>
        </row>
        <row r="233">
          <cell r="C233">
            <v>45536</v>
          </cell>
          <cell r="D233">
            <v>-108450.65518609341</v>
          </cell>
          <cell r="E233">
            <v>-77898.538758740062</v>
          </cell>
          <cell r="F233">
            <v>52067.593264197931</v>
          </cell>
          <cell r="G233">
            <v>-129966.13202293802</v>
          </cell>
          <cell r="H233">
            <v>-142338.35870500279</v>
          </cell>
          <cell r="I233">
            <v>-32713.772323352594</v>
          </cell>
          <cell r="J233">
            <v>111786.24227764955</v>
          </cell>
          <cell r="K233">
            <v>56555.92900486257</v>
          </cell>
          <cell r="L233">
            <v>55230.313272786974</v>
          </cell>
          <cell r="M233">
            <v>57585.245602560302</v>
          </cell>
          <cell r="N233">
            <v>50577.934369637704</v>
          </cell>
          <cell r="O233">
            <v>50516.51600200864</v>
          </cell>
          <cell r="P233">
            <v>36658.026874513096</v>
          </cell>
          <cell r="Q233">
            <v>36658.026874513096</v>
          </cell>
          <cell r="R233">
            <v>13858.489127495539</v>
          </cell>
          <cell r="S233">
            <v>-57872.720816455549</v>
          </cell>
          <cell r="T233">
            <v>243073.31576936238</v>
          </cell>
          <cell r="U233">
            <v>-24056.51599457625</v>
          </cell>
          <cell r="V233">
            <v>20981.655227844993</v>
          </cell>
          <cell r="W233">
            <v>-45038.171222421246</v>
          </cell>
          <cell r="X233">
            <v>-88077.641920461334</v>
          </cell>
          <cell r="Y233">
            <v>0</v>
          </cell>
          <cell r="Z233">
            <v>-88077.641920461334</v>
          </cell>
          <cell r="AA233">
            <v>355207.47368439997</v>
          </cell>
          <cell r="AB233">
            <v>-93810.048315600026</v>
          </cell>
          <cell r="AC233">
            <v>449017.522</v>
          </cell>
          <cell r="AD233">
            <v>6403.3511688183062</v>
          </cell>
          <cell r="AE233">
            <v>-294542.68541699968</v>
          </cell>
          <cell r="AF233">
            <v>294542.68541699968</v>
          </cell>
          <cell r="AG233">
            <v>230066.68541700015</v>
          </cell>
          <cell r="AH233">
            <v>64475.999999999534</v>
          </cell>
          <cell r="AJ233">
            <v>131</v>
          </cell>
        </row>
        <row r="234">
          <cell r="C234">
            <v>45627</v>
          </cell>
          <cell r="D234">
            <v>-50749.48937336728</v>
          </cell>
          <cell r="E234">
            <v>-29524.792160240933</v>
          </cell>
          <cell r="F234">
            <v>102592.42208526051</v>
          </cell>
          <cell r="G234">
            <v>-132117.21424550138</v>
          </cell>
          <cell r="H234">
            <v>-147413.85726497567</v>
          </cell>
          <cell r="I234">
            <v>-59929.701799621806</v>
          </cell>
          <cell r="J234">
            <v>126189.16005184912</v>
          </cell>
          <cell r="K234">
            <v>56482.436347184681</v>
          </cell>
          <cell r="L234">
            <v>69706.723704664444</v>
          </cell>
          <cell r="M234">
            <v>69516.105665393785</v>
          </cell>
          <cell r="N234">
            <v>65633.928670314781</v>
          </cell>
          <cell r="O234">
            <v>65563.736250167276</v>
          </cell>
          <cell r="P234">
            <v>47305.209000000003</v>
          </cell>
          <cell r="Q234">
            <v>47305.209000000003</v>
          </cell>
          <cell r="R234">
            <v>18258.527250167288</v>
          </cell>
          <cell r="S234">
            <v>14884.439296947559</v>
          </cell>
          <cell r="T234">
            <v>-255645.39321706441</v>
          </cell>
          <cell r="U234">
            <v>7071.9516554237052</v>
          </cell>
          <cell r="V234">
            <v>41305.122877844973</v>
          </cell>
          <cell r="W234">
            <v>-34233.171222421253</v>
          </cell>
          <cell r="X234">
            <v>-88641.506630238218</v>
          </cell>
          <cell r="Y234">
            <v>0</v>
          </cell>
          <cell r="Z234">
            <v>-88641.506630238218</v>
          </cell>
          <cell r="AA234">
            <v>-174075.83824224991</v>
          </cell>
          <cell r="AB234">
            <v>-57943.36024224991</v>
          </cell>
          <cell r="AC234">
            <v>-116132.478</v>
          </cell>
          <cell r="AD234">
            <v>-4207.0573160124477</v>
          </cell>
          <cell r="AE234">
            <v>266322.77519799949</v>
          </cell>
          <cell r="AF234">
            <v>-266322.77519799949</v>
          </cell>
          <cell r="AG234">
            <v>-256424.77519799996</v>
          </cell>
          <cell r="AH234">
            <v>-9897.9999999995343</v>
          </cell>
          <cell r="AJ234">
            <v>132</v>
          </cell>
        </row>
        <row r="235">
          <cell r="C235">
            <v>45717</v>
          </cell>
        </row>
        <row r="236">
          <cell r="C236">
            <v>45809</v>
          </cell>
        </row>
        <row r="237">
          <cell r="C237">
            <v>45901</v>
          </cell>
        </row>
        <row r="238">
          <cell r="C238">
            <v>45992</v>
          </cell>
        </row>
        <row r="239">
          <cell r="C239">
            <v>46082</v>
          </cell>
        </row>
        <row r="240">
          <cell r="C240">
            <v>46174</v>
          </cell>
        </row>
        <row r="241">
          <cell r="C241">
            <v>46266</v>
          </cell>
        </row>
        <row r="242">
          <cell r="C242">
            <v>46357</v>
          </cell>
        </row>
        <row r="243">
          <cell r="C243">
            <v>46447</v>
          </cell>
        </row>
        <row r="244">
          <cell r="C244">
            <v>46539</v>
          </cell>
        </row>
        <row r="245">
          <cell r="C245">
            <v>46631</v>
          </cell>
        </row>
        <row r="246">
          <cell r="C246">
            <v>46722</v>
          </cell>
        </row>
        <row r="247">
          <cell r="C247">
            <v>46813</v>
          </cell>
        </row>
        <row r="248">
          <cell r="C248">
            <v>46905</v>
          </cell>
        </row>
        <row r="249">
          <cell r="C249">
            <v>46997</v>
          </cell>
        </row>
        <row r="250">
          <cell r="C250">
            <v>47088</v>
          </cell>
        </row>
        <row r="251">
          <cell r="C251">
            <v>47178</v>
          </cell>
        </row>
        <row r="252">
          <cell r="C252">
            <v>47270</v>
          </cell>
        </row>
        <row r="253">
          <cell r="C253">
            <v>47362</v>
          </cell>
        </row>
        <row r="254">
          <cell r="C254">
            <v>47453</v>
          </cell>
        </row>
        <row r="255">
          <cell r="C255">
            <v>47543</v>
          </cell>
        </row>
        <row r="256">
          <cell r="C256">
            <v>47635</v>
          </cell>
        </row>
        <row r="257">
          <cell r="C257">
            <v>47727</v>
          </cell>
        </row>
        <row r="258">
          <cell r="C258">
            <v>47818</v>
          </cell>
        </row>
        <row r="259">
          <cell r="C259">
            <v>47908</v>
          </cell>
        </row>
        <row r="260">
          <cell r="C260">
            <v>48000</v>
          </cell>
        </row>
        <row r="261">
          <cell r="C261">
            <v>48092</v>
          </cell>
        </row>
        <row r="262">
          <cell r="C262">
            <v>48183</v>
          </cell>
        </row>
        <row r="263">
          <cell r="C263">
            <v>48274</v>
          </cell>
        </row>
        <row r="264">
          <cell r="C264">
            <v>48366</v>
          </cell>
        </row>
        <row r="265">
          <cell r="C265">
            <v>48458</v>
          </cell>
        </row>
        <row r="266">
          <cell r="C266">
            <v>48549</v>
          </cell>
        </row>
        <row r="267">
          <cell r="C267">
            <v>48639</v>
          </cell>
        </row>
        <row r="268">
          <cell r="C268">
            <v>48731</v>
          </cell>
        </row>
        <row r="269">
          <cell r="C269">
            <v>48823</v>
          </cell>
        </row>
        <row r="270">
          <cell r="C270">
            <v>48914</v>
          </cell>
        </row>
        <row r="271">
          <cell r="C271">
            <v>49004</v>
          </cell>
        </row>
        <row r="272">
          <cell r="C272">
            <v>49096</v>
          </cell>
        </row>
        <row r="273">
          <cell r="C273">
            <v>49188</v>
          </cell>
        </row>
        <row r="274">
          <cell r="C274">
            <v>49279</v>
          </cell>
        </row>
        <row r="275">
          <cell r="C275">
            <v>49369</v>
          </cell>
        </row>
        <row r="276">
          <cell r="C276">
            <v>49461</v>
          </cell>
        </row>
        <row r="277">
          <cell r="C277">
            <v>49553</v>
          </cell>
        </row>
        <row r="278">
          <cell r="C278">
            <v>49644</v>
          </cell>
        </row>
        <row r="279">
          <cell r="C279">
            <v>49735</v>
          </cell>
        </row>
        <row r="280">
          <cell r="C280">
            <v>49827</v>
          </cell>
        </row>
        <row r="281">
          <cell r="C281">
            <v>49919</v>
          </cell>
        </row>
        <row r="282">
          <cell r="C282">
            <v>50010</v>
          </cell>
        </row>
        <row r="283">
          <cell r="C283">
            <v>50100</v>
          </cell>
        </row>
        <row r="284">
          <cell r="C284">
            <v>50192</v>
          </cell>
        </row>
        <row r="285">
          <cell r="C285">
            <v>50284</v>
          </cell>
        </row>
        <row r="286">
          <cell r="C286">
            <v>50375</v>
          </cell>
        </row>
        <row r="287">
          <cell r="C287">
            <v>50465</v>
          </cell>
        </row>
        <row r="288">
          <cell r="C288">
            <v>50557</v>
          </cell>
        </row>
        <row r="289">
          <cell r="C289">
            <v>50649</v>
          </cell>
        </row>
        <row r="290">
          <cell r="C290">
            <v>50740</v>
          </cell>
        </row>
        <row r="291">
          <cell r="C291">
            <v>50830</v>
          </cell>
        </row>
        <row r="292">
          <cell r="C292">
            <v>50922</v>
          </cell>
        </row>
        <row r="293">
          <cell r="C293">
            <v>51014</v>
          </cell>
        </row>
        <row r="294">
          <cell r="C294">
            <v>51105</v>
          </cell>
        </row>
        <row r="295">
          <cell r="C295">
            <v>51196</v>
          </cell>
        </row>
        <row r="296">
          <cell r="C296">
            <v>51288</v>
          </cell>
        </row>
        <row r="297">
          <cell r="C297">
            <v>51380</v>
          </cell>
        </row>
        <row r="298">
          <cell r="C298">
            <v>51471</v>
          </cell>
        </row>
        <row r="299">
          <cell r="C299">
            <v>51561</v>
          </cell>
        </row>
        <row r="300">
          <cell r="C300">
            <v>51653</v>
          </cell>
        </row>
        <row r="301">
          <cell r="C301">
            <v>51745</v>
          </cell>
        </row>
        <row r="302">
          <cell r="C302">
            <v>51836</v>
          </cell>
        </row>
        <row r="303">
          <cell r="C303">
            <v>51926</v>
          </cell>
        </row>
        <row r="304">
          <cell r="C304">
            <v>52018</v>
          </cell>
        </row>
        <row r="305">
          <cell r="C305">
            <v>52110</v>
          </cell>
        </row>
        <row r="306">
          <cell r="C306">
            <v>52201</v>
          </cell>
        </row>
        <row r="307">
          <cell r="C307">
            <v>52291</v>
          </cell>
        </row>
        <row r="308">
          <cell r="C308">
            <v>52383</v>
          </cell>
        </row>
        <row r="309">
          <cell r="C309">
            <v>52475</v>
          </cell>
        </row>
        <row r="310">
          <cell r="C310">
            <v>52566</v>
          </cell>
        </row>
        <row r="311">
          <cell r="C311">
            <v>52657</v>
          </cell>
        </row>
        <row r="312">
          <cell r="C312">
            <v>52749</v>
          </cell>
        </row>
        <row r="313">
          <cell r="C313">
            <v>52841</v>
          </cell>
        </row>
        <row r="314">
          <cell r="C314">
            <v>52932</v>
          </cell>
        </row>
        <row r="315">
          <cell r="C315">
            <v>53022</v>
          </cell>
        </row>
        <row r="316">
          <cell r="C316">
            <v>53114</v>
          </cell>
        </row>
        <row r="317">
          <cell r="C317">
            <v>53206</v>
          </cell>
        </row>
        <row r="318">
          <cell r="C318">
            <v>53297</v>
          </cell>
        </row>
        <row r="319">
          <cell r="C319">
            <v>53387</v>
          </cell>
        </row>
        <row r="320">
          <cell r="C320">
            <v>53479</v>
          </cell>
        </row>
      </sheetData>
      <sheetData sheetId="20"/>
      <sheetData sheetId="21"/>
      <sheetData sheetId="22"/>
      <sheetData sheetId="23"/>
      <sheetData sheetId="24"/>
      <sheetData sheetId="25"/>
      <sheetData sheetId="26"/>
      <sheetData sheetId="27">
        <row r="4">
          <cell r="C4">
            <v>44835</v>
          </cell>
          <cell r="D4">
            <v>44866</v>
          </cell>
          <cell r="E4">
            <v>44896</v>
          </cell>
          <cell r="F4">
            <v>44927</v>
          </cell>
          <cell r="G4">
            <v>44958</v>
          </cell>
          <cell r="H4">
            <v>44986</v>
          </cell>
          <cell r="I4">
            <v>45017</v>
          </cell>
          <cell r="J4">
            <v>45047</v>
          </cell>
          <cell r="K4">
            <v>45078</v>
          </cell>
          <cell r="L4">
            <v>45108</v>
          </cell>
          <cell r="M4">
            <v>45139</v>
          </cell>
          <cell r="N4">
            <v>45170</v>
          </cell>
          <cell r="O4">
            <v>45200</v>
          </cell>
          <cell r="P4">
            <v>45231</v>
          </cell>
          <cell r="Q4">
            <v>45261</v>
          </cell>
          <cell r="R4">
            <v>45292</v>
          </cell>
          <cell r="S4">
            <v>45323</v>
          </cell>
          <cell r="T4">
            <v>45352</v>
          </cell>
          <cell r="U4">
            <v>45383</v>
          </cell>
          <cell r="V4">
            <v>45413</v>
          </cell>
          <cell r="W4">
            <v>45444</v>
          </cell>
          <cell r="X4">
            <v>45474</v>
          </cell>
          <cell r="Y4">
            <v>45505</v>
          </cell>
          <cell r="Z4">
            <v>45536</v>
          </cell>
          <cell r="AA4">
            <v>45566</v>
          </cell>
          <cell r="AB4">
            <v>45597</v>
          </cell>
          <cell r="AC4">
            <v>45627</v>
          </cell>
        </row>
        <row r="26">
          <cell r="B26" t="str">
            <v>Solde net de gestion</v>
          </cell>
          <cell r="C26">
            <v>98.817296862541241</v>
          </cell>
          <cell r="D26">
            <v>99.566461401637</v>
          </cell>
          <cell r="E26">
            <v>-73.837583898678375</v>
          </cell>
          <cell r="F26">
            <v>83.677601863648974</v>
          </cell>
          <cell r="G26">
            <v>165.16311897038457</v>
          </cell>
          <cell r="H26">
            <v>130.69667350502024</v>
          </cell>
          <cell r="I26">
            <v>186.19455337282125</v>
          </cell>
          <cell r="J26">
            <v>238.2369318661481</v>
          </cell>
          <cell r="K26">
            <v>263.18272875757441</v>
          </cell>
          <cell r="L26">
            <v>396.33523737598</v>
          </cell>
          <cell r="M26">
            <v>363.54717996214686</v>
          </cell>
          <cell r="N26">
            <v>377.19865659431503</v>
          </cell>
          <cell r="O26">
            <v>471.13299136394221</v>
          </cell>
          <cell r="P26">
            <v>474.76681935870096</v>
          </cell>
          <cell r="Q26">
            <v>428.16845226351012</v>
          </cell>
          <cell r="R26">
            <v>101.23226266038014</v>
          </cell>
          <cell r="S26">
            <v>137.74686256783704</v>
          </cell>
          <cell r="T26">
            <v>121.11976673291777</v>
          </cell>
          <cell r="U26">
            <v>149.42940728762409</v>
          </cell>
          <cell r="V26">
            <v>167.62668647468413</v>
          </cell>
          <cell r="W26">
            <v>293.08612071524601</v>
          </cell>
          <cell r="X26">
            <v>293.08612071524601</v>
          </cell>
          <cell r="Y26">
            <v>309.59448631792958</v>
          </cell>
          <cell r="Z26">
            <v>315.43520113212639</v>
          </cell>
          <cell r="AA26">
            <v>431.30900617185767</v>
          </cell>
          <cell r="AB26">
            <v>464.35007343039462</v>
          </cell>
          <cell r="AC26">
            <v>588.16282005846494</v>
          </cell>
        </row>
        <row r="27">
          <cell r="B27" t="str">
            <v>Capacité/besoin de financement = Financement</v>
          </cell>
          <cell r="C27">
            <v>-556.92831241379736</v>
          </cell>
          <cell r="D27">
            <v>-843.44788470495962</v>
          </cell>
          <cell r="E27">
            <v>-1282.6805897725469</v>
          </cell>
          <cell r="F27">
            <v>82.623460288648971</v>
          </cell>
          <cell r="G27">
            <v>0.20101840638453439</v>
          </cell>
          <cell r="H27">
            <v>-187.39331643732038</v>
          </cell>
          <cell r="I27">
            <v>-276.90430341134498</v>
          </cell>
          <cell r="J27">
            <v>-308.63819818925475</v>
          </cell>
          <cell r="K27">
            <v>-402.60534587740614</v>
          </cell>
          <cell r="L27">
            <v>-308.65906568872776</v>
          </cell>
          <cell r="M27">
            <v>-379.49068362803189</v>
          </cell>
          <cell r="N27">
            <v>-456.4805964052797</v>
          </cell>
          <cell r="O27">
            <v>-391.74589975226087</v>
          </cell>
          <cell r="P27">
            <v>-442.67133372016059</v>
          </cell>
          <cell r="Q27">
            <v>-832.06797536413103</v>
          </cell>
          <cell r="R27">
            <v>78.080622825081022</v>
          </cell>
          <cell r="S27">
            <v>23.580853492174924</v>
          </cell>
          <cell r="T27">
            <v>-165.53503495912145</v>
          </cell>
          <cell r="U27">
            <v>-216.87736608610714</v>
          </cell>
          <cell r="V27">
            <v>-275.07501741214571</v>
          </cell>
          <cell r="W27">
            <v>-315.24599579437984</v>
          </cell>
          <cell r="X27">
            <v>-261.94113653129028</v>
          </cell>
          <cell r="Y27">
            <v>-390.24045203943683</v>
          </cell>
          <cell r="Z27">
            <v>-410.3087783505415</v>
          </cell>
          <cell r="AA27">
            <v>-383.89531115432123</v>
          </cell>
          <cell r="AB27">
            <v>-514.86709379851504</v>
          </cell>
          <cell r="AC27">
            <v>-772.25331985558114</v>
          </cell>
        </row>
        <row r="29">
          <cell r="B29" t="str">
            <v>Actifs financiers</v>
          </cell>
          <cell r="C29">
            <v>-61.206861032000006</v>
          </cell>
          <cell r="D29">
            <v>-92.984271567999997</v>
          </cell>
          <cell r="E29">
            <v>-201.373797991</v>
          </cell>
          <cell r="F29">
            <v>27.267070179000005</v>
          </cell>
          <cell r="G29">
            <v>2.7778599790000023</v>
          </cell>
          <cell r="H29">
            <v>28.113809307000007</v>
          </cell>
          <cell r="I29">
            <v>-30.677101177999997</v>
          </cell>
          <cell r="J29">
            <v>-10.126308381999991</v>
          </cell>
          <cell r="K29">
            <v>-34.723419239999998</v>
          </cell>
          <cell r="L29">
            <v>45.480096075999981</v>
          </cell>
          <cell r="M29">
            <v>-30.200300861000017</v>
          </cell>
          <cell r="N29">
            <v>53.620686476999978</v>
          </cell>
          <cell r="O29">
            <v>2.6988303509999696</v>
          </cell>
          <cell r="P29">
            <v>-39.029021534000037</v>
          </cell>
          <cell r="Q29">
            <v>-110.46112513700004</v>
          </cell>
          <cell r="R29">
            <v>3.2529691369999925</v>
          </cell>
          <cell r="S29">
            <v>31.371861768999999</v>
          </cell>
          <cell r="T29">
            <v>29.779016991000002</v>
          </cell>
          <cell r="U29">
            <v>23.856952736999993</v>
          </cell>
          <cell r="V29">
            <v>36.008985079999995</v>
          </cell>
          <cell r="W29">
            <v>55.867843356999998</v>
          </cell>
          <cell r="X29">
            <v>54.852268572999996</v>
          </cell>
          <cell r="Y29">
            <v>85.677904004999988</v>
          </cell>
          <cell r="Z29">
            <v>97.459742298999998</v>
          </cell>
          <cell r="AA29">
            <v>109.88791645799999</v>
          </cell>
          <cell r="AB29">
            <v>146.47443598000001</v>
          </cell>
          <cell r="AC29">
            <v>137.43074260447449</v>
          </cell>
        </row>
        <row r="30">
          <cell r="B30" t="str">
            <v>Passifs</v>
          </cell>
          <cell r="C30">
            <v>492.29817192734777</v>
          </cell>
          <cell r="D30">
            <v>745.94285106317182</v>
          </cell>
          <cell r="E30">
            <v>1078.3115348720708</v>
          </cell>
          <cell r="F30">
            <v>-57.558890725334543</v>
          </cell>
          <cell r="G30">
            <v>-4.0753081825919608</v>
          </cell>
          <cell r="H30">
            <v>215.3523967511079</v>
          </cell>
          <cell r="I30">
            <v>265.4242625780588</v>
          </cell>
          <cell r="J30">
            <v>300.63755922101984</v>
          </cell>
          <cell r="K30">
            <v>370.40882655578901</v>
          </cell>
          <cell r="L30">
            <v>356.90827289509048</v>
          </cell>
          <cell r="M30">
            <v>350.19805521704416</v>
          </cell>
          <cell r="N30">
            <v>512.73524855342885</v>
          </cell>
          <cell r="O30">
            <v>396.29619463610004</v>
          </cell>
          <cell r="P30">
            <v>411.3296243909503</v>
          </cell>
          <cell r="Q30">
            <v>728.72883473266484</v>
          </cell>
          <cell r="R30">
            <v>-70.061063088609686</v>
          </cell>
          <cell r="S30">
            <v>13.643376965959831</v>
          </cell>
          <cell r="T30">
            <v>200.46106499498546</v>
          </cell>
          <cell r="U30">
            <v>249.67545555470491</v>
          </cell>
          <cell r="V30">
            <v>318.0150052794213</v>
          </cell>
          <cell r="W30">
            <v>375.64514993951525</v>
          </cell>
          <cell r="X30">
            <v>323.2440710183127</v>
          </cell>
          <cell r="Y30">
            <v>479.70552482491303</v>
          </cell>
          <cell r="Z30">
            <v>510.25881283308007</v>
          </cell>
          <cell r="AA30">
            <v>494.90656221081099</v>
          </cell>
          <cell r="AB30">
            <v>664.01605704153894</v>
          </cell>
          <cell r="AC30">
            <v>914.25205640212789</v>
          </cell>
        </row>
      </sheetData>
      <sheetData sheetId="28">
        <row r="6">
          <cell r="D6" t="str">
            <v>3. TRIM.</v>
          </cell>
          <cell r="E6" t="str">
            <v>4. TRIM.</v>
          </cell>
          <cell r="F6" t="str">
            <v>1. TRIM.</v>
          </cell>
          <cell r="G6" t="str">
            <v>2. TRIM.</v>
          </cell>
          <cell r="H6" t="str">
            <v>3.Trim</v>
          </cell>
        </row>
        <row r="7">
          <cell r="D7">
            <v>2023</v>
          </cell>
          <cell r="E7">
            <v>2023</v>
          </cell>
          <cell r="F7">
            <v>2024</v>
          </cell>
          <cell r="G7">
            <v>2024</v>
          </cell>
          <cell r="H7">
            <v>2024</v>
          </cell>
        </row>
        <row r="8">
          <cell r="D8">
            <v>128.1200830954682</v>
          </cell>
          <cell r="E8">
            <v>149.09210124171867</v>
          </cell>
          <cell r="F8">
            <v>154.44000835869167</v>
          </cell>
          <cell r="G8">
            <v>162.12625314422644</v>
          </cell>
          <cell r="H8">
            <v>148.99469068244485</v>
          </cell>
        </row>
        <row r="9">
          <cell r="D9">
            <v>100.14771824114429</v>
          </cell>
          <cell r="E9">
            <v>105.75553112825263</v>
          </cell>
          <cell r="F9">
            <v>127.19143835521373</v>
          </cell>
          <cell r="G9">
            <v>135.08362465715854</v>
          </cell>
          <cell r="H9">
            <v>116.18293303971699</v>
          </cell>
        </row>
        <row r="10">
          <cell r="D10">
            <v>93.5637237998437</v>
          </cell>
          <cell r="E10">
            <v>99.693392128644817</v>
          </cell>
          <cell r="F10">
            <v>120.5726248467689</v>
          </cell>
          <cell r="G10">
            <v>128.38986840338902</v>
          </cell>
          <cell r="H10">
            <v>109.62342607750676</v>
          </cell>
        </row>
        <row r="11">
          <cell r="D11">
            <v>238.92775845761105</v>
          </cell>
          <cell r="E11">
            <v>165.82270292504836</v>
          </cell>
          <cell r="F11">
            <v>147.08909598278728</v>
          </cell>
          <cell r="G11">
            <v>128.0247687639143</v>
          </cell>
          <cell r="H11">
            <v>177.47873350297905</v>
          </cell>
        </row>
        <row r="12">
          <cell r="D12">
            <v>153.1407522630559</v>
          </cell>
          <cell r="E12">
            <v>200.80307873040738</v>
          </cell>
          <cell r="F12">
            <v>152.94323749029394</v>
          </cell>
          <cell r="G12">
            <v>193.88570150314095</v>
          </cell>
          <cell r="H12">
            <v>201.84128607917623</v>
          </cell>
        </row>
        <row r="13">
          <cell r="D13">
            <v>63.142388121474873</v>
          </cell>
          <cell r="E13">
            <v>70.058797569298719</v>
          </cell>
          <cell r="F13">
            <v>65.117233866479594</v>
          </cell>
          <cell r="G13">
            <v>93.16704203610341</v>
          </cell>
          <cell r="H13">
            <v>203.1316215667205</v>
          </cell>
        </row>
        <row r="14">
          <cell r="D14">
            <v>242.69464924536592</v>
          </cell>
          <cell r="E14">
            <v>355.94317417209629</v>
          </cell>
          <cell r="F14">
            <v>197.91297960336766</v>
          </cell>
          <cell r="G14">
            <v>208.56356166826876</v>
          </cell>
          <cell r="H14">
            <v>198.44105136873208</v>
          </cell>
        </row>
        <row r="15">
          <cell r="D15">
            <v>73.383729040015709</v>
          </cell>
          <cell r="E15">
            <v>123.78576649853257</v>
          </cell>
          <cell r="F15">
            <v>150.02018447815331</v>
          </cell>
          <cell r="G15">
            <v>105.44316556559812</v>
          </cell>
          <cell r="H15">
            <v>68.084480727270957</v>
          </cell>
        </row>
        <row r="16">
          <cell r="D16">
            <v>110.34682378720299</v>
          </cell>
          <cell r="E16">
            <v>97.984219993325567</v>
          </cell>
          <cell r="F16">
            <v>144.47799962488975</v>
          </cell>
          <cell r="G16">
            <v>125.67896822936386</v>
          </cell>
          <cell r="H16">
            <v>116.02536557831513</v>
          </cell>
        </row>
        <row r="17">
          <cell r="D17">
            <v>128.63268025451976</v>
          </cell>
          <cell r="E17">
            <v>327.02361775983223</v>
          </cell>
          <cell r="F17">
            <v>261.90576524916997</v>
          </cell>
          <cell r="G17">
            <v>243.80576322993443</v>
          </cell>
          <cell r="H17">
            <v>200.59079293435778</v>
          </cell>
        </row>
        <row r="18">
          <cell r="D18">
            <v>31.654209532910478</v>
          </cell>
          <cell r="E18">
            <v>13.595544373148289</v>
          </cell>
          <cell r="F18">
            <v>27.795212702406729</v>
          </cell>
          <cell r="G18">
            <v>25.604363654670273</v>
          </cell>
          <cell r="H18">
            <v>21.367679691805687</v>
          </cell>
        </row>
        <row r="19">
          <cell r="D19">
            <v>266.94878953949404</v>
          </cell>
          <cell r="E19">
            <v>251.29757374329185</v>
          </cell>
          <cell r="F19">
            <v>327.23080725394237</v>
          </cell>
          <cell r="G19">
            <v>308.04525489263767</v>
          </cell>
          <cell r="H19">
            <v>401.03265500581051</v>
          </cell>
        </row>
        <row r="20">
          <cell r="D20">
            <v>29.887575301680261</v>
          </cell>
          <cell r="E20">
            <v>204.4428681185048</v>
          </cell>
          <cell r="F20">
            <v>487.20761190192383</v>
          </cell>
          <cell r="G20">
            <v>142.95878286308167</v>
          </cell>
          <cell r="H20">
            <v>56.311820967581035</v>
          </cell>
        </row>
        <row r="21">
          <cell r="D21">
            <v>186.55697322793864</v>
          </cell>
          <cell r="E21">
            <v>162.51764960651033</v>
          </cell>
          <cell r="F21">
            <v>247.04596115155792</v>
          </cell>
          <cell r="G21">
            <v>276.61618752263752</v>
          </cell>
          <cell r="H21">
            <v>345.95478032931453</v>
          </cell>
        </row>
        <row r="22">
          <cell r="D22">
            <v>801.73317626152846</v>
          </cell>
          <cell r="E22">
            <v>819.5325352749162</v>
          </cell>
          <cell r="F22">
            <v>710.7245689205447</v>
          </cell>
          <cell r="G22">
            <v>713.12504700086959</v>
          </cell>
          <cell r="H22">
            <v>639.9978993419146</v>
          </cell>
        </row>
        <row r="23">
          <cell r="D23">
            <v>122.24124302178664</v>
          </cell>
          <cell r="E23">
            <v>219.11280591477595</v>
          </cell>
          <cell r="F23">
            <v>101.47980584963899</v>
          </cell>
          <cell r="G23">
            <v>158.11969317008865</v>
          </cell>
          <cell r="H23">
            <v>88.902165175099626</v>
          </cell>
        </row>
        <row r="24">
          <cell r="D24">
            <v>72.451209781053649</v>
          </cell>
          <cell r="E24">
            <v>83.025063292102587</v>
          </cell>
          <cell r="F24">
            <v>76.315640908114702</v>
          </cell>
          <cell r="G24">
            <v>103.94824667072221</v>
          </cell>
          <cell r="H24">
            <v>85.814716909213601</v>
          </cell>
        </row>
        <row r="25">
          <cell r="D25">
            <v>68.889672259324797</v>
          </cell>
          <cell r="E25">
            <v>98.674115564562612</v>
          </cell>
          <cell r="F25">
            <v>71.943144866465886</v>
          </cell>
          <cell r="G25">
            <v>95.301576934377735</v>
          </cell>
          <cell r="H25">
            <v>86.143703172920382</v>
          </cell>
        </row>
        <row r="26">
          <cell r="D26">
            <v>146.0664936993594</v>
          </cell>
          <cell r="E26">
            <v>169.31450285026179</v>
          </cell>
          <cell r="F26">
            <v>109.15471090083609</v>
          </cell>
          <cell r="G26">
            <v>109.57168572461146</v>
          </cell>
          <cell r="H26">
            <v>120.82852395821166</v>
          </cell>
        </row>
        <row r="27">
          <cell r="D27">
            <v>161.97060958376693</v>
          </cell>
          <cell r="E27">
            <v>114.75817118374368</v>
          </cell>
          <cell r="F27">
            <v>178.60267866012089</v>
          </cell>
          <cell r="G27">
            <v>271.78846729553385</v>
          </cell>
          <cell r="H27">
            <v>119.49949095357987</v>
          </cell>
        </row>
        <row r="28">
          <cell r="D28">
            <v>296.07572226330376</v>
          </cell>
          <cell r="E28">
            <v>337.39417019285355</v>
          </cell>
          <cell r="F28">
            <v>271.61005881590546</v>
          </cell>
          <cell r="G28">
            <v>280.50376927132299</v>
          </cell>
          <cell r="H28">
            <v>1022.9640091704343</v>
          </cell>
        </row>
        <row r="29">
          <cell r="D29">
            <v>363.69024318815838</v>
          </cell>
          <cell r="E29">
            <v>386.04765390430106</v>
          </cell>
          <cell r="F29">
            <v>445.78168806342609</v>
          </cell>
          <cell r="G29">
            <v>498.97597888194537</v>
          </cell>
          <cell r="H29">
            <v>415.66283831396612</v>
          </cell>
        </row>
        <row r="30">
          <cell r="D30">
            <v>352.45459896494077</v>
          </cell>
          <cell r="E30">
            <v>370.2656230986816</v>
          </cell>
          <cell r="F30">
            <v>424.17180566619834</v>
          </cell>
          <cell r="G30">
            <v>700.72582724638255</v>
          </cell>
          <cell r="H30">
            <v>436.44082502304775</v>
          </cell>
        </row>
        <row r="31">
          <cell r="D31">
            <v>228.80903178355095</v>
          </cell>
          <cell r="E31">
            <v>252.35464139123823</v>
          </cell>
          <cell r="F31">
            <v>254.32110197053282</v>
          </cell>
          <cell r="G31">
            <v>228.09740380435193</v>
          </cell>
          <cell r="H31">
            <v>226.89044931480493</v>
          </cell>
        </row>
        <row r="43">
          <cell r="C43" t="str">
            <v>IPI ENSEMBLE</v>
          </cell>
          <cell r="D43" t="str">
            <v>IPI HORS EGRENAGE</v>
          </cell>
          <cell r="E43" t="str">
            <v>EGRENAGE DU COTON</v>
          </cell>
          <cell r="F43" t="str">
            <v>INDUSTRIES EXTRACTIVES</v>
          </cell>
          <cell r="G43" t="str">
            <v>INDUSTRIES MANUFACTURIÈRES</v>
          </cell>
          <cell r="H43" t="str">
            <v>INDUSTRIES DE PRODUCTION ET DE DISTRIBUTION D’ÉLECTRICITÉ, DE GAZ ET D’EAU</v>
          </cell>
          <cell r="I43" t="str">
            <v>EXTRACTION DE MINERAIS MÉTALLIQUES</v>
          </cell>
          <cell r="J43" t="str">
            <v>ACTIVITÉS DE SOUTIEN AUX INDUSTRIES EXTRACTIVES</v>
          </cell>
          <cell r="K43" t="str">
            <v>FABRICATION DE PRODUITS ALIMENTAIRES</v>
          </cell>
          <cell r="L43" t="str">
            <v>FABRICATION DE BOISSONS</v>
          </cell>
          <cell r="M43" t="str">
            <v>FABRICATION DE PRODUITS A BASE DE TABAC</v>
          </cell>
          <cell r="N43" t="str">
            <v>ACTIVITES DE FABRICATION DE TEXTILES</v>
          </cell>
          <cell r="O43" t="str">
            <v>FABRICATION D'ARTICLES D'HABILLEMENT</v>
          </cell>
          <cell r="P43" t="str">
            <v>TRAVAIL DU CUIR ; FABRICATION D'ARTICLES DE VOYAGE ET DE CHAUSSURES</v>
          </cell>
          <cell r="Q43" t="str">
            <v>TRAVAIL DU BOIS ET FABRICATION D'ARTICLES EN BOIS HORS MEUBLES</v>
          </cell>
          <cell r="R43" t="str">
            <v>FABRICATION DU PAPIER ET DU CARTON</v>
          </cell>
          <cell r="S43" t="str">
            <v>IMPRIMERIE ET REPRODUCTION D'ENREGISTREMENTS</v>
          </cell>
          <cell r="T43" t="str">
            <v>FABRICATION DE PRODUITS CHIMIQUES</v>
          </cell>
          <cell r="U43" t="str">
            <v>TRAVAIL DU CAOUTCHOUC ET DU PLASTIQUE</v>
          </cell>
          <cell r="V43" t="str">
            <v>FABRICATION DE MATERIAUX MINERAUX</v>
          </cell>
          <cell r="W43" t="str">
            <v>MÉTALLURGIE</v>
          </cell>
          <cell r="X43" t="str">
            <v>FABRICATION D'OUVRAGES EN MÉTAUX</v>
          </cell>
          <cell r="Y43" t="str">
            <v>FABRICATION D'EQUIPEMENTS ELECTRIQUES</v>
          </cell>
          <cell r="Z43" t="str">
            <v>FABRICATION DE MEUBLES ET MATELAS</v>
          </cell>
          <cell r="AA43" t="str">
            <v>AUTRES INDUSTRIES MANUFACTURIERES</v>
          </cell>
          <cell r="AB43" t="str">
            <v>PRODUCTION ET DISTRIBUTION D'ÉLECTRICITÉ ET DE GAZ</v>
          </cell>
          <cell r="AC43" t="str">
            <v>CAPTAGE, TRAITEMENT ET DISTRIBUTION D'EAU</v>
          </cell>
        </row>
        <row r="44">
          <cell r="A44" t="str">
            <v>1T2015</v>
          </cell>
          <cell r="B44">
            <v>42064</v>
          </cell>
          <cell r="C44">
            <v>101.07653274003215</v>
          </cell>
          <cell r="F44">
            <v>106.39629376484606</v>
          </cell>
          <cell r="G44">
            <v>93.974216208841398</v>
          </cell>
          <cell r="H44">
            <v>140.50068743396599</v>
          </cell>
          <cell r="AE44">
            <v>1</v>
          </cell>
        </row>
        <row r="45">
          <cell r="B45">
            <v>42156</v>
          </cell>
          <cell r="AE45">
            <v>2</v>
          </cell>
        </row>
        <row r="46">
          <cell r="B46">
            <v>42248</v>
          </cell>
          <cell r="AE46">
            <v>3</v>
          </cell>
        </row>
        <row r="47">
          <cell r="B47">
            <v>42339</v>
          </cell>
          <cell r="AE47">
            <v>4</v>
          </cell>
        </row>
        <row r="48">
          <cell r="B48">
            <v>42430</v>
          </cell>
          <cell r="AE48">
            <v>5</v>
          </cell>
        </row>
        <row r="49">
          <cell r="B49">
            <v>42522</v>
          </cell>
          <cell r="AE49">
            <v>6</v>
          </cell>
        </row>
        <row r="50">
          <cell r="B50">
            <v>42614</v>
          </cell>
          <cell r="AE50">
            <v>7</v>
          </cell>
        </row>
        <row r="51">
          <cell r="B51">
            <v>42705</v>
          </cell>
          <cell r="AE51">
            <v>8</v>
          </cell>
        </row>
        <row r="52">
          <cell r="B52">
            <v>42795</v>
          </cell>
          <cell r="AE52">
            <v>9</v>
          </cell>
        </row>
        <row r="53">
          <cell r="B53">
            <v>42887</v>
          </cell>
          <cell r="AE53">
            <v>10</v>
          </cell>
        </row>
        <row r="54">
          <cell r="B54">
            <v>42979</v>
          </cell>
          <cell r="AE54">
            <v>11</v>
          </cell>
        </row>
        <row r="55">
          <cell r="B55">
            <v>43070</v>
          </cell>
          <cell r="AE55">
            <v>12</v>
          </cell>
        </row>
        <row r="56">
          <cell r="B56">
            <v>43160</v>
          </cell>
          <cell r="AE56">
            <v>13</v>
          </cell>
        </row>
        <row r="57">
          <cell r="B57">
            <v>43252</v>
          </cell>
          <cell r="AE57">
            <v>14</v>
          </cell>
        </row>
        <row r="58">
          <cell r="B58">
            <v>43344</v>
          </cell>
          <cell r="AE58">
            <v>15</v>
          </cell>
        </row>
        <row r="59">
          <cell r="B59">
            <v>43435</v>
          </cell>
          <cell r="AE59">
            <v>16</v>
          </cell>
        </row>
        <row r="60">
          <cell r="B60">
            <v>43525</v>
          </cell>
          <cell r="AE60">
            <v>17</v>
          </cell>
        </row>
        <row r="61">
          <cell r="B61">
            <v>43617</v>
          </cell>
          <cell r="AE61">
            <v>18</v>
          </cell>
        </row>
        <row r="62">
          <cell r="B62">
            <v>43709</v>
          </cell>
          <cell r="AE62">
            <v>19</v>
          </cell>
        </row>
        <row r="63">
          <cell r="B63">
            <v>43800</v>
          </cell>
          <cell r="AE63">
            <v>20</v>
          </cell>
        </row>
        <row r="64">
          <cell r="B64">
            <v>43891</v>
          </cell>
          <cell r="AE64">
            <v>21</v>
          </cell>
        </row>
        <row r="65">
          <cell r="B65">
            <v>43983</v>
          </cell>
          <cell r="AE65">
            <v>22</v>
          </cell>
        </row>
        <row r="66">
          <cell r="B66">
            <v>44075</v>
          </cell>
          <cell r="AE66">
            <v>23</v>
          </cell>
        </row>
        <row r="67">
          <cell r="B67">
            <v>44166</v>
          </cell>
          <cell r="AE67">
            <v>24</v>
          </cell>
        </row>
        <row r="68">
          <cell r="B68">
            <v>44256</v>
          </cell>
          <cell r="AE68">
            <v>25</v>
          </cell>
        </row>
        <row r="69">
          <cell r="B69">
            <v>44348</v>
          </cell>
          <cell r="AE69">
            <v>26</v>
          </cell>
        </row>
        <row r="70">
          <cell r="B70">
            <v>44440</v>
          </cell>
          <cell r="AE70">
            <v>27</v>
          </cell>
        </row>
        <row r="71">
          <cell r="B71">
            <v>44531</v>
          </cell>
          <cell r="AE71">
            <v>28</v>
          </cell>
        </row>
        <row r="72">
          <cell r="B72">
            <v>44621</v>
          </cell>
          <cell r="AE72">
            <v>29</v>
          </cell>
        </row>
        <row r="73">
          <cell r="B73">
            <v>44713</v>
          </cell>
          <cell r="AE73">
            <v>30</v>
          </cell>
        </row>
        <row r="74">
          <cell r="B74">
            <v>44805</v>
          </cell>
          <cell r="AE74">
            <v>31</v>
          </cell>
        </row>
        <row r="75">
          <cell r="B75">
            <v>44896</v>
          </cell>
          <cell r="AE75">
            <v>32</v>
          </cell>
        </row>
        <row r="76">
          <cell r="B76">
            <v>44986</v>
          </cell>
          <cell r="AE76">
            <v>33</v>
          </cell>
        </row>
        <row r="77">
          <cell r="B77">
            <v>45078</v>
          </cell>
          <cell r="AE77">
            <v>34</v>
          </cell>
        </row>
        <row r="78">
          <cell r="B78">
            <v>45170</v>
          </cell>
          <cell r="AE78">
            <v>35</v>
          </cell>
        </row>
        <row r="79">
          <cell r="B79">
            <v>45261</v>
          </cell>
          <cell r="AE79">
            <v>36</v>
          </cell>
        </row>
        <row r="80">
          <cell r="B80">
            <v>45352</v>
          </cell>
          <cell r="AE80">
            <v>37</v>
          </cell>
        </row>
        <row r="81">
          <cell r="B81">
            <v>45444</v>
          </cell>
          <cell r="AE81">
            <v>38</v>
          </cell>
        </row>
        <row r="82">
          <cell r="B82">
            <v>45536</v>
          </cell>
          <cell r="AE82">
            <v>39</v>
          </cell>
        </row>
        <row r="83">
          <cell r="B83">
            <v>45627</v>
          </cell>
          <cell r="AE83" t="str">
            <v/>
          </cell>
        </row>
        <row r="84">
          <cell r="B84">
            <v>45717</v>
          </cell>
          <cell r="AE84" t="str">
            <v/>
          </cell>
        </row>
        <row r="85">
          <cell r="B85">
            <v>45809</v>
          </cell>
          <cell r="AE85" t="str">
            <v/>
          </cell>
        </row>
        <row r="86">
          <cell r="B86">
            <v>45901</v>
          </cell>
          <cell r="AE86" t="str">
            <v/>
          </cell>
        </row>
        <row r="87">
          <cell r="B87">
            <v>45992</v>
          </cell>
          <cell r="AE87" t="str">
            <v/>
          </cell>
        </row>
        <row r="88">
          <cell r="B88">
            <v>46082</v>
          </cell>
          <cell r="AE88" t="str">
            <v/>
          </cell>
        </row>
        <row r="89">
          <cell r="B89">
            <v>46174</v>
          </cell>
          <cell r="AE89" t="str">
            <v/>
          </cell>
        </row>
        <row r="90">
          <cell r="B90">
            <v>46266</v>
          </cell>
          <cell r="AE90" t="str">
            <v/>
          </cell>
        </row>
        <row r="91">
          <cell r="B91">
            <v>46357</v>
          </cell>
          <cell r="AE91" t="str">
            <v/>
          </cell>
        </row>
        <row r="92">
          <cell r="B92">
            <v>46447</v>
          </cell>
          <cell r="AE92" t="str">
            <v/>
          </cell>
        </row>
        <row r="93">
          <cell r="B93">
            <v>46539</v>
          </cell>
          <cell r="AE93" t="str">
            <v/>
          </cell>
        </row>
        <row r="94">
          <cell r="B94">
            <v>46631</v>
          </cell>
          <cell r="AE94" t="str">
            <v/>
          </cell>
        </row>
        <row r="95">
          <cell r="B95">
            <v>46722</v>
          </cell>
          <cell r="AE95" t="str">
            <v/>
          </cell>
        </row>
        <row r="96">
          <cell r="B96">
            <v>46813</v>
          </cell>
          <cell r="AE96" t="str">
            <v/>
          </cell>
        </row>
        <row r="97">
          <cell r="B97">
            <v>46905</v>
          </cell>
          <cell r="AE97" t="str">
            <v/>
          </cell>
        </row>
        <row r="98">
          <cell r="B98">
            <v>46997</v>
          </cell>
          <cell r="AE98" t="str">
            <v/>
          </cell>
        </row>
        <row r="99">
          <cell r="B99">
            <v>47088</v>
          </cell>
          <cell r="AE99" t="str">
            <v/>
          </cell>
        </row>
        <row r="100">
          <cell r="B100">
            <v>47178</v>
          </cell>
          <cell r="AE100" t="str">
            <v/>
          </cell>
        </row>
        <row r="101">
          <cell r="B101">
            <v>47270</v>
          </cell>
          <cell r="AE101" t="str">
            <v/>
          </cell>
        </row>
        <row r="102">
          <cell r="B102">
            <v>47362</v>
          </cell>
          <cell r="AE102" t="str">
            <v/>
          </cell>
        </row>
        <row r="103">
          <cell r="B103">
            <v>47453</v>
          </cell>
          <cell r="AE103" t="str">
            <v/>
          </cell>
        </row>
        <row r="104">
          <cell r="B104">
            <v>47543</v>
          </cell>
          <cell r="AE104" t="str">
            <v/>
          </cell>
        </row>
        <row r="105">
          <cell r="B105">
            <v>47635</v>
          </cell>
          <cell r="AE105" t="str">
            <v/>
          </cell>
        </row>
        <row r="106">
          <cell r="B106">
            <v>47727</v>
          </cell>
          <cell r="AE106" t="str">
            <v/>
          </cell>
        </row>
        <row r="107">
          <cell r="B107">
            <v>47818</v>
          </cell>
          <cell r="AE107" t="str">
            <v/>
          </cell>
        </row>
        <row r="108">
          <cell r="B108">
            <v>47908</v>
          </cell>
          <cell r="AE108" t="str">
            <v/>
          </cell>
        </row>
        <row r="109">
          <cell r="B109">
            <v>48000</v>
          </cell>
          <cell r="AE109" t="str">
            <v/>
          </cell>
        </row>
        <row r="110">
          <cell r="B110">
            <v>48092</v>
          </cell>
          <cell r="AE110" t="str">
            <v/>
          </cell>
        </row>
        <row r="111">
          <cell r="B111">
            <v>48183</v>
          </cell>
          <cell r="AE111" t="str">
            <v/>
          </cell>
        </row>
        <row r="112">
          <cell r="B112">
            <v>48274</v>
          </cell>
          <cell r="AE112" t="str">
            <v/>
          </cell>
        </row>
        <row r="113">
          <cell r="B113">
            <v>48366</v>
          </cell>
          <cell r="AE113" t="str">
            <v/>
          </cell>
        </row>
        <row r="114">
          <cell r="B114">
            <v>48458</v>
          </cell>
          <cell r="AE114" t="str">
            <v/>
          </cell>
        </row>
        <row r="115">
          <cell r="B115">
            <v>48549</v>
          </cell>
          <cell r="AE115" t="str">
            <v/>
          </cell>
        </row>
        <row r="116">
          <cell r="B116">
            <v>48639</v>
          </cell>
          <cell r="AE116" t="str">
            <v/>
          </cell>
        </row>
        <row r="117">
          <cell r="B117">
            <v>48731</v>
          </cell>
          <cell r="AE117" t="str">
            <v/>
          </cell>
        </row>
        <row r="118">
          <cell r="B118">
            <v>48823</v>
          </cell>
          <cell r="AE118" t="str">
            <v/>
          </cell>
        </row>
        <row r="119">
          <cell r="B119">
            <v>48914</v>
          </cell>
          <cell r="AE119" t="str">
            <v/>
          </cell>
        </row>
        <row r="120">
          <cell r="B120">
            <v>49004</v>
          </cell>
          <cell r="AE120" t="str">
            <v/>
          </cell>
        </row>
        <row r="121">
          <cell r="B121">
            <v>49096</v>
          </cell>
          <cell r="AE121" t="str">
            <v/>
          </cell>
        </row>
        <row r="122">
          <cell r="B122">
            <v>49188</v>
          </cell>
          <cell r="AE122" t="str">
            <v/>
          </cell>
        </row>
        <row r="123">
          <cell r="B123">
            <v>49279</v>
          </cell>
          <cell r="AE123" t="str">
            <v/>
          </cell>
        </row>
        <row r="124">
          <cell r="B124">
            <v>49369</v>
          </cell>
          <cell r="AE124" t="str">
            <v/>
          </cell>
        </row>
        <row r="125">
          <cell r="B125">
            <v>49461</v>
          </cell>
          <cell r="AE125" t="str">
            <v/>
          </cell>
        </row>
        <row r="126">
          <cell r="B126">
            <v>49553</v>
          </cell>
          <cell r="AE126" t="str">
            <v/>
          </cell>
        </row>
        <row r="127">
          <cell r="B127">
            <v>49644</v>
          </cell>
          <cell r="AE127" t="str">
            <v/>
          </cell>
        </row>
        <row r="128">
          <cell r="B128">
            <v>49735</v>
          </cell>
          <cell r="AE128" t="str">
            <v/>
          </cell>
        </row>
        <row r="129">
          <cell r="B129">
            <v>49827</v>
          </cell>
          <cell r="AE129" t="str">
            <v/>
          </cell>
        </row>
        <row r="130">
          <cell r="B130">
            <v>49919</v>
          </cell>
          <cell r="AE130" t="str">
            <v/>
          </cell>
        </row>
        <row r="131">
          <cell r="B131">
            <v>50010</v>
          </cell>
          <cell r="AE131" t="str">
            <v/>
          </cell>
        </row>
        <row r="132">
          <cell r="B132">
            <v>50100</v>
          </cell>
          <cell r="AE132" t="str">
            <v/>
          </cell>
        </row>
        <row r="133">
          <cell r="B133">
            <v>50192</v>
          </cell>
          <cell r="AE133" t="str">
            <v/>
          </cell>
        </row>
        <row r="134">
          <cell r="B134">
            <v>50284</v>
          </cell>
          <cell r="AE134" t="str">
            <v/>
          </cell>
        </row>
        <row r="135">
          <cell r="B135">
            <v>50375</v>
          </cell>
          <cell r="AE135" t="str">
            <v/>
          </cell>
        </row>
        <row r="136">
          <cell r="B136">
            <v>50465</v>
          </cell>
          <cell r="AE136" t="str">
            <v/>
          </cell>
        </row>
        <row r="137">
          <cell r="B137">
            <v>50557</v>
          </cell>
          <cell r="AE137" t="str">
            <v/>
          </cell>
        </row>
        <row r="138">
          <cell r="B138">
            <v>50649</v>
          </cell>
          <cell r="AE138" t="str">
            <v/>
          </cell>
        </row>
        <row r="139">
          <cell r="B139">
            <v>50740</v>
          </cell>
          <cell r="AE139" t="str">
            <v/>
          </cell>
        </row>
        <row r="140">
          <cell r="B140">
            <v>50830</v>
          </cell>
          <cell r="AE140" t="str">
            <v/>
          </cell>
        </row>
        <row r="141">
          <cell r="B141">
            <v>50922</v>
          </cell>
          <cell r="AE141" t="str">
            <v/>
          </cell>
        </row>
        <row r="142">
          <cell r="B142">
            <v>51014</v>
          </cell>
          <cell r="AE142" t="str">
            <v/>
          </cell>
        </row>
        <row r="143">
          <cell r="B143">
            <v>51105</v>
          </cell>
          <cell r="AE143" t="str">
            <v/>
          </cell>
        </row>
        <row r="144">
          <cell r="B144">
            <v>51196</v>
          </cell>
          <cell r="AE144" t="str">
            <v/>
          </cell>
        </row>
        <row r="145">
          <cell r="B145">
            <v>51288</v>
          </cell>
          <cell r="AE145" t="str">
            <v/>
          </cell>
        </row>
        <row r="146">
          <cell r="B146">
            <v>51380</v>
          </cell>
          <cell r="AE146" t="str">
            <v/>
          </cell>
        </row>
        <row r="147">
          <cell r="B147">
            <v>51471</v>
          </cell>
          <cell r="AE147" t="str">
            <v/>
          </cell>
        </row>
        <row r="148">
          <cell r="B148">
            <v>51561</v>
          </cell>
          <cell r="AE148" t="str">
            <v/>
          </cell>
        </row>
        <row r="149">
          <cell r="B149">
            <v>51653</v>
          </cell>
          <cell r="AE149" t="str">
            <v/>
          </cell>
        </row>
        <row r="150">
          <cell r="B150">
            <v>51745</v>
          </cell>
          <cell r="AE150" t="str">
            <v/>
          </cell>
        </row>
        <row r="151">
          <cell r="B151">
            <v>51836</v>
          </cell>
          <cell r="AE151" t="str">
            <v/>
          </cell>
        </row>
        <row r="152">
          <cell r="B152">
            <v>51926</v>
          </cell>
          <cell r="AE152" t="str">
            <v/>
          </cell>
        </row>
        <row r="153">
          <cell r="B153">
            <v>52018</v>
          </cell>
          <cell r="AE153" t="str">
            <v/>
          </cell>
        </row>
        <row r="154">
          <cell r="B154">
            <v>52110</v>
          </cell>
          <cell r="AE154" t="str">
            <v/>
          </cell>
        </row>
        <row r="155">
          <cell r="B155">
            <v>52201</v>
          </cell>
          <cell r="AE155" t="str">
            <v/>
          </cell>
        </row>
        <row r="156">
          <cell r="B156">
            <v>52291</v>
          </cell>
          <cell r="AE156" t="str">
            <v/>
          </cell>
        </row>
        <row r="157">
          <cell r="B157">
            <v>52383</v>
          </cell>
          <cell r="AE157" t="str">
            <v/>
          </cell>
        </row>
        <row r="158">
          <cell r="B158">
            <v>52475</v>
          </cell>
          <cell r="AE158" t="str">
            <v/>
          </cell>
        </row>
        <row r="159">
          <cell r="B159">
            <v>52566</v>
          </cell>
          <cell r="AE159" t="str">
            <v/>
          </cell>
        </row>
        <row r="160">
          <cell r="B160">
            <v>52657</v>
          </cell>
          <cell r="AE160" t="str">
            <v/>
          </cell>
        </row>
        <row r="161">
          <cell r="B161">
            <v>52749</v>
          </cell>
          <cell r="AE161" t="str">
            <v/>
          </cell>
        </row>
        <row r="162">
          <cell r="B162">
            <v>52841</v>
          </cell>
          <cell r="AE162" t="str">
            <v/>
          </cell>
        </row>
        <row r="163">
          <cell r="B163">
            <v>52932</v>
          </cell>
          <cell r="AE163" t="str">
            <v/>
          </cell>
        </row>
        <row r="164">
          <cell r="B164">
            <v>53022</v>
          </cell>
          <cell r="AE164" t="str">
            <v/>
          </cell>
        </row>
        <row r="165">
          <cell r="B165">
            <v>53114</v>
          </cell>
          <cell r="AE165" t="str">
            <v/>
          </cell>
        </row>
        <row r="166">
          <cell r="B166">
            <v>53206</v>
          </cell>
          <cell r="AE166" t="str">
            <v/>
          </cell>
        </row>
        <row r="167">
          <cell r="B167">
            <v>53297</v>
          </cell>
          <cell r="AE167" t="str">
            <v/>
          </cell>
        </row>
        <row r="168">
          <cell r="B168">
            <v>53387</v>
          </cell>
          <cell r="AE168" t="str">
            <v/>
          </cell>
        </row>
        <row r="169">
          <cell r="B169">
            <v>53479</v>
          </cell>
          <cell r="AE169" t="str">
            <v/>
          </cell>
        </row>
        <row r="170">
          <cell r="B170">
            <v>53571</v>
          </cell>
          <cell r="AE170" t="str">
            <v/>
          </cell>
        </row>
        <row r="171">
          <cell r="B171">
            <v>53662</v>
          </cell>
          <cell r="AE171" t="str">
            <v/>
          </cell>
        </row>
        <row r="172">
          <cell r="B172">
            <v>53752</v>
          </cell>
          <cell r="AE172" t="str">
            <v/>
          </cell>
        </row>
        <row r="173">
          <cell r="B173">
            <v>53844</v>
          </cell>
          <cell r="AE173" t="str">
            <v/>
          </cell>
        </row>
        <row r="174">
          <cell r="B174">
            <v>53936</v>
          </cell>
          <cell r="AE174" t="str">
            <v/>
          </cell>
        </row>
        <row r="175">
          <cell r="B175">
            <v>54027</v>
          </cell>
          <cell r="AE175" t="str">
            <v/>
          </cell>
        </row>
        <row r="176">
          <cell r="B176">
            <v>54118</v>
          </cell>
          <cell r="AE176" t="str">
            <v/>
          </cell>
        </row>
        <row r="177">
          <cell r="B177">
            <v>54210</v>
          </cell>
          <cell r="AE177" t="str">
            <v/>
          </cell>
        </row>
        <row r="178">
          <cell r="B178">
            <v>54302</v>
          </cell>
          <cell r="AE178" t="str">
            <v/>
          </cell>
        </row>
        <row r="179">
          <cell r="B179">
            <v>54393</v>
          </cell>
          <cell r="AE179" t="str">
            <v/>
          </cell>
        </row>
        <row r="180">
          <cell r="B180">
            <v>54483</v>
          </cell>
          <cell r="AE180" t="str">
            <v/>
          </cell>
        </row>
        <row r="181">
          <cell r="B181">
            <v>54575</v>
          </cell>
          <cell r="AE181" t="str">
            <v/>
          </cell>
        </row>
        <row r="182">
          <cell r="B182">
            <v>54667</v>
          </cell>
          <cell r="AE182" t="str">
            <v/>
          </cell>
        </row>
        <row r="183">
          <cell r="B183">
            <v>54758</v>
          </cell>
          <cell r="AE183" t="str">
            <v/>
          </cell>
        </row>
        <row r="184">
          <cell r="B184">
            <v>54848</v>
          </cell>
          <cell r="AE184" t="str">
            <v/>
          </cell>
        </row>
        <row r="185">
          <cell r="B185">
            <v>54940</v>
          </cell>
          <cell r="AE185" t="str">
            <v/>
          </cell>
        </row>
        <row r="186">
          <cell r="B186">
            <v>55032</v>
          </cell>
          <cell r="AE186" t="str">
            <v/>
          </cell>
        </row>
        <row r="187">
          <cell r="B187">
            <v>55123</v>
          </cell>
          <cell r="AE187" t="str">
            <v/>
          </cell>
        </row>
        <row r="188">
          <cell r="B188">
            <v>55213</v>
          </cell>
          <cell r="AE188" t="str">
            <v/>
          </cell>
        </row>
        <row r="189">
          <cell r="B189">
            <v>55305</v>
          </cell>
          <cell r="AE189" t="str">
            <v/>
          </cell>
        </row>
        <row r="190">
          <cell r="B190">
            <v>55397</v>
          </cell>
          <cell r="AE190" t="str">
            <v/>
          </cell>
        </row>
        <row r="191">
          <cell r="B191">
            <v>55488</v>
          </cell>
          <cell r="AE191" t="str">
            <v/>
          </cell>
        </row>
        <row r="192">
          <cell r="B192">
            <v>55579</v>
          </cell>
          <cell r="AE192" t="str">
            <v/>
          </cell>
        </row>
        <row r="193">
          <cell r="B193">
            <v>55671</v>
          </cell>
          <cell r="AE193" t="str">
            <v/>
          </cell>
        </row>
        <row r="194">
          <cell r="B194">
            <v>55763</v>
          </cell>
          <cell r="AE194" t="str">
            <v/>
          </cell>
        </row>
        <row r="195">
          <cell r="B195">
            <v>55854</v>
          </cell>
          <cell r="AE195" t="str">
            <v/>
          </cell>
        </row>
        <row r="196">
          <cell r="B196">
            <v>55944</v>
          </cell>
          <cell r="AE196" t="str">
            <v/>
          </cell>
        </row>
        <row r="197">
          <cell r="B197">
            <v>56036</v>
          </cell>
          <cell r="AE197" t="str">
            <v/>
          </cell>
        </row>
        <row r="198">
          <cell r="B198">
            <v>56128</v>
          </cell>
          <cell r="AE198" t="str">
            <v/>
          </cell>
        </row>
        <row r="199">
          <cell r="B199">
            <v>56219</v>
          </cell>
          <cell r="AE199" t="str">
            <v/>
          </cell>
        </row>
        <row r="200">
          <cell r="B200">
            <v>56309</v>
          </cell>
          <cell r="AE200" t="str">
            <v/>
          </cell>
        </row>
        <row r="201">
          <cell r="B201">
            <v>56401</v>
          </cell>
          <cell r="AE201" t="str">
            <v/>
          </cell>
        </row>
        <row r="202">
          <cell r="B202">
            <v>56493</v>
          </cell>
          <cell r="AE202" t="str">
            <v/>
          </cell>
        </row>
        <row r="203">
          <cell r="B203">
            <v>56584</v>
          </cell>
          <cell r="AE203" t="str">
            <v/>
          </cell>
        </row>
        <row r="204">
          <cell r="B204">
            <v>56674</v>
          </cell>
          <cell r="AE204" t="str">
            <v/>
          </cell>
        </row>
        <row r="205">
          <cell r="B205">
            <v>56766</v>
          </cell>
          <cell r="AE205" t="str">
            <v/>
          </cell>
        </row>
        <row r="206">
          <cell r="B206">
            <v>56858</v>
          </cell>
          <cell r="AE206" t="str">
            <v/>
          </cell>
        </row>
        <row r="207">
          <cell r="B207">
            <v>56949</v>
          </cell>
          <cell r="AE207" t="str">
            <v/>
          </cell>
        </row>
        <row r="208">
          <cell r="B208">
            <v>57040</v>
          </cell>
          <cell r="AE208" t="str">
            <v/>
          </cell>
        </row>
        <row r="209">
          <cell r="B209">
            <v>57132</v>
          </cell>
          <cell r="AE209" t="str">
            <v/>
          </cell>
        </row>
        <row r="210">
          <cell r="B210">
            <v>57224</v>
          </cell>
          <cell r="AE210" t="str">
            <v/>
          </cell>
        </row>
        <row r="211">
          <cell r="B211">
            <v>57315</v>
          </cell>
          <cell r="AE211" t="str">
            <v/>
          </cell>
        </row>
        <row r="212">
          <cell r="B212">
            <v>57405</v>
          </cell>
          <cell r="AE212" t="str">
            <v/>
          </cell>
        </row>
        <row r="213">
          <cell r="B213">
            <v>57497</v>
          </cell>
          <cell r="AE213" t="str">
            <v/>
          </cell>
        </row>
        <row r="214">
          <cell r="B214">
            <v>57589</v>
          </cell>
          <cell r="AE214" t="str">
            <v/>
          </cell>
        </row>
        <row r="215">
          <cell r="B215">
            <v>57680</v>
          </cell>
          <cell r="AE215" t="str">
            <v/>
          </cell>
        </row>
        <row r="216">
          <cell r="B216">
            <v>57770</v>
          </cell>
          <cell r="AE216" t="str">
            <v/>
          </cell>
        </row>
        <row r="217">
          <cell r="B217">
            <v>57862</v>
          </cell>
          <cell r="AE217" t="str">
            <v/>
          </cell>
        </row>
        <row r="218">
          <cell r="B218">
            <v>57954</v>
          </cell>
          <cell r="AE218" t="str">
            <v/>
          </cell>
        </row>
        <row r="219">
          <cell r="B219">
            <v>58045</v>
          </cell>
          <cell r="AE219" t="str">
            <v/>
          </cell>
        </row>
        <row r="220">
          <cell r="B220">
            <v>58135</v>
          </cell>
          <cell r="AE220" t="str">
            <v/>
          </cell>
        </row>
        <row r="221">
          <cell r="B221">
            <v>58227</v>
          </cell>
          <cell r="AE221" t="str">
            <v/>
          </cell>
        </row>
        <row r="222">
          <cell r="B222">
            <v>58319</v>
          </cell>
          <cell r="AE222" t="str">
            <v/>
          </cell>
        </row>
        <row r="223">
          <cell r="B223">
            <v>58410</v>
          </cell>
          <cell r="AE223" t="str">
            <v/>
          </cell>
        </row>
        <row r="224">
          <cell r="B224">
            <v>58501</v>
          </cell>
          <cell r="AE224" t="str">
            <v/>
          </cell>
        </row>
        <row r="225">
          <cell r="B225">
            <v>58593</v>
          </cell>
          <cell r="AE225" t="str">
            <v/>
          </cell>
        </row>
        <row r="226">
          <cell r="B226">
            <v>58685</v>
          </cell>
          <cell r="AE226" t="str">
            <v/>
          </cell>
        </row>
        <row r="227">
          <cell r="B227">
            <v>58776</v>
          </cell>
          <cell r="AE227" t="str">
            <v/>
          </cell>
        </row>
        <row r="228">
          <cell r="B228">
            <v>58866</v>
          </cell>
          <cell r="AE228" t="str">
            <v/>
          </cell>
        </row>
        <row r="229">
          <cell r="B229">
            <v>58958</v>
          </cell>
          <cell r="AE229" t="str">
            <v/>
          </cell>
        </row>
        <row r="230">
          <cell r="B230">
            <v>59050</v>
          </cell>
          <cell r="AE230" t="str">
            <v/>
          </cell>
        </row>
        <row r="231">
          <cell r="B231">
            <v>59141</v>
          </cell>
          <cell r="AE231" t="str">
            <v/>
          </cell>
        </row>
        <row r="232">
          <cell r="B232">
            <v>59231</v>
          </cell>
          <cell r="AE232" t="str">
            <v/>
          </cell>
        </row>
        <row r="233">
          <cell r="B233">
            <v>59323</v>
          </cell>
          <cell r="AE233" t="str">
            <v/>
          </cell>
        </row>
        <row r="234">
          <cell r="B234">
            <v>59415</v>
          </cell>
          <cell r="AE234" t="str">
            <v/>
          </cell>
        </row>
        <row r="235">
          <cell r="B235">
            <v>59506</v>
          </cell>
          <cell r="AE235" t="str">
            <v/>
          </cell>
        </row>
        <row r="236">
          <cell r="B236">
            <v>59596</v>
          </cell>
          <cell r="AE236" t="str">
            <v/>
          </cell>
        </row>
        <row r="237">
          <cell r="B237">
            <v>59688</v>
          </cell>
          <cell r="AE237" t="str">
            <v/>
          </cell>
        </row>
        <row r="238">
          <cell r="B238">
            <v>59689</v>
          </cell>
          <cell r="AE238" t="str">
            <v/>
          </cell>
        </row>
        <row r="239">
          <cell r="B239">
            <v>59690</v>
          </cell>
          <cell r="AE239" t="str">
            <v/>
          </cell>
        </row>
        <row r="240">
          <cell r="B240">
            <v>59691</v>
          </cell>
          <cell r="AE240" t="str">
            <v/>
          </cell>
        </row>
        <row r="241">
          <cell r="B241">
            <v>59692</v>
          </cell>
          <cell r="AE241" t="str">
            <v/>
          </cell>
        </row>
        <row r="242">
          <cell r="B242">
            <v>59693</v>
          </cell>
          <cell r="AE242" t="str">
            <v/>
          </cell>
        </row>
        <row r="243">
          <cell r="B243">
            <v>59694</v>
          </cell>
          <cell r="AE243" t="str">
            <v/>
          </cell>
        </row>
        <row r="244">
          <cell r="B244">
            <v>59695</v>
          </cell>
          <cell r="AE244" t="str">
            <v/>
          </cell>
        </row>
        <row r="245">
          <cell r="B245">
            <v>59696</v>
          </cell>
          <cell r="AE245" t="str">
            <v/>
          </cell>
        </row>
        <row r="246">
          <cell r="B246">
            <v>59697</v>
          </cell>
          <cell r="AE246" t="str">
            <v/>
          </cell>
        </row>
        <row r="247">
          <cell r="B247">
            <v>59698</v>
          </cell>
          <cell r="AE247" t="str">
            <v/>
          </cell>
        </row>
      </sheetData>
      <sheetData sheetId="29">
        <row r="6">
          <cell r="D6" t="str">
            <v>3. TRIM.</v>
          </cell>
          <cell r="E6" t="str">
            <v>4. TRIM.</v>
          </cell>
          <cell r="F6" t="str">
            <v>1. TRIM.</v>
          </cell>
          <cell r="G6" t="str">
            <v>2. TRIM.</v>
          </cell>
          <cell r="H6" t="str">
            <v>3.Trim</v>
          </cell>
        </row>
        <row r="7">
          <cell r="D7">
            <v>2023</v>
          </cell>
          <cell r="E7">
            <v>2023</v>
          </cell>
          <cell r="F7">
            <v>2024</v>
          </cell>
          <cell r="G7">
            <v>2024</v>
          </cell>
          <cell r="H7">
            <v>2024</v>
          </cell>
        </row>
        <row r="8">
          <cell r="D8">
            <v>160.21520815883616</v>
          </cell>
          <cell r="E8">
            <v>159.441644314142</v>
          </cell>
          <cell r="F8">
            <v>154.49804517318947</v>
          </cell>
          <cell r="G8">
            <v>154.45211535029546</v>
          </cell>
          <cell r="H8">
            <v>155.2129891595099</v>
          </cell>
        </row>
        <row r="9">
          <cell r="D9">
            <v>180.57516319194769</v>
          </cell>
          <cell r="E9">
            <v>179.99962706918393</v>
          </cell>
          <cell r="F9">
            <v>179.89499669610515</v>
          </cell>
          <cell r="G9">
            <v>179.59544414876385</v>
          </cell>
          <cell r="H9">
            <v>181.64415860521757</v>
          </cell>
        </row>
        <row r="10">
          <cell r="D10">
            <v>181.28448020674099</v>
          </cell>
          <cell r="E10">
            <v>180.69530677175328</v>
          </cell>
          <cell r="F10">
            <v>180.5932846222253</v>
          </cell>
          <cell r="G10">
            <v>180.5932846222253</v>
          </cell>
          <cell r="H10">
            <v>182.69651287852565</v>
          </cell>
        </row>
        <row r="11">
          <cell r="D11">
            <v>159.99999999999986</v>
          </cell>
          <cell r="E11">
            <v>159.99999999999986</v>
          </cell>
          <cell r="F11">
            <v>159.99999999999991</v>
          </cell>
          <cell r="G11">
            <v>147.96533333333315</v>
          </cell>
          <cell r="H11">
            <v>147.96533333333315</v>
          </cell>
        </row>
        <row r="12">
          <cell r="D12">
            <v>145.32361035541837</v>
          </cell>
          <cell r="E12">
            <v>143.84812512429735</v>
          </cell>
          <cell r="F12">
            <v>132.83121225417079</v>
          </cell>
          <cell r="G12">
            <v>132.84851692766003</v>
          </cell>
          <cell r="H12">
            <v>132.86178980385742</v>
          </cell>
        </row>
        <row r="13">
          <cell r="D13">
            <v>239.55148475970464</v>
          </cell>
          <cell r="E13">
            <v>239.84405745439736</v>
          </cell>
          <cell r="F13">
            <v>190.09291657943805</v>
          </cell>
          <cell r="G13">
            <v>190.24333766093773</v>
          </cell>
          <cell r="H13">
            <v>190.27675008841911</v>
          </cell>
        </row>
        <row r="14">
          <cell r="D14">
            <v>99.989210142220131</v>
          </cell>
          <cell r="E14">
            <v>99.989210142220131</v>
          </cell>
          <cell r="F14">
            <v>99.609709857044493</v>
          </cell>
          <cell r="G14">
            <v>99.609709857044493</v>
          </cell>
          <cell r="H14">
            <v>99.609709857044493</v>
          </cell>
        </row>
        <row r="15">
          <cell r="D15">
            <v>101.2614066124502</v>
          </cell>
          <cell r="E15">
            <v>101.21791177492841</v>
          </cell>
          <cell r="F15">
            <v>101.21791177492844</v>
          </cell>
          <cell r="G15">
            <v>101.21791177492844</v>
          </cell>
          <cell r="H15">
            <v>101.21791177492844</v>
          </cell>
        </row>
        <row r="16">
          <cell r="D16">
            <v>99.94720577109365</v>
          </cell>
          <cell r="E16">
            <v>99.94720577109365</v>
          </cell>
          <cell r="F16">
            <v>99.947205771093607</v>
          </cell>
          <cell r="G16">
            <v>99.947205771093607</v>
          </cell>
          <cell r="H16">
            <v>99.947205771093607</v>
          </cell>
        </row>
        <row r="17">
          <cell r="D17">
            <v>99.860768180618436</v>
          </cell>
          <cell r="E17">
            <v>99.860768180618436</v>
          </cell>
          <cell r="F17">
            <v>99.754151645050868</v>
          </cell>
          <cell r="G17">
            <v>99.754151645050868</v>
          </cell>
          <cell r="H17">
            <v>99.754151645050868</v>
          </cell>
        </row>
        <row r="18">
          <cell r="D18">
            <v>115.09799658584345</v>
          </cell>
          <cell r="E18">
            <v>115.09799658584345</v>
          </cell>
          <cell r="F18">
            <v>115.09799658584349</v>
          </cell>
          <cell r="G18">
            <v>115.09799658584349</v>
          </cell>
          <cell r="H18">
            <v>115.09799658584349</v>
          </cell>
        </row>
        <row r="19">
          <cell r="D19">
            <v>103.65414305957231</v>
          </cell>
          <cell r="E19">
            <v>103.65414305957231</v>
          </cell>
          <cell r="F19">
            <v>103.65414305957235</v>
          </cell>
          <cell r="G19">
            <v>103.65414305957235</v>
          </cell>
          <cell r="H19">
            <v>103.65414305957235</v>
          </cell>
        </row>
        <row r="20">
          <cell r="D20">
            <v>200.13788742603765</v>
          </cell>
          <cell r="E20">
            <v>200.13788742603765</v>
          </cell>
          <cell r="F20">
            <v>195.32945370607206</v>
          </cell>
          <cell r="G20">
            <v>195.32945370607206</v>
          </cell>
          <cell r="H20">
            <v>195.32945370607206</v>
          </cell>
        </row>
        <row r="21">
          <cell r="D21">
            <v>269.81702108253143</v>
          </cell>
          <cell r="E21">
            <v>269.81702108253143</v>
          </cell>
          <cell r="F21">
            <v>192.3789117655061</v>
          </cell>
          <cell r="G21">
            <v>188.92542466138445</v>
          </cell>
          <cell r="H21">
            <v>188.92542466138445</v>
          </cell>
        </row>
        <row r="22">
          <cell r="D22">
            <v>129.2720630717989</v>
          </cell>
          <cell r="E22">
            <v>129.4781916913899</v>
          </cell>
          <cell r="F22">
            <v>129.86240580204924</v>
          </cell>
          <cell r="G22">
            <v>130.0849761833565</v>
          </cell>
          <cell r="H22">
            <v>130.41531256446743</v>
          </cell>
        </row>
        <row r="23">
          <cell r="D23">
            <v>274.3734727451041</v>
          </cell>
          <cell r="E23">
            <v>218.70472813933299</v>
          </cell>
          <cell r="F23">
            <v>199.00964256881412</v>
          </cell>
          <cell r="G23">
            <v>199.00964256881412</v>
          </cell>
          <cell r="H23">
            <v>199.00964256881412</v>
          </cell>
        </row>
        <row r="24">
          <cell r="D24">
            <v>96.569475537039551</v>
          </cell>
          <cell r="E24">
            <v>96.569475537039551</v>
          </cell>
          <cell r="F24">
            <v>98.515782263641896</v>
          </cell>
          <cell r="G24">
            <v>98.515782263641896</v>
          </cell>
          <cell r="H24">
            <v>98.515782263641896</v>
          </cell>
        </row>
        <row r="25">
          <cell r="D25">
            <v>114.43568564900062</v>
          </cell>
          <cell r="E25">
            <v>114.43568564900062</v>
          </cell>
          <cell r="F25">
            <v>114.43976935440313</v>
          </cell>
          <cell r="G25">
            <v>114.43976935440313</v>
          </cell>
          <cell r="H25">
            <v>114.43976935440313</v>
          </cell>
        </row>
        <row r="26">
          <cell r="D26">
            <v>104.35960355406276</v>
          </cell>
          <cell r="E26">
            <v>104.35960355406276</v>
          </cell>
          <cell r="F26">
            <v>104.35960355406279</v>
          </cell>
          <cell r="G26">
            <v>104.35960355406279</v>
          </cell>
          <cell r="H26">
            <v>104.35960355406279</v>
          </cell>
        </row>
        <row r="27">
          <cell r="D27">
            <v>91.548679272845447</v>
          </cell>
          <cell r="E27">
            <v>91.548679272845447</v>
          </cell>
          <cell r="F27">
            <v>95.346026226349508</v>
          </cell>
          <cell r="G27">
            <v>95.346026226349508</v>
          </cell>
          <cell r="H27">
            <v>95.346026226349508</v>
          </cell>
        </row>
        <row r="28">
          <cell r="D28">
            <v>131.01745414888916</v>
          </cell>
          <cell r="E28">
            <v>131.01745414888916</v>
          </cell>
          <cell r="F28">
            <v>144.39216711284763</v>
          </cell>
          <cell r="G28">
            <v>144.39216711284763</v>
          </cell>
          <cell r="H28">
            <v>144.39216711284763</v>
          </cell>
        </row>
        <row r="29">
          <cell r="D29">
            <v>100.00000000000013</v>
          </cell>
          <cell r="E29">
            <v>100.00345281043118</v>
          </cell>
          <cell r="F29">
            <v>100.0018588138641</v>
          </cell>
          <cell r="G29">
            <v>100.0018588138641</v>
          </cell>
          <cell r="H29">
            <v>100.0018588138641</v>
          </cell>
        </row>
        <row r="30">
          <cell r="D30">
            <v>100.00000000000007</v>
          </cell>
          <cell r="E30">
            <v>100.00429795085977</v>
          </cell>
          <cell r="F30">
            <v>100.00322342471894</v>
          </cell>
          <cell r="G30">
            <v>100.00322342471894</v>
          </cell>
          <cell r="H30">
            <v>100.00322342471894</v>
          </cell>
        </row>
        <row r="31">
          <cell r="D31">
            <v>100.00000000000007</v>
          </cell>
          <cell r="E31">
            <v>100.00000000000006</v>
          </cell>
          <cell r="F31">
            <v>100.00000000000009</v>
          </cell>
          <cell r="G31">
            <v>100.00000000000009</v>
          </cell>
          <cell r="H31">
            <v>100.00000000000009</v>
          </cell>
        </row>
        <row r="43">
          <cell r="C43" t="str">
            <v>IPPI ENSEMBLE</v>
          </cell>
          <cell r="D43" t="str">
            <v>IPPI HORS EGRENAGE</v>
          </cell>
          <cell r="E43" t="str">
            <v>EGRENAGE DU COTON</v>
          </cell>
          <cell r="F43" t="str">
            <v>INDUSTRIES EXTRACTIVES</v>
          </cell>
          <cell r="G43" t="str">
            <v>INDUSTRIES MANUFACTURIÈRES</v>
          </cell>
          <cell r="H43" t="str">
            <v>INDUSTRIES DE PRODUCTION ET DE DISTRIBUTION D’ÉLECTRICITÉ, DE GAZ ET D’EAU</v>
          </cell>
          <cell r="I43" t="str">
            <v>EXTRACTION DE MINERAIS MÉTALLIQUES</v>
          </cell>
          <cell r="J43" t="str">
            <v>ACTIVITÉS DE SOUTIEN AUX INDUSTRIES EXTRACTIVES</v>
          </cell>
          <cell r="K43" t="str">
            <v>FABRICATION DE PRODUITS ALIMENTAIRES</v>
          </cell>
          <cell r="L43" t="str">
            <v>FABRICATION DE BOISSONS</v>
          </cell>
          <cell r="M43" t="str">
            <v>FABRICATION DE PRODUITS A BASE DE TABAC</v>
          </cell>
          <cell r="N43" t="str">
            <v>ACTIVITES DE FABRICATION DE TEXTILES</v>
          </cell>
          <cell r="O43" t="str">
            <v>FABRICATION D'ARTICLES D'HABILLEMENT</v>
          </cell>
          <cell r="P43" t="str">
            <v>TRAVAIL DU CUIR ; FABRICATION D'ARTICLES DE VOYAGE ET DE CHAUSSURES</v>
          </cell>
          <cell r="Q43" t="str">
            <v>TRAVAIL DU BOIS ET FABRICATION D'ARTICLES EN BOIS HORS MEUBLES</v>
          </cell>
          <cell r="R43" t="str">
            <v>FABRICATION DU PAPIER ET DU CARTON</v>
          </cell>
          <cell r="S43" t="str">
            <v>IMPRIMERIE ET REPRODUCTION D'ENREGISTREMENTS</v>
          </cell>
          <cell r="T43" t="str">
            <v>FABRICATION DE PRODUITS CHIMIQUES</v>
          </cell>
          <cell r="U43" t="str">
            <v>TRAVAIL DU CAOUTCHOUC ET DU PLASTIQUE</v>
          </cell>
          <cell r="V43" t="str">
            <v>FABRICATION DE MATERIAUX MINERAUX</v>
          </cell>
          <cell r="W43" t="str">
            <v>MÉTALLURGIE</v>
          </cell>
          <cell r="X43" t="str">
            <v>FABRICATION D'OUVRAGES EN MÉTAUX</v>
          </cell>
          <cell r="Y43" t="str">
            <v>FABRICATION D'EQUIPEMENTS ELECTRIQUES</v>
          </cell>
          <cell r="Z43" t="str">
            <v>FABRICATION DE MEUBLES ET MATELAS</v>
          </cell>
          <cell r="AA43" t="str">
            <v>AUTRES INDUSTRIES MANUFACTURIERES</v>
          </cell>
          <cell r="AB43" t="str">
            <v>PRODUCTION ET DISTRIBUTION D'ÉLECTRICITÉ ET DE GAZ</v>
          </cell>
          <cell r="AC43" t="str">
            <v>CAPTAGE, TRAITEMENT ET DISTRIBUTION D'EAU</v>
          </cell>
        </row>
        <row r="44">
          <cell r="A44" t="str">
            <v>1T2015</v>
          </cell>
          <cell r="B44">
            <v>42064</v>
          </cell>
          <cell r="C44">
            <v>100.36952912177125</v>
          </cell>
          <cell r="F44">
            <v>99.997769548599095</v>
          </cell>
          <cell r="H44">
            <v>99.513139711290023</v>
          </cell>
        </row>
        <row r="45">
          <cell r="B45">
            <v>42156</v>
          </cell>
        </row>
        <row r="46">
          <cell r="B46">
            <v>42248</v>
          </cell>
        </row>
        <row r="47">
          <cell r="B47">
            <v>42339</v>
          </cell>
        </row>
        <row r="48">
          <cell r="B48">
            <v>42430</v>
          </cell>
        </row>
        <row r="49">
          <cell r="B49">
            <v>42522</v>
          </cell>
        </row>
        <row r="50">
          <cell r="B50">
            <v>42614</v>
          </cell>
        </row>
        <row r="51">
          <cell r="B51">
            <v>42705</v>
          </cell>
        </row>
        <row r="52">
          <cell r="B52">
            <v>42795</v>
          </cell>
        </row>
        <row r="53">
          <cell r="B53">
            <v>42887</v>
          </cell>
        </row>
        <row r="54">
          <cell r="B54">
            <v>42979</v>
          </cell>
        </row>
        <row r="55">
          <cell r="B55">
            <v>43070</v>
          </cell>
        </row>
        <row r="56">
          <cell r="B56">
            <v>43160</v>
          </cell>
        </row>
        <row r="57">
          <cell r="B57">
            <v>43252</v>
          </cell>
        </row>
        <row r="58">
          <cell r="B58">
            <v>43344</v>
          </cell>
        </row>
        <row r="59">
          <cell r="B59">
            <v>43435</v>
          </cell>
        </row>
        <row r="60">
          <cell r="B60">
            <v>43525</v>
          </cell>
        </row>
        <row r="61">
          <cell r="B61">
            <v>43617</v>
          </cell>
        </row>
        <row r="62">
          <cell r="B62">
            <v>43709</v>
          </cell>
        </row>
        <row r="63">
          <cell r="B63">
            <v>43800</v>
          </cell>
        </row>
        <row r="64">
          <cell r="B64">
            <v>43891</v>
          </cell>
        </row>
        <row r="65">
          <cell r="B65">
            <v>43983</v>
          </cell>
        </row>
        <row r="66">
          <cell r="B66">
            <v>44075</v>
          </cell>
        </row>
        <row r="67">
          <cell r="B67">
            <v>44166</v>
          </cell>
        </row>
        <row r="68">
          <cell r="B68">
            <v>44256</v>
          </cell>
        </row>
        <row r="69">
          <cell r="B69">
            <v>44348</v>
          </cell>
        </row>
        <row r="70">
          <cell r="B70">
            <v>44440</v>
          </cell>
        </row>
        <row r="71">
          <cell r="B71">
            <v>44531</v>
          </cell>
        </row>
        <row r="72">
          <cell r="B72">
            <v>44621</v>
          </cell>
        </row>
        <row r="73">
          <cell r="B73">
            <v>44713</v>
          </cell>
        </row>
        <row r="74">
          <cell r="B74">
            <v>44805</v>
          </cell>
        </row>
        <row r="75">
          <cell r="B75">
            <v>44896</v>
          </cell>
        </row>
        <row r="76">
          <cell r="B76">
            <v>44986</v>
          </cell>
        </row>
        <row r="77">
          <cell r="B77">
            <v>45078</v>
          </cell>
        </row>
        <row r="78">
          <cell r="B78">
            <v>45170</v>
          </cell>
        </row>
        <row r="79">
          <cell r="B79">
            <v>45261</v>
          </cell>
        </row>
        <row r="80">
          <cell r="B80">
            <v>45352</v>
          </cell>
        </row>
        <row r="81">
          <cell r="B81">
            <v>45444</v>
          </cell>
        </row>
        <row r="82">
          <cell r="B82">
            <v>45536</v>
          </cell>
        </row>
        <row r="83">
          <cell r="B83">
            <v>45627</v>
          </cell>
        </row>
        <row r="84">
          <cell r="B84">
            <v>45717</v>
          </cell>
        </row>
        <row r="85">
          <cell r="B85">
            <v>45809</v>
          </cell>
        </row>
        <row r="86">
          <cell r="B86">
            <v>45901</v>
          </cell>
        </row>
        <row r="87">
          <cell r="B87">
            <v>45992</v>
          </cell>
        </row>
        <row r="88">
          <cell r="B88">
            <v>46082</v>
          </cell>
        </row>
        <row r="89">
          <cell r="B89">
            <v>46174</v>
          </cell>
        </row>
        <row r="90">
          <cell r="B90">
            <v>46266</v>
          </cell>
        </row>
        <row r="91">
          <cell r="B91">
            <v>46357</v>
          </cell>
        </row>
        <row r="92">
          <cell r="B92">
            <v>46447</v>
          </cell>
        </row>
        <row r="93">
          <cell r="B93">
            <v>46539</v>
          </cell>
        </row>
        <row r="94">
          <cell r="B94">
            <v>46631</v>
          </cell>
        </row>
        <row r="95">
          <cell r="B95">
            <v>46722</v>
          </cell>
        </row>
        <row r="96">
          <cell r="B96">
            <v>46813</v>
          </cell>
        </row>
        <row r="97">
          <cell r="B97">
            <v>46905</v>
          </cell>
        </row>
        <row r="98">
          <cell r="B98">
            <v>46997</v>
          </cell>
        </row>
        <row r="99">
          <cell r="B99">
            <v>47088</v>
          </cell>
        </row>
        <row r="100">
          <cell r="B100">
            <v>47178</v>
          </cell>
        </row>
        <row r="101">
          <cell r="B101">
            <v>47270</v>
          </cell>
        </row>
        <row r="102">
          <cell r="B102">
            <v>47362</v>
          </cell>
        </row>
        <row r="103">
          <cell r="B103">
            <v>47453</v>
          </cell>
        </row>
        <row r="104">
          <cell r="B104">
            <v>47543</v>
          </cell>
        </row>
        <row r="105">
          <cell r="B105">
            <v>47635</v>
          </cell>
        </row>
        <row r="106">
          <cell r="B106">
            <v>47727</v>
          </cell>
        </row>
        <row r="107">
          <cell r="B107">
            <v>47818</v>
          </cell>
        </row>
        <row r="108">
          <cell r="B108">
            <v>47908</v>
          </cell>
        </row>
        <row r="109">
          <cell r="B109">
            <v>48000</v>
          </cell>
        </row>
        <row r="110">
          <cell r="B110">
            <v>48092</v>
          </cell>
        </row>
        <row r="111">
          <cell r="B111">
            <v>48183</v>
          </cell>
        </row>
        <row r="112">
          <cell r="B112">
            <v>48274</v>
          </cell>
        </row>
        <row r="113">
          <cell r="B113">
            <v>48366</v>
          </cell>
        </row>
        <row r="114">
          <cell r="B114">
            <v>48458</v>
          </cell>
        </row>
        <row r="115">
          <cell r="B115">
            <v>48549</v>
          </cell>
        </row>
        <row r="116">
          <cell r="B116">
            <v>48639</v>
          </cell>
        </row>
        <row r="117">
          <cell r="B117">
            <v>48731</v>
          </cell>
        </row>
        <row r="118">
          <cell r="B118">
            <v>48823</v>
          </cell>
        </row>
        <row r="119">
          <cell r="B119">
            <v>48914</v>
          </cell>
        </row>
        <row r="120">
          <cell r="B120">
            <v>49004</v>
          </cell>
        </row>
        <row r="121">
          <cell r="B121">
            <v>49096</v>
          </cell>
        </row>
        <row r="122">
          <cell r="B122">
            <v>49188</v>
          </cell>
        </row>
        <row r="123">
          <cell r="B123">
            <v>49279</v>
          </cell>
        </row>
        <row r="124">
          <cell r="B124">
            <v>49369</v>
          </cell>
        </row>
        <row r="125">
          <cell r="B125">
            <v>49461</v>
          </cell>
        </row>
        <row r="126">
          <cell r="B126">
            <v>49553</v>
          </cell>
        </row>
        <row r="127">
          <cell r="B127">
            <v>49644</v>
          </cell>
        </row>
        <row r="128">
          <cell r="B128">
            <v>49735</v>
          </cell>
        </row>
        <row r="129">
          <cell r="B129">
            <v>49827</v>
          </cell>
        </row>
        <row r="130">
          <cell r="B130">
            <v>49919</v>
          </cell>
        </row>
        <row r="131">
          <cell r="B131">
            <v>50010</v>
          </cell>
        </row>
        <row r="132">
          <cell r="B132">
            <v>50100</v>
          </cell>
        </row>
        <row r="133">
          <cell r="B133">
            <v>50192</v>
          </cell>
        </row>
        <row r="134">
          <cell r="B134">
            <v>50284</v>
          </cell>
        </row>
        <row r="135">
          <cell r="B135">
            <v>50375</v>
          </cell>
        </row>
        <row r="136">
          <cell r="B136">
            <v>50465</v>
          </cell>
        </row>
        <row r="137">
          <cell r="B137">
            <v>50557</v>
          </cell>
        </row>
        <row r="138">
          <cell r="B138">
            <v>50649</v>
          </cell>
        </row>
        <row r="139">
          <cell r="B139">
            <v>50740</v>
          </cell>
        </row>
        <row r="140">
          <cell r="B140">
            <v>50830</v>
          </cell>
        </row>
        <row r="141">
          <cell r="B141">
            <v>50922</v>
          </cell>
        </row>
        <row r="142">
          <cell r="B142">
            <v>51014</v>
          </cell>
        </row>
        <row r="143">
          <cell r="B143">
            <v>51105</v>
          </cell>
        </row>
        <row r="144">
          <cell r="B144">
            <v>51196</v>
          </cell>
        </row>
        <row r="145">
          <cell r="B145">
            <v>51288</v>
          </cell>
        </row>
        <row r="146">
          <cell r="B146">
            <v>51380</v>
          </cell>
        </row>
        <row r="147">
          <cell r="B147">
            <v>51471</v>
          </cell>
        </row>
        <row r="148">
          <cell r="B148">
            <v>51561</v>
          </cell>
        </row>
        <row r="149">
          <cell r="B149">
            <v>51653</v>
          </cell>
        </row>
        <row r="150">
          <cell r="B150">
            <v>51745</v>
          </cell>
        </row>
        <row r="151">
          <cell r="B151">
            <v>51836</v>
          </cell>
        </row>
        <row r="152">
          <cell r="B152">
            <v>51926</v>
          </cell>
        </row>
        <row r="153">
          <cell r="B153">
            <v>52018</v>
          </cell>
        </row>
        <row r="154">
          <cell r="B154">
            <v>52110</v>
          </cell>
        </row>
        <row r="155">
          <cell r="B155">
            <v>52201</v>
          </cell>
        </row>
        <row r="156">
          <cell r="B156">
            <v>52291</v>
          </cell>
        </row>
        <row r="157">
          <cell r="B157">
            <v>52383</v>
          </cell>
        </row>
        <row r="158">
          <cell r="B158">
            <v>52475</v>
          </cell>
        </row>
        <row r="159">
          <cell r="B159">
            <v>52566</v>
          </cell>
        </row>
        <row r="160">
          <cell r="B160">
            <v>52657</v>
          </cell>
        </row>
        <row r="161">
          <cell r="B161">
            <v>52749</v>
          </cell>
        </row>
        <row r="162">
          <cell r="B162">
            <v>52841</v>
          </cell>
        </row>
        <row r="163">
          <cell r="B163">
            <v>52932</v>
          </cell>
        </row>
        <row r="164">
          <cell r="B164">
            <v>53022</v>
          </cell>
        </row>
        <row r="165">
          <cell r="B165">
            <v>53114</v>
          </cell>
        </row>
        <row r="166">
          <cell r="B166">
            <v>53206</v>
          </cell>
        </row>
        <row r="167">
          <cell r="B167">
            <v>53297</v>
          </cell>
        </row>
        <row r="168">
          <cell r="B168">
            <v>53387</v>
          </cell>
        </row>
        <row r="169">
          <cell r="B169">
            <v>53479</v>
          </cell>
        </row>
        <row r="170">
          <cell r="B170">
            <v>53571</v>
          </cell>
        </row>
        <row r="171">
          <cell r="B171">
            <v>53662</v>
          </cell>
        </row>
        <row r="172">
          <cell r="B172">
            <v>53752</v>
          </cell>
        </row>
        <row r="173">
          <cell r="B173">
            <v>53844</v>
          </cell>
        </row>
        <row r="174">
          <cell r="B174">
            <v>53936</v>
          </cell>
        </row>
        <row r="175">
          <cell r="B175">
            <v>54027</v>
          </cell>
        </row>
        <row r="176">
          <cell r="B176">
            <v>54118</v>
          </cell>
        </row>
        <row r="177">
          <cell r="B177">
            <v>54210</v>
          </cell>
        </row>
        <row r="178">
          <cell r="B178">
            <v>54302</v>
          </cell>
        </row>
        <row r="179">
          <cell r="B179">
            <v>54393</v>
          </cell>
        </row>
        <row r="180">
          <cell r="B180">
            <v>54483</v>
          </cell>
        </row>
        <row r="181">
          <cell r="B181">
            <v>54575</v>
          </cell>
        </row>
        <row r="182">
          <cell r="B182">
            <v>54667</v>
          </cell>
        </row>
        <row r="183">
          <cell r="B183">
            <v>54758</v>
          </cell>
        </row>
        <row r="184">
          <cell r="B184">
            <v>54848</v>
          </cell>
        </row>
        <row r="185">
          <cell r="B185">
            <v>54940</v>
          </cell>
        </row>
        <row r="186">
          <cell r="B186">
            <v>55032</v>
          </cell>
        </row>
        <row r="187">
          <cell r="B187">
            <v>55123</v>
          </cell>
        </row>
        <row r="188">
          <cell r="B188">
            <v>55213</v>
          </cell>
        </row>
        <row r="189">
          <cell r="B189">
            <v>55305</v>
          </cell>
        </row>
        <row r="190">
          <cell r="B190">
            <v>55397</v>
          </cell>
        </row>
        <row r="191">
          <cell r="B191">
            <v>55488</v>
          </cell>
        </row>
        <row r="192">
          <cell r="B192">
            <v>55579</v>
          </cell>
        </row>
        <row r="193">
          <cell r="B193">
            <v>55671</v>
          </cell>
        </row>
        <row r="194">
          <cell r="B194">
            <v>55763</v>
          </cell>
        </row>
        <row r="195">
          <cell r="B195">
            <v>55854</v>
          </cell>
        </row>
        <row r="196">
          <cell r="B196">
            <v>55944</v>
          </cell>
        </row>
        <row r="197">
          <cell r="B197">
            <v>56036</v>
          </cell>
        </row>
        <row r="198">
          <cell r="B198">
            <v>56128</v>
          </cell>
        </row>
        <row r="199">
          <cell r="B199">
            <v>56219</v>
          </cell>
        </row>
        <row r="200">
          <cell r="B200">
            <v>56309</v>
          </cell>
        </row>
        <row r="201">
          <cell r="B201">
            <v>56401</v>
          </cell>
        </row>
        <row r="202">
          <cell r="B202">
            <v>56493</v>
          </cell>
        </row>
        <row r="203">
          <cell r="B203">
            <v>56584</v>
          </cell>
        </row>
        <row r="204">
          <cell r="B204">
            <v>56674</v>
          </cell>
        </row>
        <row r="205">
          <cell r="B205">
            <v>56766</v>
          </cell>
        </row>
        <row r="206">
          <cell r="B206">
            <v>56858</v>
          </cell>
        </row>
        <row r="207">
          <cell r="B207">
            <v>56949</v>
          </cell>
        </row>
        <row r="208">
          <cell r="B208">
            <v>57040</v>
          </cell>
        </row>
        <row r="209">
          <cell r="B209">
            <v>57132</v>
          </cell>
        </row>
        <row r="210">
          <cell r="B210">
            <v>57224</v>
          </cell>
        </row>
        <row r="211">
          <cell r="B211">
            <v>57315</v>
          </cell>
        </row>
        <row r="212">
          <cell r="B212">
            <v>57405</v>
          </cell>
        </row>
        <row r="213">
          <cell r="B213">
            <v>57497</v>
          </cell>
        </row>
        <row r="214">
          <cell r="B214">
            <v>57589</v>
          </cell>
        </row>
        <row r="215">
          <cell r="B215">
            <v>57680</v>
          </cell>
        </row>
        <row r="216">
          <cell r="B216">
            <v>57770</v>
          </cell>
        </row>
        <row r="217">
          <cell r="B217">
            <v>57862</v>
          </cell>
        </row>
        <row r="218">
          <cell r="B218">
            <v>57954</v>
          </cell>
        </row>
        <row r="219">
          <cell r="B219">
            <v>58045</v>
          </cell>
        </row>
        <row r="220">
          <cell r="B220">
            <v>58135</v>
          </cell>
        </row>
        <row r="221">
          <cell r="B221">
            <v>58227</v>
          </cell>
        </row>
        <row r="222">
          <cell r="B222">
            <v>58319</v>
          </cell>
        </row>
        <row r="223">
          <cell r="B223">
            <v>58410</v>
          </cell>
        </row>
        <row r="224">
          <cell r="B224">
            <v>58501</v>
          </cell>
        </row>
        <row r="225">
          <cell r="B225">
            <v>58593</v>
          </cell>
        </row>
        <row r="226">
          <cell r="B226">
            <v>58685</v>
          </cell>
        </row>
        <row r="227">
          <cell r="B227">
            <v>58776</v>
          </cell>
        </row>
        <row r="228">
          <cell r="B228">
            <v>58866</v>
          </cell>
        </row>
        <row r="229">
          <cell r="B229">
            <v>58958</v>
          </cell>
        </row>
        <row r="230">
          <cell r="B230">
            <v>59050</v>
          </cell>
        </row>
        <row r="231">
          <cell r="B231">
            <v>59141</v>
          </cell>
        </row>
        <row r="232">
          <cell r="B232">
            <v>59231</v>
          </cell>
        </row>
        <row r="233">
          <cell r="B233">
            <v>59323</v>
          </cell>
        </row>
        <row r="234">
          <cell r="B234">
            <v>59415</v>
          </cell>
        </row>
        <row r="235">
          <cell r="B235">
            <v>59506</v>
          </cell>
        </row>
        <row r="236">
          <cell r="B236">
            <v>59596</v>
          </cell>
        </row>
        <row r="237">
          <cell r="B237">
            <v>59688</v>
          </cell>
        </row>
        <row r="238">
          <cell r="B238">
            <v>59780</v>
          </cell>
        </row>
        <row r="239">
          <cell r="B239">
            <v>59871</v>
          </cell>
        </row>
        <row r="240">
          <cell r="B240">
            <v>59962</v>
          </cell>
        </row>
        <row r="241">
          <cell r="B241">
            <v>60054</v>
          </cell>
        </row>
        <row r="242">
          <cell r="B242">
            <v>60146</v>
          </cell>
        </row>
        <row r="243">
          <cell r="B243">
            <v>60237</v>
          </cell>
        </row>
        <row r="244">
          <cell r="B244">
            <v>60327</v>
          </cell>
        </row>
        <row r="245">
          <cell r="B245">
            <v>60419</v>
          </cell>
        </row>
        <row r="246">
          <cell r="B246">
            <v>60511</v>
          </cell>
        </row>
        <row r="247">
          <cell r="B247">
            <v>60602</v>
          </cell>
        </row>
        <row r="248">
          <cell r="B248">
            <v>60692</v>
          </cell>
        </row>
        <row r="249">
          <cell r="B249">
            <v>60784</v>
          </cell>
        </row>
        <row r="250">
          <cell r="B250">
            <v>60876</v>
          </cell>
        </row>
        <row r="251">
          <cell r="B251">
            <v>60967</v>
          </cell>
        </row>
        <row r="252">
          <cell r="B252">
            <v>61057</v>
          </cell>
        </row>
        <row r="253">
          <cell r="B253">
            <v>61149</v>
          </cell>
        </row>
        <row r="254">
          <cell r="B254">
            <v>61241</v>
          </cell>
        </row>
        <row r="255">
          <cell r="B255">
            <v>61332</v>
          </cell>
        </row>
        <row r="256">
          <cell r="B256">
            <v>61423</v>
          </cell>
        </row>
        <row r="257">
          <cell r="B257">
            <v>61515</v>
          </cell>
        </row>
        <row r="258">
          <cell r="B258">
            <v>61607</v>
          </cell>
        </row>
        <row r="259">
          <cell r="B259">
            <v>61698</v>
          </cell>
        </row>
        <row r="260">
          <cell r="B260">
            <v>61788</v>
          </cell>
        </row>
        <row r="261">
          <cell r="B261">
            <v>61880</v>
          </cell>
        </row>
        <row r="262">
          <cell r="B262">
            <v>61972</v>
          </cell>
        </row>
        <row r="263">
          <cell r="B263">
            <v>62063</v>
          </cell>
        </row>
        <row r="264">
          <cell r="B264">
            <v>62153</v>
          </cell>
        </row>
        <row r="265">
          <cell r="B265">
            <v>62245</v>
          </cell>
        </row>
        <row r="266">
          <cell r="B266">
            <v>62337</v>
          </cell>
        </row>
        <row r="267">
          <cell r="B267">
            <v>62428</v>
          </cell>
        </row>
        <row r="268">
          <cell r="B268">
            <v>62518</v>
          </cell>
        </row>
        <row r="269">
          <cell r="B269">
            <v>62610</v>
          </cell>
        </row>
        <row r="270">
          <cell r="B270">
            <v>62702</v>
          </cell>
        </row>
        <row r="271">
          <cell r="B271">
            <v>62793</v>
          </cell>
        </row>
        <row r="272">
          <cell r="B272">
            <v>62884</v>
          </cell>
        </row>
        <row r="273">
          <cell r="B273">
            <v>62976</v>
          </cell>
        </row>
        <row r="274">
          <cell r="B274">
            <v>63068</v>
          </cell>
        </row>
        <row r="275">
          <cell r="B275">
            <v>63159</v>
          </cell>
        </row>
        <row r="276">
          <cell r="B276">
            <v>63249</v>
          </cell>
        </row>
        <row r="277">
          <cell r="B277">
            <v>63341</v>
          </cell>
        </row>
        <row r="278">
          <cell r="B278">
            <v>63433</v>
          </cell>
        </row>
        <row r="279">
          <cell r="B279">
            <v>63524</v>
          </cell>
        </row>
        <row r="280">
          <cell r="B280">
            <v>63614</v>
          </cell>
        </row>
        <row r="281">
          <cell r="B281">
            <v>63706</v>
          </cell>
        </row>
        <row r="282">
          <cell r="B282">
            <v>63798</v>
          </cell>
        </row>
        <row r="283">
          <cell r="B283">
            <v>63889</v>
          </cell>
        </row>
        <row r="284">
          <cell r="B284">
            <v>63979</v>
          </cell>
        </row>
        <row r="285">
          <cell r="B285">
            <v>64071</v>
          </cell>
        </row>
        <row r="286">
          <cell r="B286">
            <v>64163</v>
          </cell>
        </row>
        <row r="287">
          <cell r="B287">
            <v>64254</v>
          </cell>
        </row>
        <row r="288">
          <cell r="B288">
            <v>64345</v>
          </cell>
        </row>
        <row r="289">
          <cell r="B289">
            <v>64437</v>
          </cell>
        </row>
        <row r="290">
          <cell r="B290">
            <v>64529</v>
          </cell>
        </row>
        <row r="291">
          <cell r="B291">
            <v>64620</v>
          </cell>
        </row>
        <row r="292">
          <cell r="B292">
            <v>64710</v>
          </cell>
        </row>
        <row r="293">
          <cell r="B293">
            <v>64802</v>
          </cell>
        </row>
        <row r="294">
          <cell r="B294">
            <v>64894</v>
          </cell>
        </row>
        <row r="295">
          <cell r="B295">
            <v>64985</v>
          </cell>
        </row>
        <row r="296">
          <cell r="B296">
            <v>65075</v>
          </cell>
        </row>
        <row r="297">
          <cell r="B297">
            <v>65167</v>
          </cell>
        </row>
        <row r="298">
          <cell r="B298">
            <v>65259</v>
          </cell>
        </row>
        <row r="299">
          <cell r="B299">
            <v>65350</v>
          </cell>
        </row>
        <row r="300">
          <cell r="B300">
            <v>65440</v>
          </cell>
        </row>
        <row r="301">
          <cell r="B301">
            <v>65532</v>
          </cell>
        </row>
        <row r="302">
          <cell r="B302">
            <v>65624</v>
          </cell>
        </row>
        <row r="303">
          <cell r="B303">
            <v>65715</v>
          </cell>
        </row>
        <row r="304">
          <cell r="B304">
            <v>65806</v>
          </cell>
        </row>
        <row r="305">
          <cell r="B305">
            <v>65898</v>
          </cell>
        </row>
        <row r="306">
          <cell r="B306">
            <v>65990</v>
          </cell>
        </row>
        <row r="307">
          <cell r="B307">
            <v>66081</v>
          </cell>
        </row>
        <row r="308">
          <cell r="B308">
            <v>66171</v>
          </cell>
        </row>
        <row r="309">
          <cell r="B309">
            <v>66263</v>
          </cell>
        </row>
        <row r="310">
          <cell r="B310">
            <v>66355</v>
          </cell>
        </row>
        <row r="311">
          <cell r="B311">
            <v>66446</v>
          </cell>
        </row>
        <row r="312">
          <cell r="B312">
            <v>66536</v>
          </cell>
        </row>
        <row r="313">
          <cell r="B313">
            <v>66628</v>
          </cell>
        </row>
        <row r="314">
          <cell r="B314">
            <v>66720</v>
          </cell>
        </row>
        <row r="315">
          <cell r="B315">
            <v>66811</v>
          </cell>
        </row>
        <row r="316">
          <cell r="B316">
            <v>66901</v>
          </cell>
        </row>
        <row r="317">
          <cell r="B317">
            <v>66993</v>
          </cell>
        </row>
        <row r="318">
          <cell r="B318">
            <v>67085</v>
          </cell>
        </row>
        <row r="319">
          <cell r="B319">
            <v>67176</v>
          </cell>
        </row>
        <row r="320">
          <cell r="B320">
            <v>67267</v>
          </cell>
        </row>
        <row r="321">
          <cell r="B321">
            <v>67359</v>
          </cell>
        </row>
        <row r="322">
          <cell r="B322">
            <v>67451</v>
          </cell>
        </row>
        <row r="323">
          <cell r="B323">
            <v>67542</v>
          </cell>
        </row>
        <row r="324">
          <cell r="B324">
            <v>67632</v>
          </cell>
        </row>
        <row r="325">
          <cell r="B325">
            <v>67724</v>
          </cell>
        </row>
        <row r="326">
          <cell r="B326">
            <v>67816</v>
          </cell>
        </row>
        <row r="327">
          <cell r="B327">
            <v>67907</v>
          </cell>
        </row>
        <row r="328">
          <cell r="B328">
            <v>67997</v>
          </cell>
        </row>
        <row r="329">
          <cell r="B329">
            <v>68089</v>
          </cell>
        </row>
        <row r="330">
          <cell r="B330">
            <v>68181</v>
          </cell>
        </row>
        <row r="331">
          <cell r="B331">
            <v>68272</v>
          </cell>
        </row>
        <row r="332">
          <cell r="B332">
            <v>68362</v>
          </cell>
        </row>
        <row r="333">
          <cell r="B333">
            <v>68454</v>
          </cell>
        </row>
        <row r="334">
          <cell r="B334">
            <v>68546</v>
          </cell>
        </row>
        <row r="335">
          <cell r="B335">
            <v>68637</v>
          </cell>
        </row>
        <row r="336">
          <cell r="B336">
            <v>68728</v>
          </cell>
        </row>
        <row r="337">
          <cell r="B337">
            <v>68820</v>
          </cell>
        </row>
        <row r="338">
          <cell r="B338">
            <v>68912</v>
          </cell>
        </row>
        <row r="339">
          <cell r="B339">
            <v>69003</v>
          </cell>
        </row>
        <row r="340">
          <cell r="B340">
            <v>69093</v>
          </cell>
        </row>
        <row r="341">
          <cell r="B341">
            <v>69185</v>
          </cell>
        </row>
        <row r="342">
          <cell r="B342">
            <v>69277</v>
          </cell>
        </row>
        <row r="343">
          <cell r="B343">
            <v>69368</v>
          </cell>
        </row>
        <row r="344">
          <cell r="B344">
            <v>69458</v>
          </cell>
        </row>
        <row r="345">
          <cell r="B345">
            <v>69550</v>
          </cell>
        </row>
        <row r="346">
          <cell r="B346">
            <v>69642</v>
          </cell>
        </row>
        <row r="347">
          <cell r="B347">
            <v>69733</v>
          </cell>
        </row>
        <row r="348">
          <cell r="B348">
            <v>69823</v>
          </cell>
        </row>
        <row r="349">
          <cell r="B349">
            <v>69915</v>
          </cell>
        </row>
        <row r="350">
          <cell r="B350">
            <v>70007</v>
          </cell>
        </row>
        <row r="351">
          <cell r="B351">
            <v>70098</v>
          </cell>
        </row>
        <row r="352">
          <cell r="B352">
            <v>70189</v>
          </cell>
        </row>
        <row r="353">
          <cell r="B353">
            <v>70281</v>
          </cell>
        </row>
        <row r="354">
          <cell r="B354">
            <v>70373</v>
          </cell>
        </row>
        <row r="355">
          <cell r="B355">
            <v>70464</v>
          </cell>
        </row>
        <row r="356">
          <cell r="B356">
            <v>70554</v>
          </cell>
        </row>
        <row r="357">
          <cell r="B357">
            <v>70646</v>
          </cell>
        </row>
        <row r="358">
          <cell r="B358">
            <v>70738</v>
          </cell>
        </row>
        <row r="359">
          <cell r="B359">
            <v>70829</v>
          </cell>
        </row>
        <row r="360">
          <cell r="B360">
            <v>70919</v>
          </cell>
        </row>
        <row r="361">
          <cell r="B361">
            <v>71011</v>
          </cell>
        </row>
        <row r="362">
          <cell r="B362">
            <v>71103</v>
          </cell>
        </row>
        <row r="363">
          <cell r="B363">
            <v>71194</v>
          </cell>
        </row>
        <row r="364">
          <cell r="B364">
            <v>71284</v>
          </cell>
        </row>
        <row r="365">
          <cell r="B365">
            <v>71376</v>
          </cell>
        </row>
        <row r="366">
          <cell r="B366">
            <v>71468</v>
          </cell>
        </row>
        <row r="367">
          <cell r="B367">
            <v>71559</v>
          </cell>
        </row>
        <row r="368">
          <cell r="B368">
            <v>71650</v>
          </cell>
        </row>
        <row r="369">
          <cell r="B369">
            <v>71742</v>
          </cell>
        </row>
        <row r="370">
          <cell r="B370">
            <v>71834</v>
          </cell>
        </row>
        <row r="371">
          <cell r="B371">
            <v>71925</v>
          </cell>
        </row>
        <row r="372">
          <cell r="B372">
            <v>72015</v>
          </cell>
        </row>
        <row r="373">
          <cell r="B373">
            <v>72107</v>
          </cell>
        </row>
        <row r="374">
          <cell r="B374">
            <v>72199</v>
          </cell>
        </row>
        <row r="375">
          <cell r="B375">
            <v>72290</v>
          </cell>
        </row>
        <row r="376">
          <cell r="B376">
            <v>72380</v>
          </cell>
        </row>
        <row r="377">
          <cell r="B377">
            <v>72472</v>
          </cell>
        </row>
        <row r="378">
          <cell r="B378">
            <v>72564</v>
          </cell>
        </row>
        <row r="379">
          <cell r="B379">
            <v>72655</v>
          </cell>
        </row>
        <row r="380">
          <cell r="B380">
            <v>72745</v>
          </cell>
        </row>
        <row r="381">
          <cell r="B381">
            <v>72837</v>
          </cell>
        </row>
        <row r="382">
          <cell r="B382">
            <v>72929</v>
          </cell>
        </row>
        <row r="383">
          <cell r="B383">
            <v>73020</v>
          </cell>
        </row>
        <row r="384">
          <cell r="B384">
            <v>73110</v>
          </cell>
        </row>
        <row r="385">
          <cell r="B385">
            <v>73202</v>
          </cell>
        </row>
        <row r="386">
          <cell r="B386">
            <v>73294</v>
          </cell>
        </row>
        <row r="387">
          <cell r="B387">
            <v>73385</v>
          </cell>
        </row>
        <row r="388">
          <cell r="B388">
            <v>73475</v>
          </cell>
        </row>
        <row r="389">
          <cell r="B389">
            <v>73567</v>
          </cell>
        </row>
        <row r="390">
          <cell r="B390">
            <v>73659</v>
          </cell>
        </row>
        <row r="391">
          <cell r="B391">
            <v>73750</v>
          </cell>
        </row>
        <row r="392">
          <cell r="B392">
            <v>73840</v>
          </cell>
        </row>
        <row r="393">
          <cell r="B393">
            <v>73932</v>
          </cell>
        </row>
        <row r="394">
          <cell r="B394">
            <v>74024</v>
          </cell>
        </row>
        <row r="395">
          <cell r="B395">
            <v>74115</v>
          </cell>
        </row>
        <row r="396">
          <cell r="B396">
            <v>74205</v>
          </cell>
        </row>
        <row r="397">
          <cell r="B397">
            <v>74297</v>
          </cell>
        </row>
        <row r="398">
          <cell r="B398">
            <v>74389</v>
          </cell>
        </row>
        <row r="399">
          <cell r="B399">
            <v>74480</v>
          </cell>
        </row>
        <row r="400">
          <cell r="B400">
            <v>74571</v>
          </cell>
        </row>
        <row r="401">
          <cell r="B401">
            <v>74663</v>
          </cell>
        </row>
        <row r="402">
          <cell r="B402">
            <v>74755</v>
          </cell>
        </row>
        <row r="403">
          <cell r="B403">
            <v>74846</v>
          </cell>
        </row>
        <row r="404">
          <cell r="B404">
            <v>74936</v>
          </cell>
        </row>
        <row r="405">
          <cell r="B405">
            <v>75028</v>
          </cell>
        </row>
        <row r="406">
          <cell r="B406">
            <v>75120</v>
          </cell>
        </row>
        <row r="407">
          <cell r="B407">
            <v>75211</v>
          </cell>
        </row>
        <row r="408">
          <cell r="B408">
            <v>75301</v>
          </cell>
        </row>
        <row r="409">
          <cell r="B409">
            <v>75393</v>
          </cell>
        </row>
        <row r="410">
          <cell r="B410">
            <v>75485</v>
          </cell>
        </row>
        <row r="411">
          <cell r="B411">
            <v>75576</v>
          </cell>
        </row>
        <row r="412">
          <cell r="B412">
            <v>75666</v>
          </cell>
        </row>
        <row r="413">
          <cell r="B413">
            <v>75758</v>
          </cell>
        </row>
        <row r="414">
          <cell r="B414">
            <v>75850</v>
          </cell>
        </row>
        <row r="415">
          <cell r="B415">
            <v>75941</v>
          </cell>
        </row>
        <row r="416">
          <cell r="B416">
            <v>76032</v>
          </cell>
        </row>
        <row r="417">
          <cell r="B417">
            <v>76124</v>
          </cell>
        </row>
        <row r="418">
          <cell r="B418">
            <v>76216</v>
          </cell>
        </row>
        <row r="419">
          <cell r="B419">
            <v>76307</v>
          </cell>
        </row>
        <row r="420">
          <cell r="B420">
            <v>76397</v>
          </cell>
        </row>
        <row r="421">
          <cell r="B421">
            <v>76489</v>
          </cell>
        </row>
        <row r="422">
          <cell r="B422">
            <v>76581</v>
          </cell>
        </row>
        <row r="423">
          <cell r="B423">
            <v>76672</v>
          </cell>
        </row>
        <row r="424">
          <cell r="B424">
            <v>76762</v>
          </cell>
        </row>
        <row r="425">
          <cell r="B425">
            <v>76854</v>
          </cell>
        </row>
        <row r="426">
          <cell r="B426">
            <v>76946</v>
          </cell>
        </row>
        <row r="427">
          <cell r="B427">
            <v>77037</v>
          </cell>
        </row>
        <row r="428">
          <cell r="B428">
            <v>77127</v>
          </cell>
        </row>
        <row r="429">
          <cell r="B429">
            <v>77219</v>
          </cell>
        </row>
        <row r="430">
          <cell r="B430">
            <v>77311</v>
          </cell>
        </row>
        <row r="431">
          <cell r="B431">
            <v>77402</v>
          </cell>
        </row>
        <row r="432">
          <cell r="B432">
            <v>77493</v>
          </cell>
        </row>
        <row r="433">
          <cell r="B433">
            <v>77585</v>
          </cell>
        </row>
        <row r="434">
          <cell r="B434">
            <v>77677</v>
          </cell>
        </row>
        <row r="435">
          <cell r="B435">
            <v>77768</v>
          </cell>
        </row>
        <row r="436">
          <cell r="B436">
            <v>77858</v>
          </cell>
        </row>
        <row r="437">
          <cell r="B437">
            <v>77950</v>
          </cell>
        </row>
        <row r="438">
          <cell r="B438">
            <v>78042</v>
          </cell>
        </row>
        <row r="439">
          <cell r="B439">
            <v>78133</v>
          </cell>
        </row>
        <row r="440">
          <cell r="B440">
            <v>78223</v>
          </cell>
        </row>
        <row r="441">
          <cell r="B441">
            <v>78315</v>
          </cell>
        </row>
        <row r="442">
          <cell r="B442">
            <v>78407</v>
          </cell>
        </row>
        <row r="443">
          <cell r="B443">
            <v>78498</v>
          </cell>
        </row>
        <row r="444">
          <cell r="B444">
            <v>78588</v>
          </cell>
        </row>
        <row r="445">
          <cell r="B445">
            <v>78680</v>
          </cell>
        </row>
        <row r="446">
          <cell r="B446">
            <v>78772</v>
          </cell>
        </row>
        <row r="447">
          <cell r="B447">
            <v>78863</v>
          </cell>
        </row>
        <row r="448">
          <cell r="B448">
            <v>78954</v>
          </cell>
        </row>
        <row r="449">
          <cell r="B449">
            <v>79046</v>
          </cell>
        </row>
        <row r="450">
          <cell r="B450">
            <v>79138</v>
          </cell>
        </row>
        <row r="451">
          <cell r="B451">
            <v>79229</v>
          </cell>
        </row>
        <row r="452">
          <cell r="B452">
            <v>79319</v>
          </cell>
        </row>
        <row r="453">
          <cell r="B453">
            <v>79411</v>
          </cell>
        </row>
        <row r="454">
          <cell r="B454">
            <v>79503</v>
          </cell>
        </row>
        <row r="455">
          <cell r="B455">
            <v>79594</v>
          </cell>
        </row>
        <row r="456">
          <cell r="B456">
            <v>79684</v>
          </cell>
        </row>
        <row r="457">
          <cell r="B457">
            <v>79776</v>
          </cell>
        </row>
        <row r="458">
          <cell r="B458">
            <v>79868</v>
          </cell>
        </row>
        <row r="459">
          <cell r="B459">
            <v>79959</v>
          </cell>
        </row>
        <row r="460">
          <cell r="B460">
            <v>80049</v>
          </cell>
        </row>
        <row r="461">
          <cell r="B461">
            <v>80141</v>
          </cell>
        </row>
        <row r="462">
          <cell r="B462">
            <v>80233</v>
          </cell>
        </row>
        <row r="463">
          <cell r="B463">
            <v>80324</v>
          </cell>
        </row>
        <row r="464">
          <cell r="B464">
            <v>80415</v>
          </cell>
        </row>
        <row r="465">
          <cell r="B465">
            <v>80507</v>
          </cell>
        </row>
        <row r="466">
          <cell r="B466">
            <v>80599</v>
          </cell>
        </row>
        <row r="467">
          <cell r="B467">
            <v>80690</v>
          </cell>
        </row>
        <row r="468">
          <cell r="B468">
            <v>80780</v>
          </cell>
        </row>
        <row r="469">
          <cell r="B469">
            <v>80872</v>
          </cell>
        </row>
        <row r="470">
          <cell r="B470">
            <v>80964</v>
          </cell>
        </row>
        <row r="471">
          <cell r="B471">
            <v>81055</v>
          </cell>
        </row>
        <row r="472">
          <cell r="B472">
            <v>81145</v>
          </cell>
        </row>
        <row r="473">
          <cell r="B473">
            <v>81237</v>
          </cell>
        </row>
        <row r="474">
          <cell r="B474">
            <v>81329</v>
          </cell>
        </row>
        <row r="475">
          <cell r="B475">
            <v>81420</v>
          </cell>
        </row>
        <row r="476">
          <cell r="B476">
            <v>81510</v>
          </cell>
        </row>
        <row r="477">
          <cell r="B477">
            <v>81602</v>
          </cell>
        </row>
        <row r="478">
          <cell r="B478">
            <v>81694</v>
          </cell>
        </row>
        <row r="479">
          <cell r="B479">
            <v>81785</v>
          </cell>
        </row>
        <row r="480">
          <cell r="B480">
            <v>81876</v>
          </cell>
        </row>
        <row r="481">
          <cell r="B481">
            <v>81968</v>
          </cell>
        </row>
        <row r="482">
          <cell r="B482">
            <v>82060</v>
          </cell>
        </row>
        <row r="483">
          <cell r="B483">
            <v>82151</v>
          </cell>
        </row>
        <row r="484">
          <cell r="B484">
            <v>82241</v>
          </cell>
        </row>
        <row r="485">
          <cell r="B485">
            <v>82333</v>
          </cell>
        </row>
        <row r="486">
          <cell r="B486">
            <v>82425</v>
          </cell>
        </row>
        <row r="487">
          <cell r="B487">
            <v>82516</v>
          </cell>
        </row>
        <row r="488">
          <cell r="B488">
            <v>82606</v>
          </cell>
        </row>
        <row r="489">
          <cell r="B489">
            <v>82698</v>
          </cell>
        </row>
        <row r="490">
          <cell r="B490">
            <v>82790</v>
          </cell>
        </row>
        <row r="491">
          <cell r="B491">
            <v>82881</v>
          </cell>
        </row>
        <row r="492">
          <cell r="B492">
            <v>82971</v>
          </cell>
        </row>
        <row r="493">
          <cell r="B493">
            <v>83063</v>
          </cell>
        </row>
        <row r="494">
          <cell r="B494">
            <v>83155</v>
          </cell>
        </row>
        <row r="495">
          <cell r="B495">
            <v>83246</v>
          </cell>
        </row>
        <row r="496">
          <cell r="B496">
            <v>83337</v>
          </cell>
        </row>
        <row r="497">
          <cell r="B497">
            <v>83429</v>
          </cell>
        </row>
        <row r="498">
          <cell r="B498">
            <v>83521</v>
          </cell>
        </row>
        <row r="499">
          <cell r="B499">
            <v>83612</v>
          </cell>
        </row>
        <row r="500">
          <cell r="B500">
            <v>83702</v>
          </cell>
        </row>
        <row r="501">
          <cell r="B501">
            <v>83794</v>
          </cell>
        </row>
        <row r="502">
          <cell r="B502">
            <v>83886</v>
          </cell>
        </row>
        <row r="503">
          <cell r="B503">
            <v>83977</v>
          </cell>
        </row>
        <row r="504">
          <cell r="B504">
            <v>84067</v>
          </cell>
        </row>
        <row r="505">
          <cell r="B505">
            <v>84159</v>
          </cell>
        </row>
        <row r="506">
          <cell r="B506">
            <v>84251</v>
          </cell>
        </row>
        <row r="507">
          <cell r="B507">
            <v>84342</v>
          </cell>
        </row>
        <row r="508">
          <cell r="B508">
            <v>84432</v>
          </cell>
        </row>
        <row r="509">
          <cell r="B509">
            <v>84524</v>
          </cell>
        </row>
        <row r="510">
          <cell r="B510">
            <v>84616</v>
          </cell>
        </row>
        <row r="511">
          <cell r="B511">
            <v>84707</v>
          </cell>
        </row>
        <row r="512">
          <cell r="B512">
            <v>84798</v>
          </cell>
        </row>
        <row r="513">
          <cell r="B513">
            <v>84890</v>
          </cell>
        </row>
        <row r="514">
          <cell r="B514">
            <v>84982</v>
          </cell>
        </row>
        <row r="515">
          <cell r="B515">
            <v>85073</v>
          </cell>
        </row>
        <row r="516">
          <cell r="B516">
            <v>85163</v>
          </cell>
        </row>
        <row r="517">
          <cell r="B517">
            <v>85255</v>
          </cell>
        </row>
        <row r="518">
          <cell r="B518">
            <v>85347</v>
          </cell>
        </row>
        <row r="519">
          <cell r="B519">
            <v>85438</v>
          </cell>
        </row>
        <row r="520">
          <cell r="B520">
            <v>85528</v>
          </cell>
        </row>
        <row r="521">
          <cell r="B521">
            <v>85620</v>
          </cell>
        </row>
        <row r="522">
          <cell r="B522">
            <v>85712</v>
          </cell>
        </row>
        <row r="523">
          <cell r="B523">
            <v>85803</v>
          </cell>
        </row>
        <row r="524">
          <cell r="B524">
            <v>85893</v>
          </cell>
        </row>
        <row r="525">
          <cell r="B525">
            <v>85985</v>
          </cell>
        </row>
        <row r="526">
          <cell r="B526">
            <v>86077</v>
          </cell>
        </row>
        <row r="527">
          <cell r="B527">
            <v>86168</v>
          </cell>
        </row>
        <row r="528">
          <cell r="B528">
            <v>86259</v>
          </cell>
        </row>
        <row r="529">
          <cell r="B529">
            <v>86351</v>
          </cell>
        </row>
        <row r="530">
          <cell r="B530">
            <v>86443</v>
          </cell>
        </row>
        <row r="531">
          <cell r="B531">
            <v>86534</v>
          </cell>
        </row>
        <row r="532">
          <cell r="B532">
            <v>86624</v>
          </cell>
        </row>
        <row r="533">
          <cell r="B533">
            <v>86716</v>
          </cell>
        </row>
        <row r="534">
          <cell r="B534">
            <v>86808</v>
          </cell>
        </row>
        <row r="535">
          <cell r="B535">
            <v>86899</v>
          </cell>
        </row>
        <row r="536">
          <cell r="B536">
            <v>86989</v>
          </cell>
        </row>
        <row r="537">
          <cell r="B537">
            <v>87081</v>
          </cell>
        </row>
        <row r="538">
          <cell r="B538">
            <v>87173</v>
          </cell>
        </row>
        <row r="539">
          <cell r="B539">
            <v>87264</v>
          </cell>
        </row>
        <row r="540">
          <cell r="B540">
            <v>87354</v>
          </cell>
        </row>
        <row r="541">
          <cell r="B541">
            <v>87446</v>
          </cell>
        </row>
        <row r="542">
          <cell r="B542">
            <v>87538</v>
          </cell>
        </row>
        <row r="543">
          <cell r="B543">
            <v>87629</v>
          </cell>
        </row>
        <row r="544">
          <cell r="B544">
            <v>87720</v>
          </cell>
        </row>
        <row r="545">
          <cell r="B545">
            <v>87812</v>
          </cell>
        </row>
        <row r="546">
          <cell r="B546">
            <v>87904</v>
          </cell>
        </row>
        <row r="547">
          <cell r="B547">
            <v>87995</v>
          </cell>
        </row>
        <row r="548">
          <cell r="B548">
            <v>88085</v>
          </cell>
        </row>
        <row r="549">
          <cell r="B549">
            <v>88177</v>
          </cell>
        </row>
        <row r="550">
          <cell r="B550">
            <v>88269</v>
          </cell>
        </row>
        <row r="551">
          <cell r="B551">
            <v>88360</v>
          </cell>
        </row>
        <row r="552">
          <cell r="B552">
            <v>88450</v>
          </cell>
        </row>
        <row r="553">
          <cell r="B553">
            <v>88542</v>
          </cell>
        </row>
        <row r="554">
          <cell r="B554">
            <v>88634</v>
          </cell>
        </row>
        <row r="555">
          <cell r="B555">
            <v>88725</v>
          </cell>
        </row>
        <row r="556">
          <cell r="B556">
            <v>88815</v>
          </cell>
        </row>
        <row r="557">
          <cell r="B557">
            <v>88907</v>
          </cell>
        </row>
        <row r="558">
          <cell r="B558">
            <v>88999</v>
          </cell>
        </row>
        <row r="559">
          <cell r="B559">
            <v>89090</v>
          </cell>
        </row>
        <row r="560">
          <cell r="B560">
            <v>89181</v>
          </cell>
        </row>
        <row r="561">
          <cell r="B561">
            <v>89273</v>
          </cell>
        </row>
        <row r="562">
          <cell r="B562">
            <v>89365</v>
          </cell>
        </row>
        <row r="563">
          <cell r="B563">
            <v>89456</v>
          </cell>
        </row>
        <row r="564">
          <cell r="B564">
            <v>89546</v>
          </cell>
        </row>
        <row r="565">
          <cell r="B565">
            <v>89638</v>
          </cell>
        </row>
        <row r="566">
          <cell r="B566">
            <v>89730</v>
          </cell>
        </row>
        <row r="567">
          <cell r="B567">
            <v>89821</v>
          </cell>
        </row>
        <row r="568">
          <cell r="B568">
            <v>89911</v>
          </cell>
        </row>
        <row r="569">
          <cell r="B569">
            <v>90003</v>
          </cell>
        </row>
        <row r="570">
          <cell r="B570">
            <v>90095</v>
          </cell>
        </row>
        <row r="571">
          <cell r="B571">
            <v>90186</v>
          </cell>
        </row>
        <row r="572">
          <cell r="B572">
            <v>90276</v>
          </cell>
        </row>
        <row r="573">
          <cell r="B573">
            <v>90368</v>
          </cell>
        </row>
        <row r="574">
          <cell r="B574">
            <v>90460</v>
          </cell>
        </row>
        <row r="575">
          <cell r="B575">
            <v>90551</v>
          </cell>
        </row>
        <row r="576">
          <cell r="B576">
            <v>90642</v>
          </cell>
        </row>
        <row r="577">
          <cell r="B577">
            <v>90734</v>
          </cell>
        </row>
        <row r="578">
          <cell r="B578">
            <v>90826</v>
          </cell>
        </row>
        <row r="579">
          <cell r="B579">
            <v>90917</v>
          </cell>
        </row>
        <row r="580">
          <cell r="B580">
            <v>91007</v>
          </cell>
        </row>
        <row r="581">
          <cell r="B581">
            <v>91099</v>
          </cell>
        </row>
        <row r="582">
          <cell r="B582">
            <v>91191</v>
          </cell>
        </row>
        <row r="583">
          <cell r="B583">
            <v>91282</v>
          </cell>
        </row>
        <row r="584">
          <cell r="B584">
            <v>91372</v>
          </cell>
        </row>
        <row r="585">
          <cell r="B585">
            <v>91464</v>
          </cell>
        </row>
        <row r="586">
          <cell r="B586">
            <v>91556</v>
          </cell>
        </row>
        <row r="587">
          <cell r="B587">
            <v>91647</v>
          </cell>
        </row>
        <row r="588">
          <cell r="B588">
            <v>91737</v>
          </cell>
        </row>
        <row r="589">
          <cell r="B589">
            <v>91829</v>
          </cell>
        </row>
        <row r="590">
          <cell r="B590">
            <v>91921</v>
          </cell>
        </row>
        <row r="591">
          <cell r="B591">
            <v>92012</v>
          </cell>
        </row>
        <row r="592">
          <cell r="B592">
            <v>92103</v>
          </cell>
        </row>
        <row r="593">
          <cell r="B593">
            <v>92195</v>
          </cell>
        </row>
        <row r="594">
          <cell r="B594">
            <v>92287</v>
          </cell>
        </row>
        <row r="595">
          <cell r="B595">
            <v>92378</v>
          </cell>
        </row>
        <row r="596">
          <cell r="B596">
            <v>92468</v>
          </cell>
        </row>
        <row r="597">
          <cell r="B597">
            <v>92560</v>
          </cell>
        </row>
        <row r="598">
          <cell r="B598">
            <v>92652</v>
          </cell>
        </row>
        <row r="599">
          <cell r="B599">
            <v>92743</v>
          </cell>
        </row>
        <row r="600">
          <cell r="B600">
            <v>92833</v>
          </cell>
        </row>
        <row r="601">
          <cell r="B601">
            <v>92925</v>
          </cell>
        </row>
        <row r="602">
          <cell r="B602">
            <v>93017</v>
          </cell>
        </row>
        <row r="603">
          <cell r="B603">
            <v>93108</v>
          </cell>
        </row>
        <row r="604">
          <cell r="B604">
            <v>93198</v>
          </cell>
        </row>
        <row r="605">
          <cell r="B605">
            <v>93290</v>
          </cell>
        </row>
        <row r="606">
          <cell r="B606">
            <v>93382</v>
          </cell>
        </row>
        <row r="607">
          <cell r="B607">
            <v>93473</v>
          </cell>
        </row>
        <row r="608">
          <cell r="B608">
            <v>93564</v>
          </cell>
        </row>
        <row r="609">
          <cell r="B609">
            <v>93656</v>
          </cell>
        </row>
        <row r="610">
          <cell r="B610">
            <v>93748</v>
          </cell>
        </row>
        <row r="611">
          <cell r="B611">
            <v>93839</v>
          </cell>
        </row>
        <row r="612">
          <cell r="B612">
            <v>93929</v>
          </cell>
        </row>
        <row r="613">
          <cell r="B613">
            <v>94021</v>
          </cell>
        </row>
        <row r="614">
          <cell r="B614">
            <v>94113</v>
          </cell>
        </row>
        <row r="615">
          <cell r="B615">
            <v>94204</v>
          </cell>
        </row>
        <row r="616">
          <cell r="B616">
            <v>94294</v>
          </cell>
        </row>
        <row r="617">
          <cell r="B617">
            <v>94386</v>
          </cell>
        </row>
        <row r="618">
          <cell r="B618">
            <v>94478</v>
          </cell>
        </row>
        <row r="619">
          <cell r="B619">
            <v>94569</v>
          </cell>
        </row>
        <row r="620">
          <cell r="B620">
            <v>94659</v>
          </cell>
        </row>
        <row r="621">
          <cell r="B621">
            <v>94751</v>
          </cell>
        </row>
        <row r="622">
          <cell r="B622">
            <v>94843</v>
          </cell>
        </row>
        <row r="623">
          <cell r="B623">
            <v>94934</v>
          </cell>
        </row>
        <row r="624">
          <cell r="B624">
            <v>95025</v>
          </cell>
        </row>
        <row r="625">
          <cell r="B625">
            <v>95117</v>
          </cell>
        </row>
        <row r="626">
          <cell r="B626">
            <v>95209</v>
          </cell>
        </row>
        <row r="627">
          <cell r="B627">
            <v>95300</v>
          </cell>
        </row>
        <row r="628">
          <cell r="B628">
            <v>95390</v>
          </cell>
        </row>
        <row r="629">
          <cell r="B629">
            <v>95482</v>
          </cell>
        </row>
        <row r="630">
          <cell r="B630">
            <v>95574</v>
          </cell>
        </row>
        <row r="631">
          <cell r="B631">
            <v>95665</v>
          </cell>
        </row>
        <row r="632">
          <cell r="B632">
            <v>95755</v>
          </cell>
        </row>
        <row r="633">
          <cell r="B633">
            <v>95847</v>
          </cell>
        </row>
        <row r="634">
          <cell r="B634">
            <v>95939</v>
          </cell>
        </row>
        <row r="635">
          <cell r="B635">
            <v>96030</v>
          </cell>
        </row>
        <row r="636">
          <cell r="B636">
            <v>96120</v>
          </cell>
        </row>
        <row r="637">
          <cell r="B637">
            <v>96212</v>
          </cell>
        </row>
        <row r="638">
          <cell r="B638">
            <v>96304</v>
          </cell>
        </row>
        <row r="639">
          <cell r="B639">
            <v>96395</v>
          </cell>
        </row>
        <row r="640">
          <cell r="B640">
            <v>96486</v>
          </cell>
        </row>
        <row r="641">
          <cell r="B641">
            <v>96578</v>
          </cell>
        </row>
        <row r="642">
          <cell r="B642">
            <v>96670</v>
          </cell>
        </row>
        <row r="643">
          <cell r="B643">
            <v>96761</v>
          </cell>
        </row>
        <row r="644">
          <cell r="B644">
            <v>96851</v>
          </cell>
        </row>
        <row r="645">
          <cell r="B645">
            <v>96943</v>
          </cell>
        </row>
        <row r="646">
          <cell r="B646">
            <v>97035</v>
          </cell>
        </row>
        <row r="647">
          <cell r="B647">
            <v>97126</v>
          </cell>
        </row>
        <row r="648">
          <cell r="B648">
            <v>97216</v>
          </cell>
        </row>
        <row r="649">
          <cell r="B649">
            <v>97308</v>
          </cell>
        </row>
        <row r="650">
          <cell r="B650">
            <v>97400</v>
          </cell>
        </row>
        <row r="651">
          <cell r="B651">
            <v>97491</v>
          </cell>
        </row>
        <row r="652">
          <cell r="B652">
            <v>97581</v>
          </cell>
        </row>
        <row r="653">
          <cell r="B653">
            <v>97673</v>
          </cell>
        </row>
      </sheetData>
      <sheetData sheetId="30">
        <row r="6">
          <cell r="D6" t="str">
            <v>3.Trim</v>
          </cell>
          <cell r="E6" t="str">
            <v>4.Trim</v>
          </cell>
          <cell r="F6" t="str">
            <v>1.Trim</v>
          </cell>
          <cell r="G6" t="str">
            <v>2.Trim</v>
          </cell>
          <cell r="H6" t="str">
            <v>3.Trim</v>
          </cell>
        </row>
        <row r="7">
          <cell r="D7">
            <v>2023</v>
          </cell>
          <cell r="E7">
            <v>2023</v>
          </cell>
          <cell r="F7">
            <v>2024</v>
          </cell>
          <cell r="G7">
            <v>2024</v>
          </cell>
          <cell r="H7">
            <v>2024</v>
          </cell>
        </row>
        <row r="8">
          <cell r="D8">
            <v>-23.591984046356984</v>
          </cell>
          <cell r="E8">
            <v>-15.929345900695097</v>
          </cell>
          <cell r="F8">
            <v>-9.1314744769932403</v>
          </cell>
          <cell r="G8">
            <v>4.7742227651306646</v>
          </cell>
          <cell r="H8">
            <v>-33.07660787517473</v>
          </cell>
        </row>
        <row r="9">
          <cell r="D9">
            <v>-23.59640629409726</v>
          </cell>
          <cell r="E9">
            <v>-14.106297916001115</v>
          </cell>
          <cell r="F9">
            <v>-46.630210563075245</v>
          </cell>
          <cell r="G9">
            <v>-7.2118699213373274</v>
          </cell>
          <cell r="H9">
            <v>-37.628006341119026</v>
          </cell>
        </row>
        <row r="10">
          <cell r="D10">
            <v>-36.309501122809948</v>
          </cell>
          <cell r="E10">
            <v>35.989868965869526</v>
          </cell>
          <cell r="F10">
            <v>-4.7662603157978127</v>
          </cell>
          <cell r="G10">
            <v>-13.927201227087888</v>
          </cell>
          <cell r="H10">
            <v>-25.152479667181048</v>
          </cell>
        </row>
        <row r="11">
          <cell r="D11">
            <v>-9.6497265273791548</v>
          </cell>
          <cell r="E11">
            <v>-34.06579145178501</v>
          </cell>
          <cell r="F11">
            <v>-37.24343820087099</v>
          </cell>
          <cell r="G11">
            <v>-10.185150711926743</v>
          </cell>
          <cell r="H11">
            <v>-19.088561320920753</v>
          </cell>
        </row>
        <row r="14">
          <cell r="D14" t="str">
            <v>3T2023</v>
          </cell>
          <cell r="E14" t="str">
            <v>4T2023</v>
          </cell>
          <cell r="F14" t="str">
            <v>1T2024</v>
          </cell>
          <cell r="G14" t="str">
            <v>2T2024</v>
          </cell>
          <cell r="H14" t="str">
            <v>3T2024</v>
          </cell>
          <cell r="I14" t="str">
            <v>4T2024</v>
          </cell>
        </row>
        <row r="15">
          <cell r="C15" t="str">
            <v>Ventes</v>
          </cell>
          <cell r="D15">
            <v>-23.591984046356984</v>
          </cell>
          <cell r="E15">
            <v>-15.929345900695097</v>
          </cell>
          <cell r="F15">
            <v>-9.1314744769932403</v>
          </cell>
          <cell r="G15">
            <v>4.7742227651306646</v>
          </cell>
          <cell r="H15">
            <v>-33.07660787517473</v>
          </cell>
          <cell r="I15">
            <v>-2.6061690968274376</v>
          </cell>
        </row>
        <row r="16">
          <cell r="C16" t="str">
            <v>Production</v>
          </cell>
          <cell r="D16">
            <v>-23.59640629409726</v>
          </cell>
          <cell r="E16">
            <v>-14.106297916001115</v>
          </cell>
          <cell r="F16">
            <v>-46.630210563075245</v>
          </cell>
          <cell r="G16">
            <v>-7.2118699213373274</v>
          </cell>
          <cell r="H16">
            <v>-37.628006341119026</v>
          </cell>
          <cell r="I16">
            <v>-12.910127073489452</v>
          </cell>
        </row>
        <row r="17">
          <cell r="C17" t="str">
            <v>Emploi</v>
          </cell>
          <cell r="D17">
            <v>-36.309501122809948</v>
          </cell>
          <cell r="E17">
            <v>35.989868965869526</v>
          </cell>
          <cell r="F17">
            <v>-4.7662603157978127</v>
          </cell>
          <cell r="G17">
            <v>-13.927201227087888</v>
          </cell>
          <cell r="H17">
            <v>-25.152479667181048</v>
          </cell>
          <cell r="I17">
            <v>-18.688245091352613</v>
          </cell>
        </row>
        <row r="18">
          <cell r="C18" t="str">
            <v>Ttresorerie</v>
          </cell>
          <cell r="D18">
            <v>-9.6497265273791548</v>
          </cell>
          <cell r="E18">
            <v>-34.06579145178501</v>
          </cell>
          <cell r="F18">
            <v>-37.24343820087099</v>
          </cell>
          <cell r="G18">
            <v>-10.185150711926743</v>
          </cell>
          <cell r="H18">
            <v>-19.088561320920753</v>
          </cell>
          <cell r="I18">
            <v>-5.0901674607953638</v>
          </cell>
        </row>
        <row r="19">
          <cell r="C19" t="str">
            <v>Climat des affaires</v>
          </cell>
          <cell r="D19">
            <v>0</v>
          </cell>
          <cell r="E19">
            <v>0</v>
          </cell>
          <cell r="F19">
            <v>0</v>
          </cell>
          <cell r="G19">
            <v>0</v>
          </cell>
          <cell r="H19">
            <v>0</v>
          </cell>
          <cell r="I19">
            <v>0</v>
          </cell>
        </row>
      </sheetData>
      <sheetData sheetId="31">
        <row r="6">
          <cell r="D6" t="str">
            <v>4.Trim</v>
          </cell>
        </row>
        <row r="7">
          <cell r="D7">
            <v>2024</v>
          </cell>
        </row>
        <row r="8">
          <cell r="D8">
            <v>-3.6173339346060511</v>
          </cell>
        </row>
        <row r="9">
          <cell r="D9">
            <v>-13.205405457559195</v>
          </cell>
        </row>
        <row r="10">
          <cell r="D10">
            <v>-14.273339903409813</v>
          </cell>
        </row>
        <row r="11">
          <cell r="D11">
            <v>-23.058410922971291</v>
          </cell>
        </row>
      </sheetData>
      <sheetData sheetId="32">
        <row r="10">
          <cell r="D10" t="str">
            <v>3. Trim.</v>
          </cell>
          <cell r="E10" t="str">
            <v>4. Trim.</v>
          </cell>
          <cell r="F10" t="str">
            <v>1. Trim.</v>
          </cell>
          <cell r="G10" t="str">
            <v>2. Trim.</v>
          </cell>
          <cell r="H10" t="str">
            <v>3.Trim</v>
          </cell>
          <cell r="Q10" t="str">
            <v>3. Trim.</v>
          </cell>
          <cell r="R10" t="str">
            <v>4. Trim.</v>
          </cell>
          <cell r="S10" t="str">
            <v>1. Trim.</v>
          </cell>
          <cell r="T10" t="str">
            <v>2. Trim.</v>
          </cell>
          <cell r="U10" t="str">
            <v>3.Trim</v>
          </cell>
        </row>
        <row r="11">
          <cell r="D11">
            <v>2023</v>
          </cell>
          <cell r="E11">
            <v>2023</v>
          </cell>
          <cell r="F11">
            <v>2024</v>
          </cell>
          <cell r="G11">
            <v>2024</v>
          </cell>
          <cell r="H11">
            <v>2024</v>
          </cell>
          <cell r="Q11">
            <v>2023</v>
          </cell>
          <cell r="R11">
            <v>2023</v>
          </cell>
          <cell r="S11">
            <v>2024</v>
          </cell>
          <cell r="T11">
            <v>2024</v>
          </cell>
          <cell r="U11">
            <v>2024</v>
          </cell>
        </row>
        <row r="14">
          <cell r="D14">
            <v>442.72874983258635</v>
          </cell>
          <cell r="E14">
            <v>448.75993424949007</v>
          </cell>
          <cell r="F14">
            <v>472.62297342327071</v>
          </cell>
          <cell r="G14">
            <v>488.701471122675</v>
          </cell>
          <cell r="H14">
            <v>499.69278369415309</v>
          </cell>
          <cell r="J14">
            <v>2.2490852229742897E-2</v>
          </cell>
          <cell r="K14">
            <v>0.12866576630297244</v>
          </cell>
          <cell r="L14">
            <v>0.39240868627305259</v>
          </cell>
          <cell r="M14">
            <v>2.1007398446597585</v>
          </cell>
          <cell r="Q14">
            <v>529.70655832213083</v>
          </cell>
          <cell r="R14">
            <v>550.77520017070844</v>
          </cell>
          <cell r="S14">
            <v>502.65033652476939</v>
          </cell>
          <cell r="T14">
            <v>613.91177944899459</v>
          </cell>
          <cell r="U14">
            <v>633.75228217782922</v>
          </cell>
          <cell r="W14">
            <v>0.96111506883747033</v>
          </cell>
          <cell r="X14">
            <v>6.0031652974126715</v>
          </cell>
        </row>
        <row r="15">
          <cell r="D15">
            <v>294.43930521400102</v>
          </cell>
          <cell r="E15">
            <v>298.96649143317421</v>
          </cell>
          <cell r="F15">
            <v>317.5840483912923</v>
          </cell>
          <cell r="G15">
            <v>330.07634371105439</v>
          </cell>
          <cell r="H15">
            <v>338.66931027519144</v>
          </cell>
          <cell r="J15">
            <v>2.6033269962718819E-2</v>
          </cell>
          <cell r="K15">
            <v>0.15021773342741596</v>
          </cell>
          <cell r="L15">
            <v>0.38193785352097526</v>
          </cell>
          <cell r="M15">
            <v>2.0291739543347842</v>
          </cell>
          <cell r="Q15">
            <v>435.7317509969003</v>
          </cell>
          <cell r="R15">
            <v>447.70054087931373</v>
          </cell>
          <cell r="S15">
            <v>427.84238466816316</v>
          </cell>
          <cell r="T15">
            <v>540.42698471622441</v>
          </cell>
          <cell r="U15">
            <v>594.45536812773321</v>
          </cell>
          <cell r="W15">
            <v>7.2064175476605152</v>
          </cell>
          <cell r="X15">
            <v>18.609639752867292</v>
          </cell>
        </row>
        <row r="16">
          <cell r="D16">
            <v>297.01238863454734</v>
          </cell>
          <cell r="E16">
            <v>301.72397212781664</v>
          </cell>
          <cell r="F16">
            <v>320.47351349137688</v>
          </cell>
          <cell r="G16">
            <v>333.11811168648467</v>
          </cell>
          <cell r="H16">
            <v>341.80582751879041</v>
          </cell>
          <cell r="J16">
            <v>2.6079986429804913E-2</v>
          </cell>
          <cell r="K16">
            <v>0.15081336872906737</v>
          </cell>
          <cell r="L16">
            <v>0.38114053513036705</v>
          </cell>
          <cell r="M16">
            <v>2.0266506194759022</v>
          </cell>
          <cell r="Q16">
            <v>432.86386698752432</v>
          </cell>
          <cell r="R16">
            <v>445.03609965785961</v>
          </cell>
          <cell r="S16">
            <v>426.748684910713</v>
          </cell>
          <cell r="T16">
            <v>545.28770949084719</v>
          </cell>
          <cell r="U16">
            <v>607.81569508836822</v>
          </cell>
          <cell r="W16">
            <v>8.6338032670938638</v>
          </cell>
          <cell r="X16">
            <v>22.015689115382166</v>
          </cell>
        </row>
        <row r="17">
          <cell r="D17">
            <v>4.2349070025778266</v>
          </cell>
          <cell r="E17">
            <v>4.2392871305526487</v>
          </cell>
          <cell r="F17">
            <v>3.8853036171715827</v>
          </cell>
          <cell r="G17">
            <v>3.9211995869998866</v>
          </cell>
          <cell r="H17">
            <v>3.9761921673173841</v>
          </cell>
          <cell r="J17">
            <v>1.4024427754153912E-2</v>
          </cell>
          <cell r="K17">
            <v>-6.1091031067024633E-2</v>
          </cell>
          <cell r="L17">
            <v>7.9731839061027187E-4</v>
          </cell>
          <cell r="M17">
            <v>2.523334858884319E-3</v>
          </cell>
          <cell r="Q17">
            <v>2.8678840093760156</v>
          </cell>
          <cell r="R17">
            <v>2.6644412214541515</v>
          </cell>
          <cell r="S17">
            <v>1.0936997574501657</v>
          </cell>
          <cell r="T17">
            <v>-4.8607247746228168</v>
          </cell>
          <cell r="U17">
            <v>-13.360326960635023</v>
          </cell>
          <cell r="W17">
            <v>171.06137578753976</v>
          </cell>
          <cell r="X17">
            <v>-596.171730268229</v>
          </cell>
        </row>
        <row r="18">
          <cell r="D18">
            <v>108.69340122564499</v>
          </cell>
          <cell r="E18">
            <v>108.92662976383892</v>
          </cell>
          <cell r="F18">
            <v>110.43028403605723</v>
          </cell>
          <cell r="G18">
            <v>111.33971427032452</v>
          </cell>
          <cell r="H18">
            <v>111.72971777536186</v>
          </cell>
          <cell r="J18">
            <v>3.502824734132437E-3</v>
          </cell>
          <cell r="K18">
            <v>2.7934690749197744E-2</v>
          </cell>
          <cell r="L18">
            <v>3.6899580878171781E-3</v>
          </cell>
          <cell r="M18">
            <v>2.9091091993024901E-2</v>
          </cell>
          <cell r="Q18">
            <v>38.742040991480692</v>
          </cell>
          <cell r="R18">
            <v>46.824379744814067</v>
          </cell>
          <cell r="S18">
            <v>21.757258097688986</v>
          </cell>
          <cell r="T18">
            <v>20.786125337319625</v>
          </cell>
          <cell r="U18">
            <v>-18.458647987703181</v>
          </cell>
          <cell r="W18">
            <v>-188.49276126972802</v>
          </cell>
          <cell r="X18">
            <v>-146.350227334137</v>
          </cell>
        </row>
        <row r="19">
          <cell r="D19">
            <v>37.468215129068419</v>
          </cell>
          <cell r="E19">
            <v>37.675207020605193</v>
          </cell>
          <cell r="F19">
            <v>37.975189039126342</v>
          </cell>
          <cell r="G19">
            <v>38.20036764857452</v>
          </cell>
          <cell r="H19">
            <v>38.350486721539987</v>
          </cell>
          <cell r="J19">
            <v>3.9297808425953207E-3</v>
          </cell>
          <cell r="K19">
            <v>2.3547200992424244E-2</v>
          </cell>
          <cell r="L19">
            <v>5.370527181486273E-3</v>
          </cell>
          <cell r="M19">
            <v>3.3755495543823941E-2</v>
          </cell>
          <cell r="Q19">
            <v>45.826213455886204</v>
          </cell>
          <cell r="R19">
            <v>47.110317127381059</v>
          </cell>
          <cell r="S19">
            <v>39.893345434840825</v>
          </cell>
          <cell r="T19">
            <v>39.275365576177606</v>
          </cell>
          <cell r="U19">
            <v>44.283880817820233</v>
          </cell>
          <cell r="W19">
            <v>12.310949703645147</v>
          </cell>
          <cell r="X19">
            <v>-5.5887332888998165</v>
          </cell>
        </row>
        <row r="20">
          <cell r="D20">
            <v>9.4372526585318006</v>
          </cell>
          <cell r="E20">
            <v>9.4895375585426862</v>
          </cell>
          <cell r="F20">
            <v>9.5661252972006388</v>
          </cell>
          <cell r="G20">
            <v>9.6232648500443148</v>
          </cell>
          <cell r="H20">
            <v>9.6613578852734374</v>
          </cell>
          <cell r="J20">
            <v>3.9584315533980341E-3</v>
          </cell>
          <cell r="K20">
            <v>2.3746871557903226E-2</v>
          </cell>
          <cell r="L20">
            <v>1.410347482770513E-3</v>
          </cell>
          <cell r="M20">
            <v>8.7193027881284912E-3</v>
          </cell>
          <cell r="Q20">
            <v>9.4065528778636356</v>
          </cell>
          <cell r="R20">
            <v>9.1399624191996374</v>
          </cell>
          <cell r="S20">
            <v>13.157348324076393</v>
          </cell>
          <cell r="T20">
            <v>13.423303819272993</v>
          </cell>
          <cell r="U20">
            <v>13.471681219978937</v>
          </cell>
          <cell r="W20">
            <v>-3.5304791317158912E-2</v>
          </cell>
          <cell r="X20">
            <v>39.893877793544455</v>
          </cell>
        </row>
        <row r="21">
          <cell r="D21">
            <v>641.48211521003111</v>
          </cell>
          <cell r="E21">
            <v>647.20963350697946</v>
          </cell>
          <cell r="F21">
            <v>614.82488600959255</v>
          </cell>
          <cell r="G21">
            <v>602.95870301721504</v>
          </cell>
          <cell r="H21">
            <v>603.55996155546165</v>
          </cell>
          <cell r="J21">
            <v>9.9718029649120687E-4</v>
          </cell>
          <cell r="K21">
            <v>-5.9116462884009187E-2</v>
          </cell>
          <cell r="L21">
            <v>2.6857786721040756E-2</v>
          </cell>
          <cell r="M21">
            <v>-1.738103217583288</v>
          </cell>
          <cell r="Q21">
            <v>896.06532119256906</v>
          </cell>
          <cell r="R21">
            <v>930.8235450221589</v>
          </cell>
          <cell r="S21">
            <v>936.42273721348215</v>
          </cell>
          <cell r="T21">
            <v>1007.8929100202336</v>
          </cell>
          <cell r="U21">
            <v>1045.9166546091938</v>
          </cell>
          <cell r="W21">
            <v>3.6692207805122168</v>
          </cell>
          <cell r="X21">
            <v>24.057075497323453</v>
          </cell>
        </row>
        <row r="22">
          <cell r="D22">
            <v>209.72980189919443</v>
          </cell>
          <cell r="E22">
            <v>214.849384736221</v>
          </cell>
          <cell r="F22">
            <v>199.81835142598598</v>
          </cell>
          <cell r="G22">
            <v>190.71100148941215</v>
          </cell>
          <cell r="H22">
            <v>188.26745987394136</v>
          </cell>
          <cell r="J22">
            <v>-1.2812798403800896E-2</v>
          </cell>
          <cell r="K22">
            <v>-0.10233329660783663</v>
          </cell>
          <cell r="L22">
            <v>-0.16807079508622461</v>
          </cell>
          <cell r="M22">
            <v>-1.5161878966482509</v>
          </cell>
          <cell r="Q22">
            <v>457.65696998415694</v>
          </cell>
          <cell r="R22">
            <v>500.50045105785773</v>
          </cell>
          <cell r="S22">
            <v>478.61065473634665</v>
          </cell>
          <cell r="T22">
            <v>550.79472011996938</v>
          </cell>
          <cell r="U22">
            <v>584.59467708423676</v>
          </cell>
          <cell r="W22">
            <v>7.5141366550178779</v>
          </cell>
          <cell r="X22">
            <v>42.298282814774858</v>
          </cell>
        </row>
        <row r="23">
          <cell r="D23">
            <v>268.7506270369604</v>
          </cell>
          <cell r="E23">
            <v>265.5034882579867</v>
          </cell>
          <cell r="F23">
            <v>254.40216666125579</v>
          </cell>
          <cell r="G23">
            <v>256.59965188993687</v>
          </cell>
          <cell r="H23">
            <v>260.8261173213794</v>
          </cell>
          <cell r="J23">
            <v>1.6471048967967583E-2</v>
          </cell>
          <cell r="K23">
            <v>-2.9486478982209574E-2</v>
          </cell>
          <cell r="L23">
            <v>0.16535870348440809</v>
          </cell>
          <cell r="M23">
            <v>-0.32601654405062469</v>
          </cell>
          <cell r="Q23">
            <v>317.26562401792734</v>
          </cell>
          <cell r="R23">
            <v>305.63783837408084</v>
          </cell>
          <cell r="S23">
            <v>337.37371106258217</v>
          </cell>
          <cell r="T23">
            <v>335.87134268400649</v>
          </cell>
          <cell r="U23">
            <v>339.08006778389836</v>
          </cell>
          <cell r="W23">
            <v>-0.68055197427809855</v>
          </cell>
          <cell r="X23">
            <v>10.122903258674842</v>
          </cell>
        </row>
        <row r="24">
          <cell r="D24">
            <v>182.18023446085172</v>
          </cell>
          <cell r="E24">
            <v>180.30007659549415</v>
          </cell>
          <cell r="F24">
            <v>172.0855156524506</v>
          </cell>
          <cell r="G24">
            <v>175.37217081238762</v>
          </cell>
          <cell r="H24">
            <v>180.74039077998083</v>
          </cell>
          <cell r="J24">
            <v>3.0610443736458715E-2</v>
          </cell>
          <cell r="K24">
            <v>-7.903402282536276E-3</v>
          </cell>
          <cell r="L24">
            <v>0.22727244518283563</v>
          </cell>
          <cell r="M24">
            <v>-7.2835763399582351E-2</v>
          </cell>
          <cell r="Q24">
            <v>227.13866304806731</v>
          </cell>
          <cell r="R24">
            <v>217.17619910278702</v>
          </cell>
          <cell r="S24">
            <v>251.9343408298113</v>
          </cell>
          <cell r="T24">
            <v>252.245579549458</v>
          </cell>
          <cell r="U24">
            <v>258.03919880616326</v>
          </cell>
          <cell r="W24">
            <v>-0.74152888358758329</v>
          </cell>
          <cell r="X24">
            <v>14.509273503629316</v>
          </cell>
        </row>
        <row r="25">
          <cell r="D25">
            <v>29.19648346031774</v>
          </cell>
          <cell r="E25">
            <v>28.771701855856751</v>
          </cell>
          <cell r="F25">
            <v>28.96408351859705</v>
          </cell>
          <cell r="G25">
            <v>29.039403049257764</v>
          </cell>
          <cell r="H25">
            <v>28.490216235891271</v>
          </cell>
          <cell r="J25">
            <v>-1.8911780398341627E-2</v>
          </cell>
          <cell r="K25">
            <v>-2.4190146919110589E-2</v>
          </cell>
          <cell r="L25">
            <v>-1.6484727895293528E-2</v>
          </cell>
          <cell r="M25">
            <v>-2.1902372631524981E-2</v>
          </cell>
          <cell r="Q25">
            <v>28.195049996788988</v>
          </cell>
          <cell r="R25">
            <v>27.840041177228692</v>
          </cell>
          <cell r="S25">
            <v>27.787973007278993</v>
          </cell>
          <cell r="T25">
            <v>28.007224863614308</v>
          </cell>
          <cell r="U25">
            <v>27.571249563249367</v>
          </cell>
          <cell r="W25">
            <v>0.34097347564794322</v>
          </cell>
          <cell r="X25">
            <v>0.21168884598792292</v>
          </cell>
        </row>
        <row r="26">
          <cell r="D26">
            <v>10.219892953808847</v>
          </cell>
          <cell r="E26">
            <v>8.408002967883494</v>
          </cell>
          <cell r="F26">
            <v>8.0963386730287876</v>
          </cell>
          <cell r="G26">
            <v>7.8103003295212359</v>
          </cell>
          <cell r="H26">
            <v>7.4939160029712735</v>
          </cell>
          <cell r="J26">
            <v>-4.0508599311360423E-2</v>
          </cell>
          <cell r="K26">
            <v>-0.26673243674451896</v>
          </cell>
          <cell r="L26">
            <v>-1.0080317232717661E-2</v>
          </cell>
          <cell r="M26">
            <v>-8.9504245367733798E-2</v>
          </cell>
          <cell r="Q26">
            <v>11.04732123005866</v>
          </cell>
          <cell r="R26">
            <v>9.181619560319028</v>
          </cell>
          <cell r="S26">
            <v>7.7888243461995659</v>
          </cell>
          <cell r="T26">
            <v>7.4033481721806531</v>
          </cell>
          <cell r="U26">
            <v>6.9453990213259749</v>
          </cell>
          <cell r="W26">
            <v>-2.2249739280618352</v>
          </cell>
          <cell r="X26">
            <v>-14.261132044421043</v>
          </cell>
        </row>
        <row r="27">
          <cell r="D27">
            <v>42.617757815977981</v>
          </cell>
          <cell r="E27">
            <v>43.188384251513959</v>
          </cell>
          <cell r="F27">
            <v>41.12260261034843</v>
          </cell>
          <cell r="G27">
            <v>39.886179666747843</v>
          </cell>
          <cell r="H27">
            <v>38.94256646274448</v>
          </cell>
          <cell r="J27">
            <v>-2.3657648134951081E-2</v>
          </cell>
          <cell r="K27">
            <v>-8.6236149942539253E-2</v>
          </cell>
          <cell r="L27">
            <v>-3.5348696570415325E-2</v>
          </cell>
          <cell r="M27">
            <v>-0.14177416265178547</v>
          </cell>
          <cell r="Q27">
            <v>50.88458974301237</v>
          </cell>
          <cell r="R27">
            <v>51.439978533746164</v>
          </cell>
          <cell r="S27">
            <v>49.86257287929233</v>
          </cell>
          <cell r="T27">
            <v>48.21519009875356</v>
          </cell>
          <cell r="U27">
            <v>46.524220393159787</v>
          </cell>
          <cell r="W27">
            <v>-1.1690221420533109</v>
          </cell>
          <cell r="X27">
            <v>5.9621179671465185E-2</v>
          </cell>
        </row>
        <row r="28">
          <cell r="D28">
            <v>18.39756379578677</v>
          </cell>
          <cell r="E28">
            <v>18.33281442225795</v>
          </cell>
          <cell r="F28">
            <v>18.379709796165091</v>
          </cell>
          <cell r="G28">
            <v>18.024195890229763</v>
          </cell>
          <cell r="H28">
            <v>18.479268265000702</v>
          </cell>
          <cell r="J28">
            <v>2.5247860017856061E-2</v>
          </cell>
          <cell r="K28">
            <v>4.4410482888306291E-3</v>
          </cell>
          <cell r="L28">
            <v>1.4735941186506375E-2</v>
          </cell>
          <cell r="M28">
            <v>3.5117868291525338E-3</v>
          </cell>
          <cell r="Q28">
            <v>21.340294382836497</v>
          </cell>
          <cell r="R28">
            <v>21.787242776261845</v>
          </cell>
          <cell r="S28">
            <v>16.302394852323122</v>
          </cell>
          <cell r="T28">
            <v>15.976788658220087</v>
          </cell>
          <cell r="U28">
            <v>16.147700118599371</v>
          </cell>
          <cell r="W28">
            <v>-1.4192055770113843</v>
          </cell>
          <cell r="X28">
            <v>-24.666903906191461</v>
          </cell>
        </row>
        <row r="29">
          <cell r="D29">
            <v>159.7896170236321</v>
          </cell>
          <cell r="E29">
            <v>163.1024842238109</v>
          </cell>
          <cell r="F29">
            <v>162.68341306253959</v>
          </cell>
          <cell r="G29">
            <v>163.80686441014376</v>
          </cell>
          <cell r="H29">
            <v>164.56779899368362</v>
          </cell>
          <cell r="J29">
            <v>4.6453156055452638E-3</v>
          </cell>
          <cell r="K29">
            <v>2.9902956519038737E-2</v>
          </cell>
          <cell r="L29">
            <v>1.4833937136350272E-2</v>
          </cell>
          <cell r="M29">
            <v>0.10058943628642987</v>
          </cell>
          <cell r="Q29">
            <v>99.802432807648387</v>
          </cell>
          <cell r="R29">
            <v>102.89801281395849</v>
          </cell>
          <cell r="S29">
            <v>104.13597656223035</v>
          </cell>
          <cell r="T29">
            <v>105.25005855803757</v>
          </cell>
          <cell r="U29">
            <v>106.09420962245919</v>
          </cell>
          <cell r="W29">
            <v>0.33595116071374331</v>
          </cell>
          <cell r="X29">
            <v>3.217717005191667</v>
          </cell>
        </row>
        <row r="30">
          <cell r="D30">
            <v>1195.8744327007469</v>
          </cell>
          <cell r="E30">
            <v>1227.6005618868644</v>
          </cell>
          <cell r="F30">
            <v>1223.4791013565102</v>
          </cell>
          <cell r="G30">
            <v>1247.6559474236797</v>
          </cell>
          <cell r="H30">
            <v>1278.8374428385575</v>
          </cell>
          <cell r="J30">
            <v>2.4992062498692347E-2</v>
          </cell>
          <cell r="K30">
            <v>6.9374348902541572E-2</v>
          </cell>
          <cell r="L30">
            <v>1.1050388705561249</v>
          </cell>
          <cell r="M30">
            <v>3.0277054141881043</v>
          </cell>
          <cell r="Q30">
            <v>1351.4239814021741</v>
          </cell>
          <cell r="R30">
            <v>1381.5833890024651</v>
          </cell>
          <cell r="S30">
            <v>1398.0212347825948</v>
          </cell>
          <cell r="T30">
            <v>1367.4440830045537</v>
          </cell>
          <cell r="U30">
            <v>1388.2912298666881</v>
          </cell>
          <cell r="W30">
            <v>-0.95090734189318127</v>
          </cell>
          <cell r="X30">
            <v>-3.9363251321074211</v>
          </cell>
        </row>
        <row r="31">
          <cell r="D31">
            <v>227.00991362590523</v>
          </cell>
          <cell r="E31">
            <v>242.19868926212823</v>
          </cell>
          <cell r="F31">
            <v>233.11295170037982</v>
          </cell>
          <cell r="G31">
            <v>238.01230399733765</v>
          </cell>
          <cell r="H31">
            <v>249.92980990084919</v>
          </cell>
          <cell r="J31">
            <v>5.0070965674299028E-2</v>
          </cell>
          <cell r="K31">
            <v>0.10096429670782638</v>
          </cell>
          <cell r="L31">
            <v>0.48339764961744253</v>
          </cell>
          <cell r="M31">
            <v>0.96540800506060465</v>
          </cell>
          <cell r="Q31">
            <v>267.94423290117066</v>
          </cell>
          <cell r="R31">
            <v>354.8750115238401</v>
          </cell>
          <cell r="S31">
            <v>253.85107020469391</v>
          </cell>
          <cell r="T31">
            <v>304.63196415962705</v>
          </cell>
          <cell r="U31">
            <v>298.57039662873382</v>
          </cell>
          <cell r="W31">
            <v>-6.6632608924323762</v>
          </cell>
          <cell r="X31">
            <v>1.2113215675892297</v>
          </cell>
        </row>
        <row r="32">
          <cell r="D32">
            <v>35.563750198784774</v>
          </cell>
          <cell r="E32">
            <v>37.83312412125963</v>
          </cell>
          <cell r="F32">
            <v>37.698771013748591</v>
          </cell>
          <cell r="G32">
            <v>40.052406791229821</v>
          </cell>
          <cell r="H32">
            <v>41.984395298307888</v>
          </cell>
          <cell r="J32">
            <v>4.8236514653124729E-2</v>
          </cell>
          <cell r="K32">
            <v>0.18053903380927783</v>
          </cell>
          <cell r="L32">
            <v>7.7693954702965709E-2</v>
          </cell>
          <cell r="M32">
            <v>0.2656859039247606</v>
          </cell>
          <cell r="Q32">
            <v>49.017144538654783</v>
          </cell>
          <cell r="R32">
            <v>52.570202688776746</v>
          </cell>
          <cell r="S32">
            <v>44.297982816810105</v>
          </cell>
          <cell r="T32">
            <v>46.909041183196607</v>
          </cell>
          <cell r="U32">
            <v>48.900885334613875</v>
          </cell>
          <cell r="W32">
            <v>-0.55089434829317385</v>
          </cell>
          <cell r="X32">
            <v>-15.493840992970453</v>
          </cell>
        </row>
        <row r="33">
          <cell r="D33">
            <v>62.479076956998028</v>
          </cell>
          <cell r="E33">
            <v>63.983081142510173</v>
          </cell>
          <cell r="F33">
            <v>62.560982714674417</v>
          </cell>
          <cell r="G33">
            <v>62.007635630177248</v>
          </cell>
          <cell r="H33">
            <v>62.417348784134795</v>
          </cell>
          <cell r="J33">
            <v>6.6074629324868184E-3</v>
          </cell>
          <cell r="K33">
            <v>-9.8798151108592247E-4</v>
          </cell>
          <cell r="L33">
            <v>1.2808670202499567E-2</v>
          </cell>
          <cell r="M33">
            <v>-1.5745765254815745E-3</v>
          </cell>
          <cell r="Q33">
            <v>59.980306264070727</v>
          </cell>
          <cell r="R33">
            <v>64.298817030706331</v>
          </cell>
          <cell r="S33">
            <v>60.07612342854457</v>
          </cell>
          <cell r="T33">
            <v>64.391498574189598</v>
          </cell>
          <cell r="U33">
            <v>62.393864182083185</v>
          </cell>
          <cell r="W33">
            <v>-3.738371437693444</v>
          </cell>
          <cell r="X33">
            <v>4.1267926420369472</v>
          </cell>
        </row>
        <row r="34">
          <cell r="D34">
            <v>77.682767446908187</v>
          </cell>
          <cell r="E34">
            <v>79.799953701408427</v>
          </cell>
          <cell r="F34">
            <v>73.354550334878681</v>
          </cell>
          <cell r="G34">
            <v>74.51520474554134</v>
          </cell>
          <cell r="H34">
            <v>74.368252691306523</v>
          </cell>
          <cell r="J34">
            <v>-1.9721083064407896E-3</v>
          </cell>
          <cell r="K34">
            <v>-4.2667310454238654E-2</v>
          </cell>
          <cell r="L34">
            <v>-4.2921851219156282E-3</v>
          </cell>
          <cell r="M34">
            <v>-9.9546741558045854E-2</v>
          </cell>
          <cell r="Q34">
            <v>72.37480173405271</v>
          </cell>
          <cell r="R34">
            <v>74.765211297859949</v>
          </cell>
          <cell r="S34">
            <v>70.080277094979593</v>
          </cell>
          <cell r="T34">
            <v>71.250603594974422</v>
          </cell>
          <cell r="U34">
            <v>70.578907162791552</v>
          </cell>
          <cell r="W34">
            <v>-0.74698615530720547</v>
          </cell>
          <cell r="X34">
            <v>1.8649212291982353</v>
          </cell>
        </row>
        <row r="35">
          <cell r="D35">
            <v>54.293551848504507</v>
          </cell>
          <cell r="E35">
            <v>53.803045909040463</v>
          </cell>
          <cell r="F35">
            <v>55.74932248417975</v>
          </cell>
          <cell r="G35">
            <v>62.961708745553217</v>
          </cell>
          <cell r="H35">
            <v>72.485608892045732</v>
          </cell>
          <cell r="J35">
            <v>0.15126495668949191</v>
          </cell>
          <cell r="K35">
            <v>0.33506846437865367</v>
          </cell>
          <cell r="L35">
            <v>0.33902686395783699</v>
          </cell>
          <cell r="M35">
            <v>0.66688666833627208</v>
          </cell>
          <cell r="Q35">
            <v>62.467535356200365</v>
          </cell>
          <cell r="R35">
            <v>62.089482576796392</v>
          </cell>
          <cell r="S35">
            <v>62.861396709070554</v>
          </cell>
          <cell r="T35">
            <v>71.076426639047384</v>
          </cell>
          <cell r="U35">
            <v>81.689255066578937</v>
          </cell>
          <cell r="W35">
            <v>-0.16931186095791029</v>
          </cell>
          <cell r="X35">
            <v>-2.0494166397370783</v>
          </cell>
        </row>
        <row r="36">
          <cell r="D36">
            <v>130.57316102563109</v>
          </cell>
          <cell r="E36">
            <v>131.33124009971829</v>
          </cell>
          <cell r="F36">
            <v>132.11550201826293</v>
          </cell>
          <cell r="G36">
            <v>132.70356593985758</v>
          </cell>
          <cell r="H36">
            <v>133.09537241727332</v>
          </cell>
          <cell r="J36">
            <v>2.9524939638267966E-3</v>
          </cell>
          <cell r="K36">
            <v>1.9316461145848507E-2</v>
          </cell>
          <cell r="L36">
            <v>1.2704117499722785E-2</v>
          </cell>
          <cell r="M36">
            <v>8.4901440096972453E-2</v>
          </cell>
          <cell r="Q36">
            <v>134.68731373499153</v>
          </cell>
          <cell r="R36">
            <v>135.4717999023257</v>
          </cell>
          <cell r="S36">
            <v>138.20903963019001</v>
          </cell>
          <cell r="T36">
            <v>138.98971045426256</v>
          </cell>
          <cell r="U36">
            <v>139.38225293674984</v>
          </cell>
          <cell r="W36">
            <v>-1.2786075216308923E-2</v>
          </cell>
          <cell r="X36">
            <v>1.5247084618452256</v>
          </cell>
        </row>
        <row r="37">
          <cell r="D37">
            <v>42.44818846707021</v>
          </cell>
          <cell r="E37">
            <v>42.956412949738265</v>
          </cell>
          <cell r="F37">
            <v>41.525761132182126</v>
          </cell>
          <cell r="G37">
            <v>41.460305625856286</v>
          </cell>
          <cell r="H37">
            <v>41.583361450980924</v>
          </cell>
          <cell r="J37">
            <v>2.968039508321807E-3</v>
          </cell>
          <cell r="K37">
            <v>-2.0373708450719619E-2</v>
          </cell>
          <cell r="L37">
            <v>2.5125608811353358E-3</v>
          </cell>
          <cell r="M37">
            <v>-2.3739556840086339E-2</v>
          </cell>
          <cell r="Q37">
            <v>27.463535650215853</v>
          </cell>
          <cell r="R37">
            <v>27.270066613278992</v>
          </cell>
          <cell r="S37">
            <v>24.717239421989099</v>
          </cell>
          <cell r="T37">
            <v>24.579368538077439</v>
          </cell>
          <cell r="U37">
            <v>24.588969438524881</v>
          </cell>
          <cell r="W37">
            <v>-0.25698041279956785</v>
          </cell>
          <cell r="X37">
            <v>-8.6047874190175797</v>
          </cell>
        </row>
        <row r="38">
          <cell r="D38">
            <v>559.03036303133285</v>
          </cell>
          <cell r="E38">
            <v>568.1638717350429</v>
          </cell>
          <cell r="F38">
            <v>577.63979385560697</v>
          </cell>
          <cell r="G38">
            <v>585.07008863010458</v>
          </cell>
          <cell r="H38">
            <v>590.01329511980805</v>
          </cell>
          <cell r="J38">
            <v>8.4489133622906998E-3</v>
          </cell>
          <cell r="K38">
            <v>5.5422628424815379E-2</v>
          </cell>
          <cell r="L38">
            <v>0.18118723881642904</v>
          </cell>
          <cell r="M38">
            <v>1.1696842716931017</v>
          </cell>
          <cell r="Q38">
            <v>677.48911122281743</v>
          </cell>
          <cell r="R38">
            <v>610.24279736888104</v>
          </cell>
          <cell r="S38">
            <v>743.92810547631689</v>
          </cell>
          <cell r="T38">
            <v>645.61546986117867</v>
          </cell>
          <cell r="U38">
            <v>662.18669911661209</v>
          </cell>
          <cell r="W38">
            <v>1.7074164598958275</v>
          </cell>
          <cell r="X38">
            <v>-7.3913118286288331</v>
          </cell>
        </row>
        <row r="40">
          <cell r="D40">
            <v>263.91458389781565</v>
          </cell>
          <cell r="E40">
            <v>253.90806025297201</v>
          </cell>
          <cell r="F40">
            <v>282.50998988953722</v>
          </cell>
          <cell r="G40">
            <v>293.2215849792529</v>
          </cell>
          <cell r="H40">
            <v>312.34811722219268</v>
          </cell>
          <cell r="J40">
            <v>6.522893682705222E-2</v>
          </cell>
          <cell r="K40">
            <v>0.18351973054709947</v>
          </cell>
          <cell r="L40">
            <v>0.7438183012438121</v>
          </cell>
          <cell r="M40">
            <v>1.9235995820747274</v>
          </cell>
          <cell r="Q40">
            <v>331.05116882799229</v>
          </cell>
          <cell r="R40">
            <v>373.11218167015403</v>
          </cell>
          <cell r="S40">
            <v>341.32977468893569</v>
          </cell>
          <cell r="T40">
            <v>402.28224715994344</v>
          </cell>
          <cell r="U40">
            <v>328.57510669822466</v>
          </cell>
          <cell r="W40">
            <v>-23.323755305512339</v>
          </cell>
          <cell r="X40">
            <v>-16.138229015473748</v>
          </cell>
        </row>
        <row r="41">
          <cell r="D41">
            <v>2555.4934786485137</v>
          </cell>
          <cell r="E41">
            <v>2588.319863597656</v>
          </cell>
          <cell r="F41">
            <v>2596.9356254627569</v>
          </cell>
          <cell r="G41">
            <v>2631.602902620712</v>
          </cell>
          <cell r="H41">
            <v>2691.2909102921381</v>
          </cell>
          <cell r="J41">
            <v>2.2681236447940067E-2</v>
          </cell>
          <cell r="K41">
            <v>5.3139416233392911E-2</v>
          </cell>
          <cell r="L41">
            <v>2.2681236447940174</v>
          </cell>
          <cell r="M41">
            <v>5.3139416233392831</v>
          </cell>
          <cell r="Q41">
            <v>3108.2470297448663</v>
          </cell>
          <cell r="R41">
            <v>3236.2943158654862</v>
          </cell>
          <cell r="S41">
            <v>3178.4240832097821</v>
          </cell>
          <cell r="T41">
            <v>3391.5310196337255</v>
          </cell>
          <cell r="U41">
            <v>3396.5352733519362</v>
          </cell>
          <cell r="W41">
            <v>-2.073541690059344</v>
          </cell>
          <cell r="X41">
            <v>3.7611399203091755</v>
          </cell>
        </row>
        <row r="100">
          <cell r="D100" t="str">
            <v>Secteur primaire</v>
          </cell>
          <cell r="E100" t="str">
            <v>Agriculture</v>
          </cell>
          <cell r="F100" t="str">
            <v>Agriculture hors égrenage de coton</v>
          </cell>
          <cell r="G100" t="str">
            <v>Egrenage de coton</v>
          </cell>
          <cell r="H100" t="str">
            <v>Elevage</v>
          </cell>
          <cell r="I100" t="str">
            <v>Sylviculture et chasse</v>
          </cell>
          <cell r="J100" t="str">
            <v>Pêche et aquaculture</v>
          </cell>
          <cell r="K100" t="str">
            <v>Secteur secondaire</v>
          </cell>
          <cell r="L100" t="str">
            <v>Activites extractives</v>
          </cell>
          <cell r="M100" t="str">
            <v>Activités manufacturières</v>
          </cell>
          <cell r="N100" t="str">
            <v>Agroalimentaire</v>
          </cell>
          <cell r="O100" t="str">
            <v>Fabrication de textiles et articles d'habillements</v>
          </cell>
          <cell r="P100" t="str">
            <v>Fabrication de produits minéraux</v>
          </cell>
          <cell r="Q100" t="str">
            <v>Autres industries manufacturières</v>
          </cell>
          <cell r="R100" t="str">
            <v>Electricité - Eau - Assainissement</v>
          </cell>
          <cell r="S100" t="str">
            <v>Construction</v>
          </cell>
          <cell r="T100" t="str">
            <v>Secteur tertiaire</v>
          </cell>
          <cell r="U100" t="str">
            <v>Commerce et réparation</v>
          </cell>
          <cell r="V100" t="str">
            <v>Transport et entreposage</v>
          </cell>
          <cell r="W100" t="str">
            <v>Hébergement et restauration</v>
          </cell>
          <cell r="X100" t="str">
            <v>Information et communication</v>
          </cell>
          <cell r="Y100" t="str">
            <v>Services Financiers et assurances</v>
          </cell>
          <cell r="Z100" t="str">
            <v>Activités immobilières</v>
          </cell>
          <cell r="AA100" t="str">
            <v>Activités professionnelles, scientifiques, techniques, Services de soutien et de bureau</v>
          </cell>
          <cell r="AB100" t="str">
            <v>Services d'administration publique et autres services collectifs ou personnels</v>
          </cell>
          <cell r="AD100" t="str">
            <v>Impôts et taxes nets sur les produits</v>
          </cell>
          <cell r="AE100" t="str">
            <v>Produit Interieur Brut volume aux prix de l'année précédente chaînés</v>
          </cell>
          <cell r="AN100" t="str">
            <v>Secteur primaire</v>
          </cell>
          <cell r="AO100" t="str">
            <v>Agriculture</v>
          </cell>
          <cell r="AP100" t="str">
            <v>Agriculture hors égrenage de coton</v>
          </cell>
          <cell r="AQ100" t="str">
            <v>Egrenage de coton</v>
          </cell>
          <cell r="AR100" t="str">
            <v>Elevage</v>
          </cell>
          <cell r="AS100" t="str">
            <v>Sylviculture et chasse</v>
          </cell>
          <cell r="AT100" t="str">
            <v>Pêche et aquaculture</v>
          </cell>
          <cell r="AU100" t="str">
            <v>Secteur secondaire</v>
          </cell>
          <cell r="AV100" t="str">
            <v>Activites extractives</v>
          </cell>
          <cell r="AW100" t="str">
            <v>Activités manufacturières</v>
          </cell>
          <cell r="AX100" t="str">
            <v>Agroalimentaire</v>
          </cell>
          <cell r="AY100" t="str">
            <v>Fabrication de textiles et articles d'habillements</v>
          </cell>
          <cell r="AZ100" t="str">
            <v>Fabrication de produits minéraux</v>
          </cell>
          <cell r="BA100" t="str">
            <v>Autres industries manufacturières</v>
          </cell>
          <cell r="BB100" t="str">
            <v>Electricité - Eau - Assainissement</v>
          </cell>
          <cell r="BC100" t="str">
            <v>Construction</v>
          </cell>
          <cell r="BD100" t="str">
            <v>Secteur tertiaire</v>
          </cell>
          <cell r="BE100" t="str">
            <v>Commerce et réparation</v>
          </cell>
          <cell r="BF100" t="str">
            <v>Transport et entreposage</v>
          </cell>
          <cell r="BG100" t="str">
            <v>Hébergement et restauration</v>
          </cell>
          <cell r="BH100" t="str">
            <v>Information et communication</v>
          </cell>
          <cell r="BI100" t="str">
            <v>Services Financiers et assurances</v>
          </cell>
          <cell r="BJ100" t="str">
            <v>Activités immobilières</v>
          </cell>
          <cell r="BK100" t="str">
            <v>Activités professionnelles, scientifiques, techniques, Services de soutien et de bureau</v>
          </cell>
          <cell r="BL100" t="str">
            <v>Services d'administration publique et autres services collectifs ou personnels</v>
          </cell>
          <cell r="BN100" t="str">
            <v>Impôts et taxes nets sur les produits</v>
          </cell>
          <cell r="BO100" t="str">
            <v>Produit Interieur Brut en valeur courante CVS</v>
          </cell>
        </row>
        <row r="101">
          <cell r="C101">
            <v>33664</v>
          </cell>
          <cell r="AI101">
            <v>1</v>
          </cell>
          <cell r="AM101">
            <v>33664</v>
          </cell>
          <cell r="BS101">
            <v>1</v>
          </cell>
        </row>
        <row r="102">
          <cell r="C102">
            <v>33756</v>
          </cell>
          <cell r="AM102">
            <v>33756</v>
          </cell>
        </row>
        <row r="103">
          <cell r="C103">
            <v>33848</v>
          </cell>
          <cell r="AM103">
            <v>33848</v>
          </cell>
        </row>
        <row r="104">
          <cell r="C104">
            <v>33939</v>
          </cell>
          <cell r="AM104">
            <v>33939</v>
          </cell>
        </row>
        <row r="105">
          <cell r="C105">
            <v>34029</v>
          </cell>
          <cell r="AM105">
            <v>34029</v>
          </cell>
        </row>
        <row r="106">
          <cell r="C106">
            <v>34121</v>
          </cell>
          <cell r="AM106">
            <v>34121</v>
          </cell>
        </row>
        <row r="107">
          <cell r="C107">
            <v>34213</v>
          </cell>
          <cell r="AM107">
            <v>34213</v>
          </cell>
        </row>
        <row r="108">
          <cell r="C108">
            <v>34304</v>
          </cell>
          <cell r="AM108">
            <v>34304</v>
          </cell>
        </row>
        <row r="109">
          <cell r="C109">
            <v>34394</v>
          </cell>
          <cell r="AM109">
            <v>34394</v>
          </cell>
        </row>
        <row r="110">
          <cell r="C110">
            <v>34486</v>
          </cell>
          <cell r="AM110">
            <v>34486</v>
          </cell>
        </row>
        <row r="111">
          <cell r="C111">
            <v>34578</v>
          </cell>
          <cell r="AM111">
            <v>34578</v>
          </cell>
        </row>
        <row r="112">
          <cell r="C112">
            <v>34669</v>
          </cell>
          <cell r="AM112">
            <v>34669</v>
          </cell>
        </row>
        <row r="113">
          <cell r="C113">
            <v>34759</v>
          </cell>
          <cell r="AM113">
            <v>34759</v>
          </cell>
        </row>
        <row r="114">
          <cell r="C114">
            <v>34851</v>
          </cell>
          <cell r="AM114">
            <v>34851</v>
          </cell>
        </row>
        <row r="115">
          <cell r="C115">
            <v>34943</v>
          </cell>
          <cell r="AM115">
            <v>34943</v>
          </cell>
        </row>
        <row r="116">
          <cell r="C116">
            <v>35034</v>
          </cell>
          <cell r="AM116">
            <v>35034</v>
          </cell>
        </row>
        <row r="117">
          <cell r="C117">
            <v>35125</v>
          </cell>
          <cell r="AM117">
            <v>35125</v>
          </cell>
        </row>
        <row r="118">
          <cell r="C118">
            <v>35217</v>
          </cell>
          <cell r="AM118">
            <v>35217</v>
          </cell>
        </row>
        <row r="119">
          <cell r="C119">
            <v>35309</v>
          </cell>
          <cell r="AM119">
            <v>35309</v>
          </cell>
        </row>
        <row r="120">
          <cell r="C120">
            <v>35400</v>
          </cell>
          <cell r="AM120">
            <v>35400</v>
          </cell>
        </row>
        <row r="121">
          <cell r="C121">
            <v>35490</v>
          </cell>
          <cell r="AM121">
            <v>35490</v>
          </cell>
        </row>
        <row r="122">
          <cell r="C122">
            <v>35582</v>
          </cell>
          <cell r="AM122">
            <v>35582</v>
          </cell>
        </row>
        <row r="123">
          <cell r="C123">
            <v>35674</v>
          </cell>
          <cell r="AM123">
            <v>35674</v>
          </cell>
        </row>
        <row r="124">
          <cell r="C124">
            <v>35765</v>
          </cell>
          <cell r="AM124">
            <v>35765</v>
          </cell>
        </row>
        <row r="125">
          <cell r="C125">
            <v>35855</v>
          </cell>
          <cell r="AM125">
            <v>35855</v>
          </cell>
        </row>
        <row r="126">
          <cell r="C126">
            <v>35947</v>
          </cell>
          <cell r="AM126">
            <v>35947</v>
          </cell>
        </row>
        <row r="127">
          <cell r="C127">
            <v>36039</v>
          </cell>
          <cell r="AM127">
            <v>36039</v>
          </cell>
        </row>
        <row r="128">
          <cell r="C128">
            <v>36130</v>
          </cell>
          <cell r="AM128">
            <v>36130</v>
          </cell>
        </row>
        <row r="129">
          <cell r="C129">
            <v>36220</v>
          </cell>
          <cell r="AM129">
            <v>36220</v>
          </cell>
        </row>
        <row r="130">
          <cell r="C130">
            <v>36312</v>
          </cell>
          <cell r="AM130">
            <v>36312</v>
          </cell>
        </row>
        <row r="131">
          <cell r="C131">
            <v>36404</v>
          </cell>
          <cell r="AM131">
            <v>36404</v>
          </cell>
        </row>
        <row r="132">
          <cell r="C132">
            <v>36495</v>
          </cell>
          <cell r="AM132">
            <v>36495</v>
          </cell>
        </row>
        <row r="133">
          <cell r="C133">
            <v>36586</v>
          </cell>
          <cell r="AM133">
            <v>36586</v>
          </cell>
        </row>
        <row r="134">
          <cell r="C134">
            <v>36678</v>
          </cell>
          <cell r="AM134">
            <v>36678</v>
          </cell>
        </row>
        <row r="135">
          <cell r="C135">
            <v>36770</v>
          </cell>
          <cell r="AM135">
            <v>36770</v>
          </cell>
        </row>
        <row r="136">
          <cell r="C136">
            <v>36861</v>
          </cell>
          <cell r="AM136">
            <v>36861</v>
          </cell>
        </row>
        <row r="137">
          <cell r="C137">
            <v>36951</v>
          </cell>
          <cell r="AM137">
            <v>36951</v>
          </cell>
        </row>
        <row r="138">
          <cell r="C138">
            <v>37043</v>
          </cell>
          <cell r="AM138">
            <v>37043</v>
          </cell>
        </row>
        <row r="139">
          <cell r="C139">
            <v>37135</v>
          </cell>
          <cell r="AM139">
            <v>37135</v>
          </cell>
        </row>
        <row r="140">
          <cell r="C140">
            <v>37226</v>
          </cell>
          <cell r="AM140">
            <v>37226</v>
          </cell>
        </row>
        <row r="141">
          <cell r="C141">
            <v>37316</v>
          </cell>
          <cell r="AM141">
            <v>37316</v>
          </cell>
        </row>
        <row r="142">
          <cell r="C142">
            <v>37408</v>
          </cell>
          <cell r="AM142">
            <v>37408</v>
          </cell>
        </row>
        <row r="143">
          <cell r="C143">
            <v>37500</v>
          </cell>
          <cell r="AM143">
            <v>37500</v>
          </cell>
        </row>
        <row r="144">
          <cell r="C144">
            <v>37591</v>
          </cell>
          <cell r="AM144">
            <v>37591</v>
          </cell>
        </row>
        <row r="145">
          <cell r="C145">
            <v>37681</v>
          </cell>
          <cell r="AM145">
            <v>37681</v>
          </cell>
        </row>
        <row r="146">
          <cell r="C146">
            <v>37773</v>
          </cell>
          <cell r="AM146">
            <v>37773</v>
          </cell>
        </row>
        <row r="147">
          <cell r="C147">
            <v>37865</v>
          </cell>
          <cell r="AM147">
            <v>37865</v>
          </cell>
        </row>
        <row r="148">
          <cell r="C148">
            <v>37956</v>
          </cell>
          <cell r="AM148">
            <v>37956</v>
          </cell>
        </row>
        <row r="149">
          <cell r="C149">
            <v>38047</v>
          </cell>
          <cell r="AM149">
            <v>38047</v>
          </cell>
        </row>
        <row r="150">
          <cell r="C150">
            <v>38139</v>
          </cell>
          <cell r="AM150">
            <v>38139</v>
          </cell>
        </row>
        <row r="151">
          <cell r="C151">
            <v>38231</v>
          </cell>
          <cell r="AM151">
            <v>38231</v>
          </cell>
        </row>
        <row r="152">
          <cell r="C152">
            <v>38322</v>
          </cell>
          <cell r="AM152">
            <v>38322</v>
          </cell>
        </row>
        <row r="153">
          <cell r="C153">
            <v>38412</v>
          </cell>
          <cell r="AM153">
            <v>38412</v>
          </cell>
        </row>
        <row r="154">
          <cell r="C154">
            <v>38504</v>
          </cell>
          <cell r="AM154">
            <v>38504</v>
          </cell>
        </row>
        <row r="155">
          <cell r="C155">
            <v>38596</v>
          </cell>
          <cell r="AM155">
            <v>38596</v>
          </cell>
        </row>
        <row r="156">
          <cell r="C156">
            <v>38687</v>
          </cell>
          <cell r="AM156">
            <v>38687</v>
          </cell>
        </row>
        <row r="157">
          <cell r="C157">
            <v>38777</v>
          </cell>
          <cell r="AM157">
            <v>38777</v>
          </cell>
        </row>
        <row r="158">
          <cell r="C158">
            <v>38869</v>
          </cell>
          <cell r="AM158">
            <v>38869</v>
          </cell>
        </row>
        <row r="159">
          <cell r="C159">
            <v>38961</v>
          </cell>
          <cell r="AM159">
            <v>38961</v>
          </cell>
        </row>
        <row r="160">
          <cell r="C160">
            <v>39052</v>
          </cell>
          <cell r="AM160">
            <v>39052</v>
          </cell>
        </row>
        <row r="161">
          <cell r="C161">
            <v>39142</v>
          </cell>
          <cell r="AM161">
            <v>39142</v>
          </cell>
        </row>
        <row r="162">
          <cell r="C162">
            <v>39234</v>
          </cell>
          <cell r="AM162">
            <v>39234</v>
          </cell>
        </row>
        <row r="163">
          <cell r="C163">
            <v>39326</v>
          </cell>
          <cell r="AM163">
            <v>39326</v>
          </cell>
        </row>
        <row r="164">
          <cell r="C164">
            <v>39417</v>
          </cell>
          <cell r="AM164">
            <v>39417</v>
          </cell>
        </row>
        <row r="165">
          <cell r="C165">
            <v>39508</v>
          </cell>
          <cell r="AM165">
            <v>39508</v>
          </cell>
        </row>
        <row r="166">
          <cell r="C166">
            <v>39600</v>
          </cell>
          <cell r="AM166">
            <v>39600</v>
          </cell>
        </row>
        <row r="167">
          <cell r="C167">
            <v>39692</v>
          </cell>
          <cell r="AM167">
            <v>39692</v>
          </cell>
        </row>
        <row r="168">
          <cell r="C168">
            <v>39783</v>
          </cell>
          <cell r="AM168">
            <v>39783</v>
          </cell>
        </row>
        <row r="169">
          <cell r="C169">
            <v>39873</v>
          </cell>
          <cell r="AM169">
            <v>39873</v>
          </cell>
        </row>
        <row r="170">
          <cell r="C170">
            <v>39965</v>
          </cell>
          <cell r="AM170">
            <v>39965</v>
          </cell>
        </row>
        <row r="171">
          <cell r="C171">
            <v>40057</v>
          </cell>
          <cell r="AM171">
            <v>40057</v>
          </cell>
        </row>
        <row r="172">
          <cell r="C172">
            <v>40148</v>
          </cell>
          <cell r="AM172">
            <v>40148</v>
          </cell>
        </row>
        <row r="173">
          <cell r="C173">
            <v>40238</v>
          </cell>
          <cell r="AM173">
            <v>40238</v>
          </cell>
        </row>
        <row r="174">
          <cell r="C174">
            <v>40330</v>
          </cell>
          <cell r="AM174">
            <v>40330</v>
          </cell>
        </row>
        <row r="175">
          <cell r="C175">
            <v>40422</v>
          </cell>
          <cell r="AM175">
            <v>40422</v>
          </cell>
        </row>
        <row r="176">
          <cell r="C176">
            <v>40513</v>
          </cell>
          <cell r="AM176">
            <v>40513</v>
          </cell>
        </row>
        <row r="177">
          <cell r="C177">
            <v>40603</v>
          </cell>
          <cell r="AM177">
            <v>40603</v>
          </cell>
        </row>
        <row r="178">
          <cell r="C178">
            <v>40695</v>
          </cell>
          <cell r="AM178">
            <v>40695</v>
          </cell>
        </row>
        <row r="179">
          <cell r="C179">
            <v>40787</v>
          </cell>
          <cell r="AM179">
            <v>40787</v>
          </cell>
        </row>
        <row r="180">
          <cell r="C180">
            <v>40878</v>
          </cell>
          <cell r="AM180">
            <v>40878</v>
          </cell>
        </row>
        <row r="181">
          <cell r="C181">
            <v>40969</v>
          </cell>
          <cell r="AM181">
            <v>40969</v>
          </cell>
        </row>
        <row r="182">
          <cell r="C182">
            <v>41061</v>
          </cell>
          <cell r="AM182">
            <v>41061</v>
          </cell>
        </row>
        <row r="183">
          <cell r="C183">
            <v>41153</v>
          </cell>
          <cell r="AM183">
            <v>41153</v>
          </cell>
        </row>
        <row r="184">
          <cell r="C184">
            <v>41244</v>
          </cell>
          <cell r="AM184">
            <v>41244</v>
          </cell>
        </row>
        <row r="185">
          <cell r="C185">
            <v>41334</v>
          </cell>
          <cell r="AM185">
            <v>41334</v>
          </cell>
        </row>
        <row r="186">
          <cell r="C186">
            <v>41426</v>
          </cell>
          <cell r="AM186">
            <v>41426</v>
          </cell>
        </row>
        <row r="187">
          <cell r="C187">
            <v>41518</v>
          </cell>
          <cell r="AM187">
            <v>41518</v>
          </cell>
        </row>
        <row r="188">
          <cell r="C188">
            <v>41609</v>
          </cell>
          <cell r="AM188">
            <v>41609</v>
          </cell>
        </row>
        <row r="189">
          <cell r="C189">
            <v>41699</v>
          </cell>
          <cell r="AM189">
            <v>41699</v>
          </cell>
        </row>
        <row r="190">
          <cell r="C190">
            <v>41791</v>
          </cell>
          <cell r="AM190">
            <v>41791</v>
          </cell>
        </row>
        <row r="191">
          <cell r="C191">
            <v>41883</v>
          </cell>
          <cell r="AM191">
            <v>41883</v>
          </cell>
        </row>
        <row r="192">
          <cell r="C192">
            <v>41974</v>
          </cell>
          <cell r="AM192">
            <v>41974</v>
          </cell>
        </row>
        <row r="193">
          <cell r="C193">
            <v>42064</v>
          </cell>
          <cell r="AM193">
            <v>42064</v>
          </cell>
        </row>
        <row r="194">
          <cell r="C194">
            <v>42156</v>
          </cell>
          <cell r="AM194">
            <v>42156</v>
          </cell>
        </row>
        <row r="195">
          <cell r="C195">
            <v>42248</v>
          </cell>
          <cell r="AM195">
            <v>42248</v>
          </cell>
        </row>
        <row r="196">
          <cell r="C196">
            <v>42339</v>
          </cell>
          <cell r="AM196">
            <v>42339</v>
          </cell>
        </row>
        <row r="197">
          <cell r="C197">
            <v>42430</v>
          </cell>
          <cell r="AM197">
            <v>42430</v>
          </cell>
        </row>
        <row r="198">
          <cell r="C198">
            <v>42522</v>
          </cell>
          <cell r="AM198">
            <v>42522</v>
          </cell>
        </row>
        <row r="199">
          <cell r="C199">
            <v>42614</v>
          </cell>
          <cell r="AM199">
            <v>42614</v>
          </cell>
        </row>
        <row r="200">
          <cell r="C200">
            <v>42705</v>
          </cell>
          <cell r="AM200">
            <v>42705</v>
          </cell>
        </row>
        <row r="201">
          <cell r="C201">
            <v>42795</v>
          </cell>
          <cell r="AM201">
            <v>42795</v>
          </cell>
        </row>
        <row r="202">
          <cell r="C202">
            <v>42887</v>
          </cell>
          <cell r="AM202">
            <v>42887</v>
          </cell>
        </row>
        <row r="203">
          <cell r="C203">
            <v>42979</v>
          </cell>
          <cell r="AM203">
            <v>42979</v>
          </cell>
        </row>
        <row r="204">
          <cell r="C204">
            <v>43070</v>
          </cell>
          <cell r="AM204">
            <v>43070</v>
          </cell>
        </row>
        <row r="205">
          <cell r="C205">
            <v>43160</v>
          </cell>
          <cell r="AM205">
            <v>43160</v>
          </cell>
        </row>
        <row r="206">
          <cell r="C206">
            <v>43252</v>
          </cell>
          <cell r="AM206">
            <v>43252</v>
          </cell>
        </row>
        <row r="207">
          <cell r="C207">
            <v>43344</v>
          </cell>
          <cell r="AM207">
            <v>43344</v>
          </cell>
        </row>
        <row r="208">
          <cell r="C208">
            <v>43435</v>
          </cell>
          <cell r="AM208">
            <v>43435</v>
          </cell>
        </row>
        <row r="209">
          <cell r="C209">
            <v>43525</v>
          </cell>
          <cell r="AM209">
            <v>43525</v>
          </cell>
        </row>
        <row r="210">
          <cell r="C210">
            <v>43617</v>
          </cell>
          <cell r="AM210">
            <v>43617</v>
          </cell>
        </row>
        <row r="211">
          <cell r="C211">
            <v>43709</v>
          </cell>
          <cell r="AM211">
            <v>43709</v>
          </cell>
        </row>
        <row r="212">
          <cell r="C212">
            <v>43800</v>
          </cell>
          <cell r="AM212">
            <v>43800</v>
          </cell>
        </row>
        <row r="213">
          <cell r="C213">
            <v>43891</v>
          </cell>
          <cell r="AM213">
            <v>43891</v>
          </cell>
        </row>
        <row r="214">
          <cell r="C214">
            <v>43983</v>
          </cell>
          <cell r="AM214">
            <v>43983</v>
          </cell>
        </row>
        <row r="215">
          <cell r="C215">
            <v>44075</v>
          </cell>
          <cell r="AM215">
            <v>44075</v>
          </cell>
        </row>
        <row r="216">
          <cell r="C216">
            <v>44166</v>
          </cell>
          <cell r="AM216">
            <v>44166</v>
          </cell>
        </row>
        <row r="217">
          <cell r="C217">
            <v>44256</v>
          </cell>
          <cell r="AM217">
            <v>44256</v>
          </cell>
        </row>
        <row r="218">
          <cell r="C218">
            <v>44348</v>
          </cell>
          <cell r="AM218">
            <v>44348</v>
          </cell>
        </row>
        <row r="219">
          <cell r="C219">
            <v>44440</v>
          </cell>
          <cell r="AM219">
            <v>44440</v>
          </cell>
        </row>
        <row r="220">
          <cell r="C220">
            <v>44531</v>
          </cell>
          <cell r="AM220">
            <v>44531</v>
          </cell>
        </row>
        <row r="221">
          <cell r="C221">
            <v>44621</v>
          </cell>
          <cell r="AM221">
            <v>44621</v>
          </cell>
        </row>
        <row r="222">
          <cell r="C222">
            <v>44713</v>
          </cell>
          <cell r="AM222">
            <v>44713</v>
          </cell>
        </row>
        <row r="223">
          <cell r="C223">
            <v>44805</v>
          </cell>
          <cell r="AM223">
            <v>44805</v>
          </cell>
        </row>
        <row r="224">
          <cell r="C224">
            <v>44896</v>
          </cell>
          <cell r="AM224">
            <v>44896</v>
          </cell>
        </row>
        <row r="225">
          <cell r="C225">
            <v>44986</v>
          </cell>
          <cell r="AM225">
            <v>44986</v>
          </cell>
        </row>
        <row r="226">
          <cell r="C226">
            <v>45078</v>
          </cell>
          <cell r="AM226">
            <v>45078</v>
          </cell>
        </row>
        <row r="227">
          <cell r="C227">
            <v>45170</v>
          </cell>
          <cell r="AM227">
            <v>45170</v>
          </cell>
        </row>
        <row r="228">
          <cell r="C228">
            <v>45261</v>
          </cell>
          <cell r="AM228">
            <v>45261</v>
          </cell>
        </row>
        <row r="229">
          <cell r="C229">
            <v>45352</v>
          </cell>
          <cell r="AM229">
            <v>45352</v>
          </cell>
        </row>
        <row r="230">
          <cell r="C230">
            <v>45444</v>
          </cell>
          <cell r="AM230">
            <v>45444</v>
          </cell>
        </row>
        <row r="231">
          <cell r="C231">
            <v>45536</v>
          </cell>
          <cell r="AM231">
            <v>45536</v>
          </cell>
        </row>
        <row r="232">
          <cell r="C232">
            <v>45627</v>
          </cell>
          <cell r="AM232">
            <v>45627</v>
          </cell>
        </row>
        <row r="233">
          <cell r="C233">
            <v>45717</v>
          </cell>
          <cell r="AM233">
            <v>45717</v>
          </cell>
        </row>
        <row r="234">
          <cell r="C234">
            <v>45809</v>
          </cell>
          <cell r="AM234">
            <v>45809</v>
          </cell>
        </row>
        <row r="235">
          <cell r="C235">
            <v>45901</v>
          </cell>
          <cell r="AM235">
            <v>45901</v>
          </cell>
        </row>
        <row r="236">
          <cell r="C236">
            <v>45992</v>
          </cell>
          <cell r="AM236">
            <v>45992</v>
          </cell>
        </row>
        <row r="237">
          <cell r="C237">
            <v>46082</v>
          </cell>
          <cell r="AM237">
            <v>46082</v>
          </cell>
        </row>
        <row r="238">
          <cell r="C238">
            <v>46174</v>
          </cell>
          <cell r="AM238">
            <v>46174</v>
          </cell>
        </row>
        <row r="239">
          <cell r="C239">
            <v>46266</v>
          </cell>
          <cell r="AM239">
            <v>46266</v>
          </cell>
        </row>
        <row r="240">
          <cell r="C240">
            <v>46357</v>
          </cell>
          <cell r="AM240">
            <v>46357</v>
          </cell>
        </row>
        <row r="241">
          <cell r="C241">
            <v>46447</v>
          </cell>
          <cell r="AM241">
            <v>46447</v>
          </cell>
        </row>
        <row r="242">
          <cell r="C242">
            <v>46539</v>
          </cell>
          <cell r="AM242">
            <v>46539</v>
          </cell>
        </row>
        <row r="243">
          <cell r="C243">
            <v>46631</v>
          </cell>
          <cell r="AM243">
            <v>46631</v>
          </cell>
        </row>
        <row r="244">
          <cell r="C244">
            <v>46722</v>
          </cell>
          <cell r="AM244">
            <v>46722</v>
          </cell>
        </row>
        <row r="245">
          <cell r="C245">
            <v>46813</v>
          </cell>
          <cell r="AM245">
            <v>46813</v>
          </cell>
        </row>
        <row r="246">
          <cell r="C246">
            <v>46905</v>
          </cell>
          <cell r="AM246">
            <v>46905</v>
          </cell>
        </row>
        <row r="247">
          <cell r="C247">
            <v>46997</v>
          </cell>
          <cell r="AM247">
            <v>46997</v>
          </cell>
        </row>
        <row r="248">
          <cell r="C248">
            <v>47088</v>
          </cell>
          <cell r="AM248">
            <v>47088</v>
          </cell>
        </row>
        <row r="249">
          <cell r="C249">
            <v>47178</v>
          </cell>
          <cell r="AM249">
            <v>47178</v>
          </cell>
        </row>
        <row r="250">
          <cell r="C250">
            <v>47270</v>
          </cell>
          <cell r="AM250">
            <v>47270</v>
          </cell>
        </row>
        <row r="251">
          <cell r="C251">
            <v>47362</v>
          </cell>
          <cell r="AM251">
            <v>47362</v>
          </cell>
        </row>
        <row r="252">
          <cell r="C252">
            <v>47453</v>
          </cell>
          <cell r="AM252">
            <v>47453</v>
          </cell>
        </row>
        <row r="253">
          <cell r="C253">
            <v>47543</v>
          </cell>
          <cell r="AM253">
            <v>47543</v>
          </cell>
        </row>
        <row r="254">
          <cell r="C254">
            <v>47635</v>
          </cell>
          <cell r="AM254">
            <v>47635</v>
          </cell>
        </row>
        <row r="255">
          <cell r="C255">
            <v>47727</v>
          </cell>
          <cell r="AM255">
            <v>47727</v>
          </cell>
        </row>
        <row r="256">
          <cell r="C256">
            <v>47818</v>
          </cell>
          <cell r="AM256">
            <v>47818</v>
          </cell>
        </row>
        <row r="257">
          <cell r="C257">
            <v>47908</v>
          </cell>
          <cell r="AM257">
            <v>47908</v>
          </cell>
        </row>
        <row r="258">
          <cell r="C258">
            <v>48000</v>
          </cell>
          <cell r="AM258">
            <v>48000</v>
          </cell>
        </row>
        <row r="259">
          <cell r="C259">
            <v>48092</v>
          </cell>
          <cell r="AM259">
            <v>48092</v>
          </cell>
        </row>
        <row r="260">
          <cell r="C260">
            <v>48183</v>
          </cell>
          <cell r="AM260">
            <v>48183</v>
          </cell>
        </row>
        <row r="261">
          <cell r="C261">
            <v>48274</v>
          </cell>
          <cell r="AM261">
            <v>48274</v>
          </cell>
        </row>
        <row r="262">
          <cell r="C262">
            <v>48366</v>
          </cell>
          <cell r="AM262">
            <v>48366</v>
          </cell>
        </row>
        <row r="263">
          <cell r="C263">
            <v>48458</v>
          </cell>
          <cell r="AM263">
            <v>48458</v>
          </cell>
        </row>
        <row r="264">
          <cell r="C264">
            <v>48549</v>
          </cell>
          <cell r="AM264">
            <v>48549</v>
          </cell>
        </row>
        <row r="265">
          <cell r="C265">
            <v>48639</v>
          </cell>
          <cell r="AM265">
            <v>48639</v>
          </cell>
        </row>
        <row r="266">
          <cell r="C266">
            <v>48731</v>
          </cell>
          <cell r="AM266">
            <v>48731</v>
          </cell>
        </row>
        <row r="267">
          <cell r="C267">
            <v>48823</v>
          </cell>
          <cell r="AM267">
            <v>48823</v>
          </cell>
        </row>
        <row r="268">
          <cell r="C268">
            <v>48914</v>
          </cell>
          <cell r="AM268">
            <v>48914</v>
          </cell>
        </row>
        <row r="269">
          <cell r="C269">
            <v>49004</v>
          </cell>
          <cell r="AM269">
            <v>49004</v>
          </cell>
        </row>
        <row r="270">
          <cell r="C270">
            <v>49096</v>
          </cell>
          <cell r="AM270">
            <v>49096</v>
          </cell>
        </row>
        <row r="271">
          <cell r="C271">
            <v>49188</v>
          </cell>
          <cell r="AM271">
            <v>49188</v>
          </cell>
        </row>
        <row r="272">
          <cell r="C272">
            <v>49279</v>
          </cell>
          <cell r="AM272">
            <v>49279</v>
          </cell>
        </row>
        <row r="273">
          <cell r="C273">
            <v>49369</v>
          </cell>
          <cell r="AM273">
            <v>49369</v>
          </cell>
        </row>
        <row r="274">
          <cell r="C274">
            <v>49461</v>
          </cell>
          <cell r="AM274">
            <v>49461</v>
          </cell>
        </row>
        <row r="275">
          <cell r="C275">
            <v>49553</v>
          </cell>
          <cell r="AM275">
            <v>49553</v>
          </cell>
        </row>
        <row r="276">
          <cell r="C276">
            <v>49644</v>
          </cell>
          <cell r="AM276">
            <v>49644</v>
          </cell>
        </row>
        <row r="277">
          <cell r="C277">
            <v>49735</v>
          </cell>
          <cell r="AM277">
            <v>49735</v>
          </cell>
        </row>
        <row r="278">
          <cell r="C278">
            <v>49827</v>
          </cell>
          <cell r="AM278">
            <v>49827</v>
          </cell>
        </row>
        <row r="279">
          <cell r="C279">
            <v>49919</v>
          </cell>
          <cell r="AM279">
            <v>49919</v>
          </cell>
        </row>
        <row r="280">
          <cell r="C280">
            <v>50010</v>
          </cell>
          <cell r="AM280">
            <v>50010</v>
          </cell>
        </row>
        <row r="281">
          <cell r="C281">
            <v>50100</v>
          </cell>
          <cell r="AM281">
            <v>50100</v>
          </cell>
        </row>
        <row r="282">
          <cell r="C282">
            <v>50192</v>
          </cell>
          <cell r="AM282">
            <v>50192</v>
          </cell>
        </row>
        <row r="283">
          <cell r="C283">
            <v>50284</v>
          </cell>
          <cell r="AM283">
            <v>50284</v>
          </cell>
        </row>
        <row r="284">
          <cell r="C284">
            <v>50375</v>
          </cell>
          <cell r="AM284">
            <v>50375</v>
          </cell>
        </row>
        <row r="285">
          <cell r="C285">
            <v>50465</v>
          </cell>
          <cell r="AM285">
            <v>50465</v>
          </cell>
        </row>
        <row r="286">
          <cell r="C286">
            <v>50557</v>
          </cell>
          <cell r="AM286">
            <v>50557</v>
          </cell>
        </row>
        <row r="287">
          <cell r="C287">
            <v>50649</v>
          </cell>
          <cell r="AM287">
            <v>50649</v>
          </cell>
        </row>
        <row r="288">
          <cell r="C288">
            <v>50740</v>
          </cell>
          <cell r="AM288">
            <v>50740</v>
          </cell>
        </row>
        <row r="289">
          <cell r="C289">
            <v>50830</v>
          </cell>
          <cell r="AM289">
            <v>50830</v>
          </cell>
        </row>
        <row r="290">
          <cell r="C290">
            <v>50922</v>
          </cell>
          <cell r="AM290">
            <v>50922</v>
          </cell>
        </row>
        <row r="291">
          <cell r="C291">
            <v>51014</v>
          </cell>
          <cell r="AM291">
            <v>51014</v>
          </cell>
        </row>
        <row r="292">
          <cell r="C292">
            <v>51105</v>
          </cell>
          <cell r="AM292">
            <v>51105</v>
          </cell>
        </row>
        <row r="293">
          <cell r="C293">
            <v>51196</v>
          </cell>
          <cell r="AM293">
            <v>51196</v>
          </cell>
        </row>
        <row r="294">
          <cell r="C294">
            <v>51288</v>
          </cell>
          <cell r="AM294">
            <v>51288</v>
          </cell>
        </row>
        <row r="295">
          <cell r="C295">
            <v>51380</v>
          </cell>
          <cell r="AM295">
            <v>51380</v>
          </cell>
        </row>
        <row r="296">
          <cell r="C296">
            <v>51471</v>
          </cell>
          <cell r="AM296">
            <v>51471</v>
          </cell>
        </row>
        <row r="297">
          <cell r="C297">
            <v>51561</v>
          </cell>
          <cell r="AM297">
            <v>51561</v>
          </cell>
        </row>
        <row r="298">
          <cell r="C298">
            <v>51653</v>
          </cell>
          <cell r="AM298">
            <v>51653</v>
          </cell>
        </row>
        <row r="299">
          <cell r="C299">
            <v>51745</v>
          </cell>
          <cell r="AM299">
            <v>51745</v>
          </cell>
        </row>
        <row r="300">
          <cell r="C300">
            <v>51836</v>
          </cell>
          <cell r="AM300">
            <v>51836</v>
          </cell>
        </row>
        <row r="301">
          <cell r="C301">
            <v>51926</v>
          </cell>
          <cell r="AM301">
            <v>51926</v>
          </cell>
        </row>
        <row r="302">
          <cell r="C302">
            <v>52018</v>
          </cell>
          <cell r="AM302">
            <v>52018</v>
          </cell>
        </row>
        <row r="303">
          <cell r="C303">
            <v>52110</v>
          </cell>
          <cell r="AM303">
            <v>52110</v>
          </cell>
        </row>
        <row r="304">
          <cell r="C304">
            <v>52201</v>
          </cell>
          <cell r="AM304">
            <v>52201</v>
          </cell>
        </row>
        <row r="305">
          <cell r="C305">
            <v>52291</v>
          </cell>
          <cell r="AM305">
            <v>52291</v>
          </cell>
        </row>
        <row r="306">
          <cell r="C306">
            <v>52383</v>
          </cell>
          <cell r="AM306">
            <v>52383</v>
          </cell>
        </row>
        <row r="307">
          <cell r="C307">
            <v>52475</v>
          </cell>
          <cell r="AM307">
            <v>52475</v>
          </cell>
        </row>
        <row r="308">
          <cell r="C308">
            <v>52566</v>
          </cell>
          <cell r="AM308">
            <v>52566</v>
          </cell>
        </row>
        <row r="309">
          <cell r="C309">
            <v>52657</v>
          </cell>
          <cell r="AM309">
            <v>52657</v>
          </cell>
        </row>
        <row r="310">
          <cell r="C310">
            <v>52749</v>
          </cell>
          <cell r="AM310">
            <v>52749</v>
          </cell>
        </row>
        <row r="311">
          <cell r="C311">
            <v>52841</v>
          </cell>
          <cell r="AM311">
            <v>52841</v>
          </cell>
        </row>
        <row r="312">
          <cell r="C312">
            <v>52932</v>
          </cell>
          <cell r="AM312">
            <v>52932</v>
          </cell>
        </row>
        <row r="313">
          <cell r="C313">
            <v>53022</v>
          </cell>
          <cell r="AM313">
            <v>53022</v>
          </cell>
        </row>
        <row r="314">
          <cell r="C314">
            <v>53114</v>
          </cell>
          <cell r="AM314">
            <v>53114</v>
          </cell>
        </row>
        <row r="315">
          <cell r="C315">
            <v>53206</v>
          </cell>
          <cell r="AM315">
            <v>53206</v>
          </cell>
        </row>
        <row r="316">
          <cell r="C316">
            <v>53297</v>
          </cell>
          <cell r="AM316">
            <v>53297</v>
          </cell>
        </row>
        <row r="317">
          <cell r="C317">
            <v>53387</v>
          </cell>
          <cell r="AM317">
            <v>53387</v>
          </cell>
        </row>
        <row r="318">
          <cell r="C318">
            <v>53479</v>
          </cell>
          <cell r="AM318">
            <v>53479</v>
          </cell>
        </row>
        <row r="319">
          <cell r="C319">
            <v>53571</v>
          </cell>
          <cell r="AM319">
            <v>53571</v>
          </cell>
        </row>
        <row r="320">
          <cell r="C320">
            <v>53662</v>
          </cell>
          <cell r="AM320">
            <v>53662</v>
          </cell>
        </row>
        <row r="321">
          <cell r="C321">
            <v>53752</v>
          </cell>
          <cell r="AM321">
            <v>53752</v>
          </cell>
        </row>
        <row r="322">
          <cell r="C322">
            <v>53844</v>
          </cell>
          <cell r="AM322">
            <v>53844</v>
          </cell>
        </row>
        <row r="323">
          <cell r="C323">
            <v>53936</v>
          </cell>
          <cell r="AM323">
            <v>53936</v>
          </cell>
        </row>
        <row r="324">
          <cell r="C324">
            <v>54027</v>
          </cell>
          <cell r="AM324">
            <v>54027</v>
          </cell>
        </row>
        <row r="325">
          <cell r="C325">
            <v>54118</v>
          </cell>
          <cell r="AM325">
            <v>54118</v>
          </cell>
        </row>
        <row r="326">
          <cell r="C326">
            <v>54210</v>
          </cell>
          <cell r="AM326">
            <v>54210</v>
          </cell>
        </row>
        <row r="327">
          <cell r="C327">
            <v>54302</v>
          </cell>
          <cell r="AM327">
            <v>54302</v>
          </cell>
        </row>
        <row r="328">
          <cell r="C328">
            <v>54393</v>
          </cell>
          <cell r="AM328">
            <v>54393</v>
          </cell>
        </row>
        <row r="329">
          <cell r="C329">
            <v>54483</v>
          </cell>
          <cell r="AM329">
            <v>54483</v>
          </cell>
        </row>
        <row r="330">
          <cell r="C330">
            <v>54575</v>
          </cell>
          <cell r="AM330">
            <v>54575</v>
          </cell>
        </row>
        <row r="331">
          <cell r="C331">
            <v>54667</v>
          </cell>
          <cell r="AM331">
            <v>54667</v>
          </cell>
        </row>
        <row r="332">
          <cell r="C332">
            <v>54758</v>
          </cell>
          <cell r="AM332">
            <v>54758</v>
          </cell>
        </row>
        <row r="333">
          <cell r="C333">
            <v>54848</v>
          </cell>
          <cell r="AM333">
            <v>54848</v>
          </cell>
        </row>
        <row r="334">
          <cell r="C334">
            <v>54940</v>
          </cell>
          <cell r="AM334">
            <v>54940</v>
          </cell>
        </row>
        <row r="335">
          <cell r="C335">
            <v>55032</v>
          </cell>
          <cell r="AM335">
            <v>55032</v>
          </cell>
        </row>
        <row r="336">
          <cell r="C336">
            <v>55123</v>
          </cell>
          <cell r="AM336">
            <v>55123</v>
          </cell>
        </row>
        <row r="337">
          <cell r="C337">
            <v>55213</v>
          </cell>
          <cell r="AM337">
            <v>55213</v>
          </cell>
        </row>
        <row r="338">
          <cell r="C338">
            <v>55305</v>
          </cell>
          <cell r="AM338">
            <v>55305</v>
          </cell>
        </row>
        <row r="339">
          <cell r="C339">
            <v>55397</v>
          </cell>
          <cell r="AM339">
            <v>55397</v>
          </cell>
        </row>
        <row r="340">
          <cell r="C340">
            <v>55488</v>
          </cell>
          <cell r="AM340">
            <v>55488</v>
          </cell>
        </row>
        <row r="341">
          <cell r="C341">
            <v>55579</v>
          </cell>
          <cell r="AM341">
            <v>55579</v>
          </cell>
        </row>
        <row r="342">
          <cell r="C342">
            <v>55671</v>
          </cell>
          <cell r="AM342">
            <v>55671</v>
          </cell>
        </row>
        <row r="343">
          <cell r="C343">
            <v>55763</v>
          </cell>
          <cell r="AM343">
            <v>55763</v>
          </cell>
        </row>
        <row r="344">
          <cell r="C344">
            <v>55854</v>
          </cell>
          <cell r="AM344">
            <v>55854</v>
          </cell>
        </row>
        <row r="345">
          <cell r="C345">
            <v>55944</v>
          </cell>
          <cell r="AM345">
            <v>55944</v>
          </cell>
        </row>
        <row r="346">
          <cell r="C346">
            <v>56036</v>
          </cell>
          <cell r="AM346">
            <v>56036</v>
          </cell>
        </row>
        <row r="347">
          <cell r="C347">
            <v>56128</v>
          </cell>
          <cell r="AM347">
            <v>56128</v>
          </cell>
        </row>
        <row r="348">
          <cell r="C348">
            <v>56219</v>
          </cell>
          <cell r="AM348">
            <v>56219</v>
          </cell>
        </row>
        <row r="349">
          <cell r="C349">
            <v>56309</v>
          </cell>
          <cell r="AM349">
            <v>56309</v>
          </cell>
        </row>
        <row r="350">
          <cell r="C350">
            <v>56401</v>
          </cell>
          <cell r="AM350">
            <v>56401</v>
          </cell>
        </row>
        <row r="351">
          <cell r="C351">
            <v>56493</v>
          </cell>
          <cell r="AM351">
            <v>56493</v>
          </cell>
        </row>
        <row r="352">
          <cell r="C352">
            <v>56584</v>
          </cell>
          <cell r="AM352">
            <v>56584</v>
          </cell>
        </row>
        <row r="353">
          <cell r="C353">
            <v>56674</v>
          </cell>
          <cell r="AM353">
            <v>56674</v>
          </cell>
        </row>
        <row r="354">
          <cell r="C354">
            <v>56766</v>
          </cell>
          <cell r="AM354">
            <v>56766</v>
          </cell>
        </row>
        <row r="355">
          <cell r="C355">
            <v>56858</v>
          </cell>
          <cell r="AM355">
            <v>56858</v>
          </cell>
        </row>
        <row r="356">
          <cell r="C356">
            <v>56949</v>
          </cell>
          <cell r="AM356">
            <v>56949</v>
          </cell>
        </row>
        <row r="357">
          <cell r="C357">
            <v>57040</v>
          </cell>
          <cell r="AM357">
            <v>57040</v>
          </cell>
        </row>
        <row r="358">
          <cell r="C358">
            <v>57132</v>
          </cell>
          <cell r="AM358">
            <v>57132</v>
          </cell>
        </row>
        <row r="359">
          <cell r="C359">
            <v>57224</v>
          </cell>
          <cell r="AM359">
            <v>57224</v>
          </cell>
        </row>
        <row r="360">
          <cell r="C360">
            <v>57315</v>
          </cell>
          <cell r="AM360">
            <v>57315</v>
          </cell>
        </row>
        <row r="361">
          <cell r="C361">
            <v>57405</v>
          </cell>
          <cell r="AM361">
            <v>57405</v>
          </cell>
        </row>
        <row r="362">
          <cell r="C362">
            <v>57497</v>
          </cell>
          <cell r="AM362">
            <v>57497</v>
          </cell>
        </row>
        <row r="363">
          <cell r="C363">
            <v>57589</v>
          </cell>
          <cell r="AM363">
            <v>57589</v>
          </cell>
        </row>
        <row r="364">
          <cell r="C364">
            <v>57680</v>
          </cell>
          <cell r="AM364">
            <v>57680</v>
          </cell>
        </row>
        <row r="365">
          <cell r="C365">
            <v>57770</v>
          </cell>
          <cell r="AM365">
            <v>57770</v>
          </cell>
        </row>
        <row r="366">
          <cell r="C366">
            <v>57862</v>
          </cell>
          <cell r="AM366">
            <v>57862</v>
          </cell>
        </row>
        <row r="367">
          <cell r="C367">
            <v>57954</v>
          </cell>
          <cell r="AM367">
            <v>57954</v>
          </cell>
        </row>
        <row r="368">
          <cell r="C368">
            <v>58045</v>
          </cell>
          <cell r="AM368">
            <v>58045</v>
          </cell>
        </row>
        <row r="369">
          <cell r="C369">
            <v>58135</v>
          </cell>
          <cell r="AM369">
            <v>58135</v>
          </cell>
        </row>
        <row r="370">
          <cell r="C370">
            <v>58227</v>
          </cell>
          <cell r="AM370">
            <v>58227</v>
          </cell>
        </row>
        <row r="371">
          <cell r="C371">
            <v>58319</v>
          </cell>
          <cell r="AM371">
            <v>58319</v>
          </cell>
        </row>
        <row r="372">
          <cell r="C372">
            <v>58410</v>
          </cell>
          <cell r="AM372">
            <v>58410</v>
          </cell>
        </row>
        <row r="373">
          <cell r="C373">
            <v>58501</v>
          </cell>
          <cell r="AM373">
            <v>58501</v>
          </cell>
        </row>
        <row r="374">
          <cell r="C374">
            <v>58593</v>
          </cell>
          <cell r="AM374">
            <v>58593</v>
          </cell>
        </row>
        <row r="375">
          <cell r="C375">
            <v>58685</v>
          </cell>
          <cell r="AM375">
            <v>58685</v>
          </cell>
        </row>
        <row r="376">
          <cell r="C376">
            <v>58776</v>
          </cell>
          <cell r="AM376">
            <v>58776</v>
          </cell>
        </row>
        <row r="377">
          <cell r="C377">
            <v>58866</v>
          </cell>
          <cell r="AM377">
            <v>58866</v>
          </cell>
        </row>
        <row r="378">
          <cell r="C378">
            <v>58958</v>
          </cell>
          <cell r="AM378">
            <v>58958</v>
          </cell>
        </row>
        <row r="379">
          <cell r="C379">
            <v>59050</v>
          </cell>
          <cell r="AM379">
            <v>59050</v>
          </cell>
        </row>
        <row r="380">
          <cell r="C380">
            <v>59141</v>
          </cell>
          <cell r="AM380">
            <v>59141</v>
          </cell>
        </row>
        <row r="381">
          <cell r="C381">
            <v>59231</v>
          </cell>
          <cell r="AM381">
            <v>59231</v>
          </cell>
        </row>
        <row r="382">
          <cell r="C382">
            <v>59323</v>
          </cell>
          <cell r="AM382">
            <v>59323</v>
          </cell>
        </row>
        <row r="383">
          <cell r="C383">
            <v>59415</v>
          </cell>
          <cell r="AM383">
            <v>59415</v>
          </cell>
        </row>
        <row r="384">
          <cell r="C384">
            <v>59506</v>
          </cell>
          <cell r="AM384">
            <v>59506</v>
          </cell>
        </row>
        <row r="385">
          <cell r="C385">
            <v>59596</v>
          </cell>
          <cell r="AM385">
            <v>59596</v>
          </cell>
        </row>
        <row r="386">
          <cell r="C386">
            <v>59688</v>
          </cell>
          <cell r="AM386">
            <v>59688</v>
          </cell>
        </row>
        <row r="387">
          <cell r="C387">
            <v>59780</v>
          </cell>
          <cell r="AM387">
            <v>59780</v>
          </cell>
        </row>
        <row r="388">
          <cell r="C388">
            <v>59871</v>
          </cell>
          <cell r="AM388">
            <v>59871</v>
          </cell>
        </row>
        <row r="389">
          <cell r="C389">
            <v>59962</v>
          </cell>
          <cell r="AM389">
            <v>59962</v>
          </cell>
        </row>
        <row r="390">
          <cell r="C390">
            <v>60054</v>
          </cell>
          <cell r="AM390">
            <v>60054</v>
          </cell>
        </row>
        <row r="391">
          <cell r="C391">
            <v>60146</v>
          </cell>
          <cell r="AM391">
            <v>60146</v>
          </cell>
        </row>
        <row r="392">
          <cell r="C392">
            <v>60237</v>
          </cell>
          <cell r="AM392">
            <v>60237</v>
          </cell>
        </row>
        <row r="393">
          <cell r="C393">
            <v>60327</v>
          </cell>
          <cell r="AM393">
            <v>60327</v>
          </cell>
        </row>
        <row r="394">
          <cell r="C394">
            <v>60419</v>
          </cell>
          <cell r="AM394">
            <v>60419</v>
          </cell>
        </row>
        <row r="395">
          <cell r="C395">
            <v>60511</v>
          </cell>
          <cell r="AM395">
            <v>60511</v>
          </cell>
        </row>
        <row r="396">
          <cell r="C396">
            <v>60602</v>
          </cell>
          <cell r="AM396">
            <v>60602</v>
          </cell>
        </row>
        <row r="397">
          <cell r="C397">
            <v>60692</v>
          </cell>
          <cell r="AM397">
            <v>60692</v>
          </cell>
        </row>
        <row r="398">
          <cell r="C398">
            <v>60784</v>
          </cell>
          <cell r="AM398">
            <v>60784</v>
          </cell>
        </row>
        <row r="399">
          <cell r="C399">
            <v>60876</v>
          </cell>
          <cell r="AM399">
            <v>60876</v>
          </cell>
        </row>
        <row r="400">
          <cell r="C400">
            <v>60967</v>
          </cell>
          <cell r="AM400">
            <v>60967</v>
          </cell>
        </row>
        <row r="401">
          <cell r="C401">
            <v>61057</v>
          </cell>
          <cell r="AM401">
            <v>61057</v>
          </cell>
        </row>
        <row r="402">
          <cell r="C402">
            <v>61149</v>
          </cell>
          <cell r="AM402">
            <v>61149</v>
          </cell>
        </row>
        <row r="403">
          <cell r="C403">
            <v>61241</v>
          </cell>
          <cell r="AM403">
            <v>61241</v>
          </cell>
        </row>
        <row r="404">
          <cell r="C404">
            <v>61332</v>
          </cell>
          <cell r="AM404">
            <v>61332</v>
          </cell>
        </row>
        <row r="405">
          <cell r="C405">
            <v>61423</v>
          </cell>
          <cell r="AM405">
            <v>61423</v>
          </cell>
        </row>
        <row r="406">
          <cell r="C406">
            <v>61515</v>
          </cell>
          <cell r="AM406">
            <v>61515</v>
          </cell>
        </row>
        <row r="407">
          <cell r="C407">
            <v>61607</v>
          </cell>
          <cell r="AM407">
            <v>61607</v>
          </cell>
        </row>
        <row r="408">
          <cell r="C408">
            <v>61698</v>
          </cell>
          <cell r="AM408">
            <v>61698</v>
          </cell>
        </row>
        <row r="409">
          <cell r="C409">
            <v>61788</v>
          </cell>
          <cell r="AM409">
            <v>61788</v>
          </cell>
        </row>
        <row r="410">
          <cell r="C410">
            <v>61880</v>
          </cell>
          <cell r="AM410">
            <v>61880</v>
          </cell>
        </row>
        <row r="411">
          <cell r="C411">
            <v>61972</v>
          </cell>
          <cell r="AM411">
            <v>61972</v>
          </cell>
        </row>
        <row r="412">
          <cell r="C412">
            <v>62063</v>
          </cell>
          <cell r="AM412">
            <v>62063</v>
          </cell>
        </row>
        <row r="413">
          <cell r="C413">
            <v>62153</v>
          </cell>
          <cell r="AM413">
            <v>62153</v>
          </cell>
        </row>
        <row r="414">
          <cell r="C414">
            <v>62245</v>
          </cell>
          <cell r="AM414">
            <v>62245</v>
          </cell>
        </row>
        <row r="415">
          <cell r="C415">
            <v>62337</v>
          </cell>
          <cell r="AM415">
            <v>62337</v>
          </cell>
        </row>
        <row r="416">
          <cell r="C416">
            <v>62428</v>
          </cell>
          <cell r="AM416">
            <v>62428</v>
          </cell>
        </row>
        <row r="417">
          <cell r="C417">
            <v>62518</v>
          </cell>
          <cell r="AM417">
            <v>62518</v>
          </cell>
        </row>
        <row r="418">
          <cell r="C418">
            <v>62610</v>
          </cell>
          <cell r="AM418">
            <v>62610</v>
          </cell>
        </row>
        <row r="419">
          <cell r="C419">
            <v>62702</v>
          </cell>
          <cell r="AM419">
            <v>62702</v>
          </cell>
        </row>
        <row r="420">
          <cell r="C420">
            <v>62793</v>
          </cell>
          <cell r="AM420">
            <v>62793</v>
          </cell>
        </row>
        <row r="421">
          <cell r="C421">
            <v>62884</v>
          </cell>
          <cell r="AM421">
            <v>62884</v>
          </cell>
        </row>
        <row r="422">
          <cell r="C422">
            <v>62976</v>
          </cell>
          <cell r="AM422">
            <v>62976</v>
          </cell>
        </row>
        <row r="423">
          <cell r="C423">
            <v>63068</v>
          </cell>
          <cell r="AM423">
            <v>63068</v>
          </cell>
        </row>
        <row r="424">
          <cell r="C424">
            <v>63159</v>
          </cell>
          <cell r="AM424">
            <v>63159</v>
          </cell>
        </row>
        <row r="425">
          <cell r="C425">
            <v>63249</v>
          </cell>
          <cell r="AM425">
            <v>63249</v>
          </cell>
        </row>
        <row r="426">
          <cell r="C426">
            <v>63341</v>
          </cell>
          <cell r="AM426">
            <v>63341</v>
          </cell>
        </row>
        <row r="427">
          <cell r="C427">
            <v>63433</v>
          </cell>
          <cell r="AM427">
            <v>63433</v>
          </cell>
        </row>
        <row r="428">
          <cell r="C428">
            <v>63524</v>
          </cell>
          <cell r="AM428">
            <v>63524</v>
          </cell>
        </row>
        <row r="429">
          <cell r="C429">
            <v>63614</v>
          </cell>
          <cell r="AM429">
            <v>63614</v>
          </cell>
        </row>
        <row r="430">
          <cell r="C430">
            <v>63706</v>
          </cell>
          <cell r="AM430">
            <v>63706</v>
          </cell>
        </row>
        <row r="431">
          <cell r="C431">
            <v>63798</v>
          </cell>
          <cell r="AM431">
            <v>63798</v>
          </cell>
        </row>
        <row r="432">
          <cell r="C432">
            <v>63889</v>
          </cell>
          <cell r="AM432">
            <v>63889</v>
          </cell>
        </row>
        <row r="433">
          <cell r="C433">
            <v>63979</v>
          </cell>
          <cell r="AM433">
            <v>63979</v>
          </cell>
        </row>
        <row r="434">
          <cell r="C434">
            <v>64071</v>
          </cell>
          <cell r="AM434">
            <v>64071</v>
          </cell>
        </row>
        <row r="435">
          <cell r="C435">
            <v>64163</v>
          </cell>
          <cell r="AM435">
            <v>64163</v>
          </cell>
        </row>
        <row r="436">
          <cell r="C436">
            <v>64254</v>
          </cell>
          <cell r="AM436">
            <v>64254</v>
          </cell>
        </row>
        <row r="437">
          <cell r="C437">
            <v>64345</v>
          </cell>
          <cell r="AM437">
            <v>64345</v>
          </cell>
        </row>
        <row r="438">
          <cell r="C438">
            <v>64437</v>
          </cell>
          <cell r="AM438">
            <v>64437</v>
          </cell>
        </row>
        <row r="439">
          <cell r="C439">
            <v>64529</v>
          </cell>
          <cell r="AM439">
            <v>64529</v>
          </cell>
        </row>
        <row r="440">
          <cell r="C440">
            <v>64620</v>
          </cell>
          <cell r="AM440">
            <v>64620</v>
          </cell>
        </row>
        <row r="441">
          <cell r="C441">
            <v>64710</v>
          </cell>
          <cell r="AM441">
            <v>64710</v>
          </cell>
        </row>
        <row r="442">
          <cell r="C442">
            <v>64802</v>
          </cell>
          <cell r="AM442">
            <v>64802</v>
          </cell>
        </row>
        <row r="443">
          <cell r="C443">
            <v>64894</v>
          </cell>
          <cell r="AM443">
            <v>64894</v>
          </cell>
        </row>
        <row r="444">
          <cell r="C444">
            <v>64985</v>
          </cell>
          <cell r="AM444">
            <v>64985</v>
          </cell>
        </row>
        <row r="445">
          <cell r="C445">
            <v>65075</v>
          </cell>
          <cell r="AM445">
            <v>65075</v>
          </cell>
        </row>
        <row r="446">
          <cell r="C446">
            <v>65167</v>
          </cell>
          <cell r="AM446">
            <v>65167</v>
          </cell>
        </row>
        <row r="447">
          <cell r="C447">
            <v>65259</v>
          </cell>
          <cell r="AM447">
            <v>65259</v>
          </cell>
        </row>
        <row r="448">
          <cell r="C448">
            <v>65350</v>
          </cell>
          <cell r="AM448">
            <v>65350</v>
          </cell>
        </row>
        <row r="449">
          <cell r="C449">
            <v>65440</v>
          </cell>
          <cell r="AM449">
            <v>65440</v>
          </cell>
        </row>
        <row r="450">
          <cell r="C450">
            <v>65532</v>
          </cell>
          <cell r="AM450">
            <v>65532</v>
          </cell>
        </row>
        <row r="451">
          <cell r="C451">
            <v>65624</v>
          </cell>
          <cell r="AM451">
            <v>65624</v>
          </cell>
        </row>
        <row r="452">
          <cell r="C452">
            <v>65715</v>
          </cell>
          <cell r="AM452">
            <v>65715</v>
          </cell>
        </row>
        <row r="453">
          <cell r="C453">
            <v>65806</v>
          </cell>
          <cell r="AM453">
            <v>65806</v>
          </cell>
        </row>
        <row r="454">
          <cell r="C454">
            <v>65898</v>
          </cell>
          <cell r="AM454">
            <v>65898</v>
          </cell>
        </row>
        <row r="455">
          <cell r="C455">
            <v>65990</v>
          </cell>
          <cell r="AM455">
            <v>65990</v>
          </cell>
        </row>
        <row r="456">
          <cell r="C456">
            <v>66081</v>
          </cell>
          <cell r="AM456">
            <v>66081</v>
          </cell>
        </row>
        <row r="457">
          <cell r="C457">
            <v>66171</v>
          </cell>
          <cell r="AM457">
            <v>66171</v>
          </cell>
        </row>
        <row r="458">
          <cell r="C458">
            <v>66263</v>
          </cell>
          <cell r="AM458">
            <v>66263</v>
          </cell>
        </row>
        <row r="459">
          <cell r="C459">
            <v>66355</v>
          </cell>
          <cell r="AM459">
            <v>66355</v>
          </cell>
        </row>
        <row r="460">
          <cell r="C460">
            <v>66446</v>
          </cell>
          <cell r="AM460">
            <v>66446</v>
          </cell>
        </row>
        <row r="461">
          <cell r="C461">
            <v>66536</v>
          </cell>
          <cell r="AM461">
            <v>66536</v>
          </cell>
        </row>
        <row r="462">
          <cell r="C462">
            <v>66628</v>
          </cell>
          <cell r="AM462">
            <v>66628</v>
          </cell>
        </row>
        <row r="463">
          <cell r="C463">
            <v>66720</v>
          </cell>
          <cell r="AM463">
            <v>66720</v>
          </cell>
        </row>
        <row r="464">
          <cell r="C464">
            <v>66811</v>
          </cell>
          <cell r="AM464">
            <v>66811</v>
          </cell>
        </row>
        <row r="465">
          <cell r="C465">
            <v>66901</v>
          </cell>
          <cell r="AM465">
            <v>66901</v>
          </cell>
        </row>
        <row r="466">
          <cell r="C466">
            <v>66993</v>
          </cell>
          <cell r="AM466">
            <v>66993</v>
          </cell>
        </row>
        <row r="467">
          <cell r="C467">
            <v>67085</v>
          </cell>
          <cell r="AM467">
            <v>67085</v>
          </cell>
        </row>
        <row r="468">
          <cell r="C468">
            <v>67176</v>
          </cell>
          <cell r="AM468">
            <v>67176</v>
          </cell>
        </row>
        <row r="469">
          <cell r="C469">
            <v>67267</v>
          </cell>
          <cell r="AM469">
            <v>67267</v>
          </cell>
        </row>
        <row r="470">
          <cell r="C470">
            <v>67359</v>
          </cell>
          <cell r="AM470">
            <v>67359</v>
          </cell>
        </row>
        <row r="471">
          <cell r="C471">
            <v>67451</v>
          </cell>
          <cell r="AM471">
            <v>67451</v>
          </cell>
        </row>
        <row r="472">
          <cell r="C472">
            <v>67542</v>
          </cell>
          <cell r="AM472">
            <v>67542</v>
          </cell>
        </row>
        <row r="473">
          <cell r="C473">
            <v>67632</v>
          </cell>
          <cell r="AM473">
            <v>67632</v>
          </cell>
        </row>
        <row r="474">
          <cell r="C474">
            <v>67724</v>
          </cell>
          <cell r="AM474">
            <v>67724</v>
          </cell>
        </row>
        <row r="475">
          <cell r="C475">
            <v>67816</v>
          </cell>
          <cell r="AM475">
            <v>67816</v>
          </cell>
        </row>
        <row r="476">
          <cell r="C476">
            <v>67907</v>
          </cell>
          <cell r="AM476">
            <v>67907</v>
          </cell>
        </row>
        <row r="477">
          <cell r="C477">
            <v>67997</v>
          </cell>
          <cell r="AM477">
            <v>67997</v>
          </cell>
        </row>
        <row r="478">
          <cell r="C478">
            <v>68089</v>
          </cell>
          <cell r="AM478">
            <v>68089</v>
          </cell>
        </row>
        <row r="479">
          <cell r="C479">
            <v>68181</v>
          </cell>
          <cell r="AM479">
            <v>68181</v>
          </cell>
        </row>
        <row r="480">
          <cell r="C480">
            <v>68272</v>
          </cell>
          <cell r="AM480">
            <v>68272</v>
          </cell>
        </row>
        <row r="481">
          <cell r="C481">
            <v>68362</v>
          </cell>
          <cell r="AM481">
            <v>68362</v>
          </cell>
        </row>
        <row r="482">
          <cell r="C482">
            <v>68454</v>
          </cell>
          <cell r="AM482">
            <v>68454</v>
          </cell>
        </row>
        <row r="483">
          <cell r="C483">
            <v>68546</v>
          </cell>
          <cell r="AM483">
            <v>68546</v>
          </cell>
        </row>
        <row r="484">
          <cell r="C484">
            <v>68637</v>
          </cell>
          <cell r="AM484">
            <v>68637</v>
          </cell>
        </row>
        <row r="485">
          <cell r="C485">
            <v>68728</v>
          </cell>
          <cell r="AM485">
            <v>68728</v>
          </cell>
        </row>
        <row r="486">
          <cell r="C486">
            <v>68820</v>
          </cell>
          <cell r="AM486">
            <v>68820</v>
          </cell>
        </row>
        <row r="487">
          <cell r="C487">
            <v>68912</v>
          </cell>
          <cell r="AM487">
            <v>68912</v>
          </cell>
        </row>
        <row r="488">
          <cell r="C488">
            <v>69003</v>
          </cell>
          <cell r="AM488">
            <v>69003</v>
          </cell>
        </row>
        <row r="489">
          <cell r="C489">
            <v>69093</v>
          </cell>
          <cell r="AM489">
            <v>69093</v>
          </cell>
        </row>
        <row r="490">
          <cell r="C490">
            <v>69185</v>
          </cell>
          <cell r="AM490">
            <v>69185</v>
          </cell>
        </row>
        <row r="491">
          <cell r="C491">
            <v>69277</v>
          </cell>
          <cell r="AM491">
            <v>69277</v>
          </cell>
        </row>
        <row r="492">
          <cell r="C492">
            <v>69368</v>
          </cell>
          <cell r="AM492">
            <v>69368</v>
          </cell>
        </row>
        <row r="493">
          <cell r="C493">
            <v>69458</v>
          </cell>
          <cell r="AM493">
            <v>69458</v>
          </cell>
        </row>
        <row r="494">
          <cell r="C494">
            <v>69550</v>
          </cell>
          <cell r="AM494">
            <v>69550</v>
          </cell>
        </row>
        <row r="495">
          <cell r="C495">
            <v>69642</v>
          </cell>
          <cell r="AM495">
            <v>69642</v>
          </cell>
        </row>
        <row r="496">
          <cell r="C496">
            <v>69733</v>
          </cell>
          <cell r="AM496">
            <v>69733</v>
          </cell>
        </row>
        <row r="497">
          <cell r="C497">
            <v>69823</v>
          </cell>
          <cell r="AM497">
            <v>69823</v>
          </cell>
        </row>
        <row r="498">
          <cell r="C498">
            <v>69915</v>
          </cell>
          <cell r="AM498">
            <v>69915</v>
          </cell>
        </row>
        <row r="499">
          <cell r="C499">
            <v>70007</v>
          </cell>
          <cell r="AM499">
            <v>70007</v>
          </cell>
        </row>
        <row r="500">
          <cell r="C500">
            <v>70098</v>
          </cell>
          <cell r="AM500">
            <v>70098</v>
          </cell>
        </row>
        <row r="501">
          <cell r="C501">
            <v>70189</v>
          </cell>
          <cell r="AM501">
            <v>70189</v>
          </cell>
        </row>
        <row r="502">
          <cell r="C502">
            <v>70281</v>
          </cell>
          <cell r="AM502">
            <v>70281</v>
          </cell>
        </row>
        <row r="503">
          <cell r="C503">
            <v>70373</v>
          </cell>
          <cell r="AM503">
            <v>70373</v>
          </cell>
        </row>
        <row r="504">
          <cell r="C504">
            <v>70464</v>
          </cell>
          <cell r="AM504">
            <v>70464</v>
          </cell>
        </row>
        <row r="505">
          <cell r="C505">
            <v>70554</v>
          </cell>
          <cell r="AM505">
            <v>70554</v>
          </cell>
        </row>
        <row r="506">
          <cell r="C506">
            <v>70646</v>
          </cell>
          <cell r="AM506">
            <v>70646</v>
          </cell>
        </row>
        <row r="507">
          <cell r="C507">
            <v>70738</v>
          </cell>
          <cell r="AM507">
            <v>70738</v>
          </cell>
        </row>
        <row r="508">
          <cell r="C508">
            <v>70829</v>
          </cell>
          <cell r="AM508">
            <v>70829</v>
          </cell>
        </row>
        <row r="509">
          <cell r="C509">
            <v>70919</v>
          </cell>
          <cell r="AM509">
            <v>70919</v>
          </cell>
        </row>
        <row r="510">
          <cell r="C510">
            <v>71011</v>
          </cell>
          <cell r="AM510">
            <v>71011</v>
          </cell>
        </row>
        <row r="511">
          <cell r="C511">
            <v>71103</v>
          </cell>
          <cell r="AM511">
            <v>71103</v>
          </cell>
        </row>
        <row r="512">
          <cell r="C512">
            <v>71194</v>
          </cell>
          <cell r="AM512">
            <v>71194</v>
          </cell>
        </row>
        <row r="513">
          <cell r="C513">
            <v>71284</v>
          </cell>
          <cell r="AM513">
            <v>71284</v>
          </cell>
        </row>
        <row r="514">
          <cell r="C514">
            <v>71376</v>
          </cell>
          <cell r="AM514">
            <v>71376</v>
          </cell>
        </row>
        <row r="515">
          <cell r="C515">
            <v>71468</v>
          </cell>
          <cell r="AM515">
            <v>71468</v>
          </cell>
        </row>
        <row r="516">
          <cell r="C516">
            <v>71559</v>
          </cell>
          <cell r="AM516">
            <v>71559</v>
          </cell>
        </row>
        <row r="517">
          <cell r="C517">
            <v>71650</v>
          </cell>
          <cell r="AM517">
            <v>71650</v>
          </cell>
        </row>
        <row r="518">
          <cell r="C518">
            <v>71742</v>
          </cell>
          <cell r="AM518">
            <v>71742</v>
          </cell>
        </row>
        <row r="519">
          <cell r="C519">
            <v>71834</v>
          </cell>
          <cell r="AM519">
            <v>71834</v>
          </cell>
        </row>
        <row r="520">
          <cell r="C520">
            <v>71925</v>
          </cell>
          <cell r="AM520">
            <v>71925</v>
          </cell>
        </row>
        <row r="521">
          <cell r="C521">
            <v>72015</v>
          </cell>
          <cell r="AM521">
            <v>72015</v>
          </cell>
        </row>
        <row r="522">
          <cell r="C522">
            <v>72107</v>
          </cell>
          <cell r="AM522">
            <v>72107</v>
          </cell>
        </row>
        <row r="523">
          <cell r="C523">
            <v>72199</v>
          </cell>
          <cell r="AM523">
            <v>72199</v>
          </cell>
        </row>
        <row r="524">
          <cell r="C524">
            <v>72290</v>
          </cell>
          <cell r="AM524">
            <v>72290</v>
          </cell>
        </row>
        <row r="525">
          <cell r="C525">
            <v>72380</v>
          </cell>
          <cell r="AM525">
            <v>72380</v>
          </cell>
        </row>
        <row r="526">
          <cell r="C526">
            <v>72472</v>
          </cell>
          <cell r="AM526">
            <v>72472</v>
          </cell>
        </row>
        <row r="527">
          <cell r="C527">
            <v>72564</v>
          </cell>
          <cell r="AM527">
            <v>72564</v>
          </cell>
        </row>
        <row r="528">
          <cell r="C528">
            <v>72655</v>
          </cell>
          <cell r="AM528">
            <v>72655</v>
          </cell>
        </row>
        <row r="529">
          <cell r="C529">
            <v>72745</v>
          </cell>
          <cell r="AM529">
            <v>72745</v>
          </cell>
        </row>
        <row r="530">
          <cell r="C530">
            <v>72837</v>
          </cell>
          <cell r="AM530">
            <v>72837</v>
          </cell>
        </row>
        <row r="531">
          <cell r="C531">
            <v>72929</v>
          </cell>
          <cell r="AM531">
            <v>72929</v>
          </cell>
        </row>
        <row r="532">
          <cell r="C532">
            <v>73020</v>
          </cell>
          <cell r="AM532">
            <v>73020</v>
          </cell>
        </row>
        <row r="533">
          <cell r="C533">
            <v>73110</v>
          </cell>
          <cell r="AM533">
            <v>73110</v>
          </cell>
        </row>
        <row r="534">
          <cell r="C534">
            <v>73202</v>
          </cell>
          <cell r="AM534">
            <v>73202</v>
          </cell>
        </row>
        <row r="535">
          <cell r="C535">
            <v>73294</v>
          </cell>
          <cell r="AM535">
            <v>73294</v>
          </cell>
        </row>
        <row r="536">
          <cell r="C536">
            <v>73385</v>
          </cell>
          <cell r="AM536">
            <v>73385</v>
          </cell>
        </row>
        <row r="537">
          <cell r="C537">
            <v>73475</v>
          </cell>
          <cell r="AM537">
            <v>73475</v>
          </cell>
        </row>
        <row r="538">
          <cell r="C538">
            <v>73567</v>
          </cell>
          <cell r="AM538">
            <v>73567</v>
          </cell>
        </row>
        <row r="539">
          <cell r="C539">
            <v>73659</v>
          </cell>
          <cell r="AM539">
            <v>73659</v>
          </cell>
        </row>
        <row r="540">
          <cell r="C540">
            <v>73750</v>
          </cell>
          <cell r="AM540">
            <v>73750</v>
          </cell>
        </row>
        <row r="541">
          <cell r="C541">
            <v>73840</v>
          </cell>
          <cell r="AM541">
            <v>73840</v>
          </cell>
        </row>
        <row r="542">
          <cell r="C542">
            <v>73932</v>
          </cell>
          <cell r="AM542">
            <v>73932</v>
          </cell>
        </row>
        <row r="543">
          <cell r="C543">
            <v>74024</v>
          </cell>
          <cell r="AM543">
            <v>74024</v>
          </cell>
        </row>
        <row r="544">
          <cell r="C544">
            <v>74115</v>
          </cell>
          <cell r="AM544">
            <v>74115</v>
          </cell>
        </row>
        <row r="545">
          <cell r="C545">
            <v>74205</v>
          </cell>
          <cell r="AM545">
            <v>74205</v>
          </cell>
        </row>
        <row r="546">
          <cell r="C546">
            <v>74297</v>
          </cell>
          <cell r="AM546">
            <v>74297</v>
          </cell>
        </row>
        <row r="547">
          <cell r="C547">
            <v>74389</v>
          </cell>
          <cell r="AM547">
            <v>74389</v>
          </cell>
        </row>
        <row r="548">
          <cell r="C548">
            <v>74480</v>
          </cell>
          <cell r="AM548">
            <v>74480</v>
          </cell>
        </row>
        <row r="549">
          <cell r="C549">
            <v>74571</v>
          </cell>
          <cell r="AM549">
            <v>74571</v>
          </cell>
        </row>
        <row r="550">
          <cell r="C550">
            <v>74663</v>
          </cell>
          <cell r="AM550">
            <v>74663</v>
          </cell>
        </row>
        <row r="551">
          <cell r="C551">
            <v>74755</v>
          </cell>
          <cell r="AM551">
            <v>74755</v>
          </cell>
        </row>
        <row r="552">
          <cell r="C552">
            <v>74846</v>
          </cell>
          <cell r="AM552">
            <v>74846</v>
          </cell>
        </row>
        <row r="553">
          <cell r="C553">
            <v>74936</v>
          </cell>
          <cell r="AM553">
            <v>74936</v>
          </cell>
        </row>
        <row r="554">
          <cell r="C554">
            <v>75028</v>
          </cell>
          <cell r="AM554">
            <v>75028</v>
          </cell>
        </row>
        <row r="555">
          <cell r="C555">
            <v>75120</v>
          </cell>
          <cell r="AM555">
            <v>75120</v>
          </cell>
        </row>
        <row r="556">
          <cell r="C556">
            <v>75211</v>
          </cell>
          <cell r="AM556">
            <v>75211</v>
          </cell>
        </row>
        <row r="557">
          <cell r="C557">
            <v>75301</v>
          </cell>
          <cell r="AM557">
            <v>75301</v>
          </cell>
        </row>
        <row r="558">
          <cell r="C558">
            <v>75393</v>
          </cell>
          <cell r="AM558">
            <v>75393</v>
          </cell>
        </row>
        <row r="559">
          <cell r="C559">
            <v>75485</v>
          </cell>
          <cell r="AM559">
            <v>75485</v>
          </cell>
        </row>
        <row r="560">
          <cell r="C560">
            <v>75576</v>
          </cell>
          <cell r="AM560">
            <v>75576</v>
          </cell>
        </row>
        <row r="561">
          <cell r="C561">
            <v>75666</v>
          </cell>
          <cell r="AM561">
            <v>75666</v>
          </cell>
        </row>
        <row r="562">
          <cell r="C562">
            <v>75758</v>
          </cell>
          <cell r="AM562">
            <v>75758</v>
          </cell>
        </row>
        <row r="563">
          <cell r="C563">
            <v>75850</v>
          </cell>
          <cell r="AM563">
            <v>75850</v>
          </cell>
        </row>
        <row r="564">
          <cell r="C564">
            <v>75941</v>
          </cell>
          <cell r="AM564">
            <v>75941</v>
          </cell>
        </row>
        <row r="565">
          <cell r="C565">
            <v>76032</v>
          </cell>
          <cell r="AM565">
            <v>76032</v>
          </cell>
        </row>
        <row r="566">
          <cell r="C566">
            <v>76124</v>
          </cell>
          <cell r="AM566">
            <v>76124</v>
          </cell>
        </row>
        <row r="567">
          <cell r="C567">
            <v>76216</v>
          </cell>
          <cell r="AM567">
            <v>76216</v>
          </cell>
        </row>
        <row r="568">
          <cell r="C568">
            <v>76307</v>
          </cell>
          <cell r="AM568">
            <v>76307</v>
          </cell>
        </row>
        <row r="569">
          <cell r="C569">
            <v>76397</v>
          </cell>
          <cell r="AM569">
            <v>76397</v>
          </cell>
        </row>
        <row r="570">
          <cell r="C570">
            <v>76489</v>
          </cell>
          <cell r="AM570">
            <v>76489</v>
          </cell>
        </row>
        <row r="571">
          <cell r="C571">
            <v>76581</v>
          </cell>
          <cell r="AM571">
            <v>76581</v>
          </cell>
        </row>
        <row r="572">
          <cell r="C572">
            <v>76672</v>
          </cell>
          <cell r="AM572">
            <v>76672</v>
          </cell>
        </row>
        <row r="573">
          <cell r="C573">
            <v>76762</v>
          </cell>
          <cell r="AM573">
            <v>76762</v>
          </cell>
        </row>
        <row r="574">
          <cell r="C574">
            <v>76854</v>
          </cell>
          <cell r="AM574">
            <v>76854</v>
          </cell>
        </row>
        <row r="575">
          <cell r="C575">
            <v>76946</v>
          </cell>
          <cell r="AM575">
            <v>76946</v>
          </cell>
        </row>
        <row r="576">
          <cell r="C576">
            <v>77037</v>
          </cell>
          <cell r="AM576">
            <v>77037</v>
          </cell>
        </row>
        <row r="577">
          <cell r="C577">
            <v>77127</v>
          </cell>
          <cell r="AM577">
            <v>77127</v>
          </cell>
        </row>
        <row r="578">
          <cell r="C578">
            <v>77219</v>
          </cell>
          <cell r="AM578">
            <v>77219</v>
          </cell>
        </row>
        <row r="579">
          <cell r="C579">
            <v>77311</v>
          </cell>
          <cell r="AM579">
            <v>77311</v>
          </cell>
        </row>
        <row r="580">
          <cell r="C580">
            <v>77402</v>
          </cell>
          <cell r="AM580">
            <v>77402</v>
          </cell>
        </row>
        <row r="581">
          <cell r="C581">
            <v>77493</v>
          </cell>
          <cell r="AM581">
            <v>77493</v>
          </cell>
        </row>
        <row r="582">
          <cell r="C582">
            <v>77585</v>
          </cell>
          <cell r="AM582">
            <v>77585</v>
          </cell>
        </row>
        <row r="583">
          <cell r="C583">
            <v>77677</v>
          </cell>
          <cell r="AM583">
            <v>77677</v>
          </cell>
        </row>
        <row r="584">
          <cell r="C584">
            <v>77768</v>
          </cell>
          <cell r="AM584">
            <v>77768</v>
          </cell>
        </row>
        <row r="585">
          <cell r="C585">
            <v>77858</v>
          </cell>
          <cell r="AM585">
            <v>77858</v>
          </cell>
        </row>
        <row r="586">
          <cell r="C586">
            <v>77950</v>
          </cell>
          <cell r="AM586">
            <v>77950</v>
          </cell>
        </row>
        <row r="587">
          <cell r="C587">
            <v>78042</v>
          </cell>
          <cell r="AM587">
            <v>78042</v>
          </cell>
        </row>
        <row r="588">
          <cell r="C588">
            <v>78133</v>
          </cell>
          <cell r="AM588">
            <v>78133</v>
          </cell>
        </row>
        <row r="589">
          <cell r="C589">
            <v>78223</v>
          </cell>
          <cell r="AM589">
            <v>78223</v>
          </cell>
        </row>
        <row r="590">
          <cell r="C590">
            <v>78315</v>
          </cell>
          <cell r="AM590">
            <v>78315</v>
          </cell>
        </row>
        <row r="591">
          <cell r="C591">
            <v>78407</v>
          </cell>
          <cell r="AM591">
            <v>78407</v>
          </cell>
        </row>
        <row r="592">
          <cell r="C592">
            <v>78498</v>
          </cell>
          <cell r="AM592">
            <v>78498</v>
          </cell>
        </row>
        <row r="593">
          <cell r="C593">
            <v>78588</v>
          </cell>
          <cell r="AM593">
            <v>78588</v>
          </cell>
        </row>
        <row r="594">
          <cell r="C594">
            <v>78680</v>
          </cell>
          <cell r="AM594">
            <v>78680</v>
          </cell>
        </row>
        <row r="595">
          <cell r="C595">
            <v>78772</v>
          </cell>
          <cell r="AM595">
            <v>78772</v>
          </cell>
        </row>
        <row r="596">
          <cell r="C596">
            <v>78863</v>
          </cell>
          <cell r="AM596">
            <v>78863</v>
          </cell>
        </row>
        <row r="597">
          <cell r="C597">
            <v>78954</v>
          </cell>
          <cell r="AM597">
            <v>78954</v>
          </cell>
        </row>
        <row r="598">
          <cell r="C598">
            <v>79046</v>
          </cell>
          <cell r="AM598">
            <v>79046</v>
          </cell>
        </row>
        <row r="599">
          <cell r="C599">
            <v>79138</v>
          </cell>
          <cell r="AM599">
            <v>79138</v>
          </cell>
        </row>
        <row r="600">
          <cell r="C600">
            <v>79229</v>
          </cell>
          <cell r="AM600">
            <v>79229</v>
          </cell>
        </row>
        <row r="601">
          <cell r="C601">
            <v>79319</v>
          </cell>
          <cell r="AM601">
            <v>79319</v>
          </cell>
        </row>
        <row r="602">
          <cell r="C602">
            <v>79411</v>
          </cell>
          <cell r="AM602">
            <v>79411</v>
          </cell>
        </row>
        <row r="603">
          <cell r="C603">
            <v>79503</v>
          </cell>
          <cell r="AM603">
            <v>79503</v>
          </cell>
        </row>
        <row r="604">
          <cell r="C604">
            <v>79594</v>
          </cell>
          <cell r="AM604">
            <v>79594</v>
          </cell>
        </row>
        <row r="605">
          <cell r="C605">
            <v>79684</v>
          </cell>
          <cell r="AM605">
            <v>79684</v>
          </cell>
        </row>
        <row r="606">
          <cell r="C606">
            <v>79776</v>
          </cell>
          <cell r="AM606">
            <v>79776</v>
          </cell>
        </row>
        <row r="607">
          <cell r="C607">
            <v>79868</v>
          </cell>
          <cell r="AM607">
            <v>79868</v>
          </cell>
        </row>
        <row r="608">
          <cell r="C608">
            <v>79959</v>
          </cell>
          <cell r="AM608">
            <v>79959</v>
          </cell>
        </row>
        <row r="609">
          <cell r="C609">
            <v>80049</v>
          </cell>
          <cell r="AM609">
            <v>80049</v>
          </cell>
        </row>
        <row r="610">
          <cell r="C610">
            <v>80141</v>
          </cell>
          <cell r="AM610">
            <v>80141</v>
          </cell>
        </row>
        <row r="611">
          <cell r="C611">
            <v>80233</v>
          </cell>
          <cell r="AM611">
            <v>80233</v>
          </cell>
        </row>
        <row r="612">
          <cell r="C612">
            <v>80324</v>
          </cell>
          <cell r="AM612">
            <v>80324</v>
          </cell>
        </row>
        <row r="613">
          <cell r="C613">
            <v>80415</v>
          </cell>
          <cell r="AM613">
            <v>80415</v>
          </cell>
        </row>
        <row r="614">
          <cell r="C614">
            <v>80507</v>
          </cell>
          <cell r="AM614">
            <v>80507</v>
          </cell>
        </row>
        <row r="615">
          <cell r="C615">
            <v>80599</v>
          </cell>
          <cell r="AM615">
            <v>80599</v>
          </cell>
        </row>
        <row r="616">
          <cell r="C616">
            <v>80690</v>
          </cell>
          <cell r="AM616">
            <v>80690</v>
          </cell>
        </row>
        <row r="617">
          <cell r="C617">
            <v>80780</v>
          </cell>
          <cell r="AM617">
            <v>80780</v>
          </cell>
        </row>
        <row r="618">
          <cell r="C618">
            <v>80872</v>
          </cell>
          <cell r="AM618">
            <v>80872</v>
          </cell>
        </row>
        <row r="619">
          <cell r="C619">
            <v>80964</v>
          </cell>
          <cell r="AM619">
            <v>80964</v>
          </cell>
        </row>
        <row r="620">
          <cell r="C620">
            <v>81055</v>
          </cell>
          <cell r="AM620">
            <v>81055</v>
          </cell>
        </row>
        <row r="621">
          <cell r="C621">
            <v>81145</v>
          </cell>
          <cell r="AM621">
            <v>81145</v>
          </cell>
        </row>
        <row r="622">
          <cell r="C622">
            <v>81237</v>
          </cell>
          <cell r="AM622">
            <v>81237</v>
          </cell>
        </row>
        <row r="623">
          <cell r="C623">
            <v>81329</v>
          </cell>
          <cell r="AM623">
            <v>81329</v>
          </cell>
        </row>
        <row r="624">
          <cell r="C624">
            <v>81420</v>
          </cell>
          <cell r="AM624">
            <v>81420</v>
          </cell>
        </row>
        <row r="625">
          <cell r="C625">
            <v>81510</v>
          </cell>
          <cell r="AM625">
            <v>81510</v>
          </cell>
        </row>
        <row r="626">
          <cell r="C626">
            <v>81602</v>
          </cell>
          <cell r="AM626">
            <v>81602</v>
          </cell>
        </row>
        <row r="627">
          <cell r="C627">
            <v>81694</v>
          </cell>
          <cell r="AM627">
            <v>81694</v>
          </cell>
        </row>
        <row r="628">
          <cell r="C628">
            <v>81785</v>
          </cell>
          <cell r="AM628">
            <v>81785</v>
          </cell>
        </row>
        <row r="629">
          <cell r="C629">
            <v>81876</v>
          </cell>
          <cell r="AM629">
            <v>81876</v>
          </cell>
        </row>
        <row r="630">
          <cell r="C630">
            <v>81968</v>
          </cell>
          <cell r="AM630">
            <v>81968</v>
          </cell>
        </row>
        <row r="631">
          <cell r="C631">
            <v>82060</v>
          </cell>
          <cell r="AM631">
            <v>82060</v>
          </cell>
        </row>
        <row r="632">
          <cell r="C632">
            <v>82151</v>
          </cell>
          <cell r="AM632">
            <v>82151</v>
          </cell>
        </row>
        <row r="633">
          <cell r="C633">
            <v>82241</v>
          </cell>
          <cell r="AM633">
            <v>82241</v>
          </cell>
        </row>
        <row r="634">
          <cell r="C634">
            <v>82333</v>
          </cell>
          <cell r="AM634">
            <v>82333</v>
          </cell>
        </row>
        <row r="635">
          <cell r="C635">
            <v>82425</v>
          </cell>
          <cell r="AM635">
            <v>82425</v>
          </cell>
        </row>
        <row r="636">
          <cell r="C636">
            <v>82516</v>
          </cell>
          <cell r="AM636">
            <v>82516</v>
          </cell>
        </row>
        <row r="637">
          <cell r="C637">
            <v>82606</v>
          </cell>
          <cell r="AM637">
            <v>82606</v>
          </cell>
        </row>
        <row r="638">
          <cell r="C638">
            <v>82698</v>
          </cell>
          <cell r="AM638">
            <v>82698</v>
          </cell>
        </row>
        <row r="639">
          <cell r="C639">
            <v>82790</v>
          </cell>
          <cell r="AM639">
            <v>82790</v>
          </cell>
        </row>
        <row r="640">
          <cell r="C640">
            <v>82881</v>
          </cell>
          <cell r="AM640">
            <v>82881</v>
          </cell>
        </row>
        <row r="641">
          <cell r="C641">
            <v>82971</v>
          </cell>
          <cell r="AM641">
            <v>82971</v>
          </cell>
        </row>
        <row r="642">
          <cell r="C642">
            <v>83063</v>
          </cell>
          <cell r="AM642">
            <v>83063</v>
          </cell>
        </row>
        <row r="643">
          <cell r="C643">
            <v>83155</v>
          </cell>
          <cell r="AM643">
            <v>83155</v>
          </cell>
        </row>
        <row r="644">
          <cell r="C644">
            <v>83246</v>
          </cell>
          <cell r="AM644">
            <v>83246</v>
          </cell>
        </row>
        <row r="645">
          <cell r="C645">
            <v>83337</v>
          </cell>
          <cell r="AM645">
            <v>83337</v>
          </cell>
        </row>
        <row r="646">
          <cell r="C646">
            <v>83429</v>
          </cell>
          <cell r="AM646">
            <v>83429</v>
          </cell>
        </row>
        <row r="647">
          <cell r="C647">
            <v>83521</v>
          </cell>
          <cell r="AM647">
            <v>83521</v>
          </cell>
        </row>
        <row r="648">
          <cell r="C648">
            <v>83612</v>
          </cell>
          <cell r="AM648">
            <v>83612</v>
          </cell>
        </row>
        <row r="649">
          <cell r="C649">
            <v>83702</v>
          </cell>
          <cell r="AM649">
            <v>83702</v>
          </cell>
        </row>
        <row r="650">
          <cell r="C650">
            <v>83794</v>
          </cell>
          <cell r="AM650">
            <v>83794</v>
          </cell>
        </row>
        <row r="651">
          <cell r="C651">
            <v>83886</v>
          </cell>
          <cell r="AM651">
            <v>83886</v>
          </cell>
        </row>
        <row r="652">
          <cell r="C652">
            <v>83977</v>
          </cell>
          <cell r="AM652">
            <v>83977</v>
          </cell>
        </row>
        <row r="653">
          <cell r="C653">
            <v>84067</v>
          </cell>
          <cell r="AM653">
            <v>84067</v>
          </cell>
        </row>
        <row r="654">
          <cell r="C654">
            <v>84159</v>
          </cell>
          <cell r="AM654">
            <v>84159</v>
          </cell>
        </row>
        <row r="655">
          <cell r="C655">
            <v>84251</v>
          </cell>
          <cell r="AM655">
            <v>84251</v>
          </cell>
        </row>
        <row r="656">
          <cell r="C656">
            <v>84342</v>
          </cell>
          <cell r="AM656">
            <v>84342</v>
          </cell>
        </row>
        <row r="657">
          <cell r="C657">
            <v>84432</v>
          </cell>
          <cell r="AM657">
            <v>84432</v>
          </cell>
        </row>
        <row r="658">
          <cell r="C658">
            <v>84524</v>
          </cell>
          <cell r="AM658">
            <v>84524</v>
          </cell>
        </row>
        <row r="659">
          <cell r="C659">
            <v>84616</v>
          </cell>
          <cell r="AM659">
            <v>84616</v>
          </cell>
        </row>
        <row r="660">
          <cell r="C660">
            <v>84707</v>
          </cell>
          <cell r="AM660">
            <v>84707</v>
          </cell>
        </row>
        <row r="661">
          <cell r="C661">
            <v>84798</v>
          </cell>
          <cell r="AM661">
            <v>84798</v>
          </cell>
        </row>
        <row r="662">
          <cell r="C662">
            <v>84890</v>
          </cell>
          <cell r="AM662">
            <v>84890</v>
          </cell>
        </row>
        <row r="663">
          <cell r="C663">
            <v>84982</v>
          </cell>
          <cell r="AM663">
            <v>84982</v>
          </cell>
        </row>
        <row r="664">
          <cell r="C664">
            <v>85073</v>
          </cell>
          <cell r="AM664">
            <v>85073</v>
          </cell>
        </row>
        <row r="665">
          <cell r="C665">
            <v>85163</v>
          </cell>
          <cell r="AM665">
            <v>85163</v>
          </cell>
        </row>
        <row r="666">
          <cell r="C666">
            <v>85255</v>
          </cell>
          <cell r="AM666">
            <v>85255</v>
          </cell>
        </row>
        <row r="667">
          <cell r="C667">
            <v>85347</v>
          </cell>
          <cell r="AM667">
            <v>85347</v>
          </cell>
        </row>
        <row r="668">
          <cell r="C668">
            <v>85438</v>
          </cell>
          <cell r="AM668">
            <v>85438</v>
          </cell>
        </row>
        <row r="669">
          <cell r="C669">
            <v>85528</v>
          </cell>
          <cell r="AM669">
            <v>85528</v>
          </cell>
        </row>
        <row r="670">
          <cell r="C670">
            <v>85620</v>
          </cell>
          <cell r="AM670">
            <v>85620</v>
          </cell>
        </row>
        <row r="671">
          <cell r="C671">
            <v>85712</v>
          </cell>
          <cell r="AM671">
            <v>85712</v>
          </cell>
        </row>
        <row r="672">
          <cell r="C672">
            <v>85803</v>
          </cell>
          <cell r="AM672">
            <v>85803</v>
          </cell>
        </row>
        <row r="673">
          <cell r="C673">
            <v>85893</v>
          </cell>
          <cell r="AM673">
            <v>85893</v>
          </cell>
        </row>
        <row r="674">
          <cell r="C674">
            <v>85985</v>
          </cell>
          <cell r="AM674">
            <v>85985</v>
          </cell>
        </row>
        <row r="675">
          <cell r="C675">
            <v>86077</v>
          </cell>
          <cell r="AM675">
            <v>86077</v>
          </cell>
        </row>
        <row r="676">
          <cell r="C676">
            <v>86168</v>
          </cell>
          <cell r="AM676">
            <v>86168</v>
          </cell>
        </row>
        <row r="677">
          <cell r="C677">
            <v>86259</v>
          </cell>
          <cell r="AM677">
            <v>86259</v>
          </cell>
        </row>
        <row r="678">
          <cell r="C678">
            <v>86351</v>
          </cell>
          <cell r="AM678">
            <v>86351</v>
          </cell>
        </row>
        <row r="679">
          <cell r="C679">
            <v>86443</v>
          </cell>
          <cell r="AM679">
            <v>86443</v>
          </cell>
        </row>
        <row r="680">
          <cell r="C680">
            <v>86534</v>
          </cell>
          <cell r="AM680">
            <v>86534</v>
          </cell>
        </row>
        <row r="681">
          <cell r="C681">
            <v>86624</v>
          </cell>
          <cell r="AM681">
            <v>86624</v>
          </cell>
        </row>
        <row r="682">
          <cell r="C682">
            <v>86716</v>
          </cell>
          <cell r="AM682">
            <v>86716</v>
          </cell>
        </row>
        <row r="683">
          <cell r="C683">
            <v>86808</v>
          </cell>
          <cell r="AM683">
            <v>86808</v>
          </cell>
        </row>
        <row r="684">
          <cell r="C684">
            <v>86899</v>
          </cell>
          <cell r="AM684">
            <v>86899</v>
          </cell>
        </row>
        <row r="685">
          <cell r="C685">
            <v>86989</v>
          </cell>
          <cell r="AM685">
            <v>86989</v>
          </cell>
        </row>
        <row r="686">
          <cell r="C686">
            <v>87081</v>
          </cell>
          <cell r="AM686">
            <v>87081</v>
          </cell>
        </row>
        <row r="687">
          <cell r="C687">
            <v>87173</v>
          </cell>
          <cell r="AM687">
            <v>87173</v>
          </cell>
        </row>
        <row r="688">
          <cell r="C688">
            <v>87264</v>
          </cell>
          <cell r="AM688">
            <v>87264</v>
          </cell>
        </row>
        <row r="689">
          <cell r="C689">
            <v>87354</v>
          </cell>
          <cell r="AM689">
            <v>87354</v>
          </cell>
        </row>
        <row r="690">
          <cell r="C690">
            <v>87446</v>
          </cell>
          <cell r="AM690">
            <v>87446</v>
          </cell>
        </row>
        <row r="691">
          <cell r="C691">
            <v>87538</v>
          </cell>
          <cell r="AM691">
            <v>87538</v>
          </cell>
        </row>
        <row r="692">
          <cell r="C692">
            <v>87629</v>
          </cell>
          <cell r="AM692">
            <v>87629</v>
          </cell>
        </row>
        <row r="693">
          <cell r="C693">
            <v>87720</v>
          </cell>
          <cell r="AM693">
            <v>87720</v>
          </cell>
        </row>
        <row r="694">
          <cell r="C694">
            <v>87812</v>
          </cell>
          <cell r="AM694">
            <v>87812</v>
          </cell>
        </row>
        <row r="695">
          <cell r="C695">
            <v>87904</v>
          </cell>
          <cell r="AM695">
            <v>87904</v>
          </cell>
        </row>
        <row r="696">
          <cell r="C696">
            <v>87995</v>
          </cell>
          <cell r="AM696">
            <v>87995</v>
          </cell>
        </row>
        <row r="697">
          <cell r="C697">
            <v>88085</v>
          </cell>
          <cell r="AM697">
            <v>88085</v>
          </cell>
        </row>
        <row r="698">
          <cell r="C698">
            <v>88177</v>
          </cell>
          <cell r="AM698">
            <v>88177</v>
          </cell>
        </row>
        <row r="699">
          <cell r="C699">
            <v>88269</v>
          </cell>
          <cell r="AM699">
            <v>88269</v>
          </cell>
        </row>
        <row r="700">
          <cell r="C700">
            <v>88360</v>
          </cell>
          <cell r="AM700">
            <v>88360</v>
          </cell>
        </row>
        <row r="701">
          <cell r="C701">
            <v>88450</v>
          </cell>
          <cell r="AM701">
            <v>88450</v>
          </cell>
        </row>
        <row r="702">
          <cell r="C702">
            <v>88542</v>
          </cell>
          <cell r="AM702">
            <v>88542</v>
          </cell>
        </row>
        <row r="703">
          <cell r="C703">
            <v>88634</v>
          </cell>
          <cell r="AM703">
            <v>88634</v>
          </cell>
        </row>
        <row r="704">
          <cell r="C704">
            <v>88725</v>
          </cell>
          <cell r="AM704">
            <v>88725</v>
          </cell>
        </row>
        <row r="705">
          <cell r="C705">
            <v>88815</v>
          </cell>
          <cell r="AM705">
            <v>88815</v>
          </cell>
        </row>
        <row r="706">
          <cell r="C706">
            <v>88907</v>
          </cell>
          <cell r="AM706">
            <v>88907</v>
          </cell>
        </row>
        <row r="707">
          <cell r="C707">
            <v>88999</v>
          </cell>
          <cell r="AM707">
            <v>88999</v>
          </cell>
        </row>
        <row r="708">
          <cell r="C708">
            <v>89090</v>
          </cell>
          <cell r="AM708">
            <v>89090</v>
          </cell>
        </row>
        <row r="709">
          <cell r="C709">
            <v>89181</v>
          </cell>
          <cell r="AM709">
            <v>89181</v>
          </cell>
        </row>
        <row r="710">
          <cell r="C710">
            <v>89273</v>
          </cell>
          <cell r="AM710">
            <v>89273</v>
          </cell>
        </row>
        <row r="711">
          <cell r="C711">
            <v>89365</v>
          </cell>
          <cell r="AM711">
            <v>89365</v>
          </cell>
        </row>
        <row r="712">
          <cell r="C712">
            <v>89456</v>
          </cell>
          <cell r="AM712">
            <v>89456</v>
          </cell>
        </row>
        <row r="713">
          <cell r="C713">
            <v>89546</v>
          </cell>
          <cell r="AM713">
            <v>89546</v>
          </cell>
        </row>
        <row r="714">
          <cell r="C714">
            <v>89638</v>
          </cell>
          <cell r="AM714">
            <v>89638</v>
          </cell>
        </row>
        <row r="715">
          <cell r="C715">
            <v>89730</v>
          </cell>
          <cell r="AM715">
            <v>89730</v>
          </cell>
        </row>
        <row r="716">
          <cell r="C716">
            <v>89821</v>
          </cell>
          <cell r="AM716">
            <v>89821</v>
          </cell>
        </row>
        <row r="717">
          <cell r="C717">
            <v>89911</v>
          </cell>
          <cell r="AM717">
            <v>89911</v>
          </cell>
        </row>
        <row r="718">
          <cell r="C718">
            <v>90003</v>
          </cell>
          <cell r="AM718">
            <v>90003</v>
          </cell>
        </row>
        <row r="719">
          <cell r="C719">
            <v>90095</v>
          </cell>
          <cell r="AM719">
            <v>90095</v>
          </cell>
        </row>
        <row r="720">
          <cell r="C720">
            <v>90186</v>
          </cell>
          <cell r="AM720">
            <v>90186</v>
          </cell>
        </row>
        <row r="721">
          <cell r="C721">
            <v>90276</v>
          </cell>
          <cell r="AM721">
            <v>90276</v>
          </cell>
        </row>
        <row r="722">
          <cell r="C722">
            <v>90368</v>
          </cell>
          <cell r="AM722">
            <v>90368</v>
          </cell>
        </row>
        <row r="723">
          <cell r="C723">
            <v>90460</v>
          </cell>
          <cell r="AM723">
            <v>90460</v>
          </cell>
        </row>
        <row r="724">
          <cell r="C724">
            <v>90551</v>
          </cell>
          <cell r="AM724">
            <v>90551</v>
          </cell>
        </row>
        <row r="725">
          <cell r="C725">
            <v>90642</v>
          </cell>
          <cell r="AM725">
            <v>90642</v>
          </cell>
        </row>
        <row r="726">
          <cell r="C726">
            <v>90734</v>
          </cell>
          <cell r="AM726">
            <v>90734</v>
          </cell>
        </row>
        <row r="727">
          <cell r="C727">
            <v>90826</v>
          </cell>
          <cell r="AM727">
            <v>90826</v>
          </cell>
        </row>
        <row r="728">
          <cell r="C728">
            <v>90917</v>
          </cell>
          <cell r="AM728">
            <v>90917</v>
          </cell>
        </row>
        <row r="729">
          <cell r="C729">
            <v>91007</v>
          </cell>
          <cell r="AM729">
            <v>91007</v>
          </cell>
        </row>
        <row r="730">
          <cell r="C730">
            <v>91099</v>
          </cell>
          <cell r="AM730">
            <v>91099</v>
          </cell>
        </row>
        <row r="731">
          <cell r="C731">
            <v>91191</v>
          </cell>
          <cell r="AM731">
            <v>91191</v>
          </cell>
        </row>
        <row r="732">
          <cell r="C732">
            <v>91282</v>
          </cell>
          <cell r="AM732">
            <v>91282</v>
          </cell>
        </row>
        <row r="733">
          <cell r="C733">
            <v>91372</v>
          </cell>
          <cell r="AM733">
            <v>91372</v>
          </cell>
        </row>
        <row r="734">
          <cell r="C734">
            <v>91464</v>
          </cell>
          <cell r="AM734">
            <v>91464</v>
          </cell>
        </row>
        <row r="735">
          <cell r="C735">
            <v>91556</v>
          </cell>
          <cell r="AM735">
            <v>91556</v>
          </cell>
        </row>
        <row r="736">
          <cell r="C736">
            <v>91647</v>
          </cell>
          <cell r="AM736">
            <v>91647</v>
          </cell>
        </row>
      </sheetData>
      <sheetData sheetId="33">
        <row r="8">
          <cell r="D8" t="str">
            <v>4. TRIM.</v>
          </cell>
          <cell r="E8" t="str">
            <v>1. TRIM.</v>
          </cell>
          <cell r="F8" t="str">
            <v>2. TRIM.</v>
          </cell>
          <cell r="G8" t="str">
            <v>3. TRIM.</v>
          </cell>
          <cell r="H8" t="str">
            <v>4. Trim.</v>
          </cell>
        </row>
        <row r="9">
          <cell r="D9">
            <v>2023</v>
          </cell>
          <cell r="E9">
            <v>2024</v>
          </cell>
          <cell r="F9">
            <v>2024</v>
          </cell>
          <cell r="G9">
            <v>2024</v>
          </cell>
          <cell r="H9">
            <v>2024</v>
          </cell>
        </row>
        <row r="10">
          <cell r="D10">
            <v>139.37666666666667</v>
          </cell>
          <cell r="E10">
            <v>137.61666666666667</v>
          </cell>
          <cell r="F10">
            <v>144.26000000000002</v>
          </cell>
          <cell r="G10">
            <v>154.18</v>
          </cell>
          <cell r="H10">
            <v>151.59666666666666</v>
          </cell>
        </row>
        <row r="11">
          <cell r="D11">
            <v>158.25333333333333</v>
          </cell>
          <cell r="E11">
            <v>153.98333333333335</v>
          </cell>
          <cell r="F11">
            <v>159.57333333333335</v>
          </cell>
          <cell r="G11">
            <v>155.44333333333333</v>
          </cell>
          <cell r="H11">
            <v>162.03666666666666</v>
          </cell>
        </row>
        <row r="12">
          <cell r="D12">
            <v>101.76</v>
          </cell>
          <cell r="E12">
            <v>101.76666666666667</v>
          </cell>
          <cell r="F12">
            <v>101.78000000000002</v>
          </cell>
          <cell r="G12">
            <v>101.77</v>
          </cell>
          <cell r="H12">
            <v>101.77</v>
          </cell>
        </row>
        <row r="13">
          <cell r="D13">
            <v>116.86333333333334</v>
          </cell>
          <cell r="E13">
            <v>126.72666666666667</v>
          </cell>
          <cell r="F13">
            <v>118.65333333333335</v>
          </cell>
          <cell r="G13">
            <v>117.56666666666666</v>
          </cell>
          <cell r="H13">
            <v>115.75666666666666</v>
          </cell>
        </row>
        <row r="14">
          <cell r="D14">
            <v>102.00333333333333</v>
          </cell>
          <cell r="E14">
            <v>102.02333333333333</v>
          </cell>
          <cell r="F14">
            <v>102.05</v>
          </cell>
          <cell r="G14">
            <v>102.05333333333333</v>
          </cell>
          <cell r="H14">
            <v>102.08</v>
          </cell>
        </row>
        <row r="15">
          <cell r="D15">
            <v>106.54</v>
          </cell>
          <cell r="E15">
            <v>106.57333333333334</v>
          </cell>
          <cell r="F15">
            <v>106.62</v>
          </cell>
          <cell r="G15">
            <v>106.62</v>
          </cell>
          <cell r="H15">
            <v>106.58</v>
          </cell>
        </row>
        <row r="16">
          <cell r="D16">
            <v>110.51666666666667</v>
          </cell>
          <cell r="E16">
            <v>110.56666666666666</v>
          </cell>
          <cell r="F16">
            <v>110.56</v>
          </cell>
          <cell r="G16">
            <v>110.56</v>
          </cell>
          <cell r="H16">
            <v>110.55666666666667</v>
          </cell>
        </row>
        <row r="17">
          <cell r="D17">
            <v>99.34999999999998</v>
          </cell>
          <cell r="E17">
            <v>99.34999999999998</v>
          </cell>
          <cell r="F17">
            <v>99.34999999999998</v>
          </cell>
          <cell r="G17">
            <v>99.34999999999998</v>
          </cell>
          <cell r="H17">
            <v>99.34999999999998</v>
          </cell>
        </row>
        <row r="18">
          <cell r="D18">
            <v>102.06</v>
          </cell>
          <cell r="E18">
            <v>102.04</v>
          </cell>
          <cell r="F18">
            <v>102</v>
          </cell>
          <cell r="G18">
            <v>102</v>
          </cell>
          <cell r="H18">
            <v>101.96</v>
          </cell>
        </row>
        <row r="19">
          <cell r="D19">
            <v>117.08</v>
          </cell>
          <cell r="E19">
            <v>117.08</v>
          </cell>
          <cell r="F19">
            <v>117.08</v>
          </cell>
          <cell r="G19">
            <v>117.08</v>
          </cell>
          <cell r="H19">
            <v>117.46999999999998</v>
          </cell>
        </row>
        <row r="20">
          <cell r="D20">
            <v>113.45666666666666</v>
          </cell>
          <cell r="E20">
            <v>113.13</v>
          </cell>
          <cell r="F20">
            <v>114.05</v>
          </cell>
          <cell r="G20">
            <v>113.72333333333331</v>
          </cell>
          <cell r="H20">
            <v>113.90666666666668</v>
          </cell>
        </row>
        <row r="21">
          <cell r="D21">
            <v>102.51333333333332</v>
          </cell>
          <cell r="E21">
            <v>102.57666666666667</v>
          </cell>
          <cell r="F21">
            <v>102.66666666666667</v>
          </cell>
          <cell r="G21">
            <v>102.68</v>
          </cell>
          <cell r="H21">
            <v>102.68</v>
          </cell>
        </row>
        <row r="22">
          <cell r="D22">
            <v>125.45673561333335</v>
          </cell>
          <cell r="E22">
            <v>125.34757146666669</v>
          </cell>
          <cell r="F22">
            <v>128.1601636566667</v>
          </cell>
          <cell r="G22">
            <v>132.89889991333337</v>
          </cell>
          <cell r="H22">
            <v>131.64201943000003</v>
          </cell>
        </row>
        <row r="27">
          <cell r="D27">
            <v>131.88999999999999</v>
          </cell>
          <cell r="E27">
            <v>131.09666666666666</v>
          </cell>
          <cell r="F27">
            <v>135.07</v>
          </cell>
          <cell r="G27">
            <v>142.29333333333332</v>
          </cell>
          <cell r="H27">
            <v>140.04999999999998</v>
          </cell>
        </row>
        <row r="28">
          <cell r="D28">
            <v>112.65333333333332</v>
          </cell>
          <cell r="E28">
            <v>113.58666666666666</v>
          </cell>
          <cell r="F28">
            <v>114.46999999999998</v>
          </cell>
          <cell r="G28">
            <v>114.36333333333333</v>
          </cell>
          <cell r="H28">
            <v>115.34333333333332</v>
          </cell>
        </row>
        <row r="33">
          <cell r="D33">
            <v>149.41</v>
          </cell>
          <cell r="E33">
            <v>148.5</v>
          </cell>
          <cell r="F33">
            <v>156.89666666666668</v>
          </cell>
          <cell r="G33">
            <v>168.74666666666667</v>
          </cell>
          <cell r="H33">
            <v>164.82666666666668</v>
          </cell>
        </row>
        <row r="34">
          <cell r="D34">
            <v>113.02</v>
          </cell>
          <cell r="E34">
            <v>113.09999999999998</v>
          </cell>
          <cell r="F34">
            <v>113.29333333333334</v>
          </cell>
          <cell r="G34">
            <v>114.14</v>
          </cell>
          <cell r="H34">
            <v>114.62666666666667</v>
          </cell>
        </row>
        <row r="35">
          <cell r="D35">
            <v>108.50666666666666</v>
          </cell>
          <cell r="E35">
            <v>108.55</v>
          </cell>
          <cell r="F35">
            <v>108.58</v>
          </cell>
          <cell r="G35">
            <v>108.61</v>
          </cell>
          <cell r="H35">
            <v>108.69666666666667</v>
          </cell>
        </row>
        <row r="99">
          <cell r="AG99" t="str">
            <v>ENSEMBLE IHPC</v>
          </cell>
        </row>
        <row r="100">
          <cell r="D100">
            <v>1</v>
          </cell>
          <cell r="E100">
            <v>2</v>
          </cell>
          <cell r="F100">
            <v>3</v>
          </cell>
          <cell r="G100">
            <v>4</v>
          </cell>
          <cell r="H100">
            <v>5</v>
          </cell>
          <cell r="I100">
            <v>6</v>
          </cell>
          <cell r="J100">
            <v>7</v>
          </cell>
          <cell r="K100">
            <v>8</v>
          </cell>
          <cell r="L100">
            <v>9</v>
          </cell>
          <cell r="M100">
            <v>10</v>
          </cell>
          <cell r="N100">
            <v>11</v>
          </cell>
          <cell r="O100">
            <v>12</v>
          </cell>
          <cell r="P100">
            <v>13</v>
          </cell>
          <cell r="T100">
            <v>1</v>
          </cell>
          <cell r="U100">
            <v>2</v>
          </cell>
          <cell r="V100">
            <v>3</v>
          </cell>
          <cell r="W100">
            <v>4</v>
          </cell>
          <cell r="X100">
            <v>5</v>
          </cell>
          <cell r="Y100">
            <v>6</v>
          </cell>
          <cell r="Z100">
            <v>7</v>
          </cell>
          <cell r="AA100">
            <v>8</v>
          </cell>
          <cell r="AB100">
            <v>9</v>
          </cell>
          <cell r="AC100">
            <v>10</v>
          </cell>
          <cell r="AD100">
            <v>11</v>
          </cell>
          <cell r="AE100">
            <v>12</v>
          </cell>
          <cell r="AG100">
            <v>13</v>
          </cell>
        </row>
        <row r="101">
          <cell r="D101" t="str">
            <v>PRODUITS ALIM. ET BOISSONS NON ALC.</v>
          </cell>
          <cell r="E101" t="str">
            <v>BOISSONS ALCOOLISEES, TABACS ET STUPEFIANTS</v>
          </cell>
          <cell r="F101" t="str">
            <v>ART. D'HABILLEMENT ET ARTICLES CHAUSSANTS</v>
          </cell>
          <cell r="G101" t="str">
            <v>LOGEMENT, EAU, ELECTRICITE, GAZ, AUTRES COMB.</v>
          </cell>
          <cell r="H101" t="str">
            <v>AMEUBL., EQUIP. MENAGER, ENTRET. MAISON</v>
          </cell>
          <cell r="I101" t="str">
            <v>SANTE</v>
          </cell>
          <cell r="J101" t="str">
            <v>TRANSPORTS</v>
          </cell>
          <cell r="K101" t="str">
            <v>COMMUNICATION</v>
          </cell>
          <cell r="L101" t="str">
            <v>LOISIRS,  SPECTACLES ET CULTURE</v>
          </cell>
          <cell r="M101" t="str">
            <v>ENSEIGNEMENT</v>
          </cell>
          <cell r="N101" t="str">
            <v>HOTELS, CAFES, RESTAURANTS</v>
          </cell>
          <cell r="O101" t="str">
            <v>AUTRES BIENS ET SERVICES</v>
          </cell>
          <cell r="P101" t="str">
            <v>ENSEMBLE IHPC</v>
          </cell>
          <cell r="Q101" t="str">
            <v>Inflation moyenne</v>
          </cell>
          <cell r="S101" t="str">
            <v>Validation</v>
          </cell>
          <cell r="T101" t="str">
            <v>Energie</v>
          </cell>
          <cell r="U101" t="str">
            <v>Produits frais</v>
          </cell>
          <cell r="V101" t="str">
            <v>Hors produits frais et énergie</v>
          </cell>
          <cell r="W101" t="str">
            <v>local</v>
          </cell>
          <cell r="X101" t="str">
            <v>Importé</v>
          </cell>
          <cell r="Y101" t="str">
            <v>Durable</v>
          </cell>
          <cell r="Z101" t="str">
            <v>Semi durable</v>
          </cell>
          <cell r="AA101" t="str">
            <v>Non durable</v>
          </cell>
          <cell r="AB101" t="str">
            <v>Service</v>
          </cell>
          <cell r="AC101" t="str">
            <v>Primaire</v>
          </cell>
          <cell r="AD101" t="str">
            <v>Secondaire</v>
          </cell>
          <cell r="AE101" t="str">
            <v>Tertiaire</v>
          </cell>
          <cell r="AG101" t="str">
            <v>Validation</v>
          </cell>
        </row>
        <row r="102">
          <cell r="B102" t="str">
            <v>1T1997</v>
          </cell>
          <cell r="C102">
            <v>35431</v>
          </cell>
          <cell r="D102">
            <v>97.55</v>
          </cell>
          <cell r="F102">
            <v>101.364</v>
          </cell>
          <cell r="G102">
            <v>102.584</v>
          </cell>
          <cell r="H102">
            <v>101.627</v>
          </cell>
          <cell r="I102">
            <v>99.432000000000002</v>
          </cell>
          <cell r="J102">
            <v>100.371</v>
          </cell>
          <cell r="L102">
            <v>101</v>
          </cell>
          <cell r="M102">
            <v>100.45</v>
          </cell>
          <cell r="N102">
            <v>104.676</v>
          </cell>
          <cell r="O102">
            <v>103.512</v>
          </cell>
          <cell r="P102">
            <v>100.34099999999999</v>
          </cell>
          <cell r="S102">
            <v>3</v>
          </cell>
          <cell r="T102">
            <v>120.70200573065904</v>
          </cell>
          <cell r="U102">
            <v>104.01146131805157</v>
          </cell>
          <cell r="V102">
            <v>98.424068767908324</v>
          </cell>
          <cell r="W102">
            <v>103.08022922636104</v>
          </cell>
          <cell r="X102">
            <v>100.07163323782235</v>
          </cell>
          <cell r="AG102">
            <v>3</v>
          </cell>
        </row>
        <row r="103">
          <cell r="B103" t="str">
            <v>1T1997</v>
          </cell>
          <cell r="C103">
            <v>35462</v>
          </cell>
          <cell r="D103">
            <v>100.738</v>
          </cell>
          <cell r="F103">
            <v>101.38800000000001</v>
          </cell>
          <cell r="G103">
            <v>100.55</v>
          </cell>
          <cell r="H103">
            <v>101.627</v>
          </cell>
          <cell r="I103">
            <v>99.432000000000002</v>
          </cell>
          <cell r="J103">
            <v>99.537999999999997</v>
          </cell>
          <cell r="L103">
            <v>100.97799999999999</v>
          </cell>
          <cell r="M103">
            <v>100.45</v>
          </cell>
          <cell r="N103">
            <v>105.092</v>
          </cell>
          <cell r="O103">
            <v>103.512</v>
          </cell>
          <cell r="P103">
            <v>101.163</v>
          </cell>
          <cell r="S103">
            <v>4</v>
          </cell>
          <cell r="T103">
            <v>119.1977077363897</v>
          </cell>
          <cell r="U103">
            <v>102.07736389684814</v>
          </cell>
          <cell r="V103">
            <v>99.92836676217766</v>
          </cell>
          <cell r="W103">
            <v>103.65329512893983</v>
          </cell>
          <cell r="X103">
            <v>100.4297994269341</v>
          </cell>
          <cell r="AG103">
            <v>4</v>
          </cell>
        </row>
        <row r="104">
          <cell r="B104" t="str">
            <v>1T1997</v>
          </cell>
          <cell r="C104">
            <v>35490</v>
          </cell>
          <cell r="D104">
            <v>99.504999999999995</v>
          </cell>
          <cell r="F104">
            <v>101.532</v>
          </cell>
          <cell r="G104">
            <v>100.137</v>
          </cell>
          <cell r="H104">
            <v>101.636</v>
          </cell>
          <cell r="I104">
            <v>99.432000000000002</v>
          </cell>
          <cell r="J104">
            <v>100.642</v>
          </cell>
          <cell r="L104">
            <v>100.875</v>
          </cell>
          <cell r="M104">
            <v>100.452</v>
          </cell>
          <cell r="N104">
            <v>104.59</v>
          </cell>
          <cell r="O104">
            <v>103.768</v>
          </cell>
          <cell r="P104">
            <v>100.843</v>
          </cell>
          <cell r="S104">
            <v>5</v>
          </cell>
          <cell r="T104">
            <v>118.12320916905445</v>
          </cell>
          <cell r="U104">
            <v>98.92550143266476</v>
          </cell>
          <cell r="V104">
            <v>99.212034383954162</v>
          </cell>
          <cell r="W104">
            <v>102.36389684813754</v>
          </cell>
          <cell r="X104">
            <v>100</v>
          </cell>
          <cell r="AG104">
            <v>5</v>
          </cell>
        </row>
        <row r="105">
          <cell r="B105" t="str">
            <v>2T1997</v>
          </cell>
          <cell r="C105">
            <v>35521</v>
          </cell>
          <cell r="D105">
            <v>101.08</v>
          </cell>
          <cell r="F105">
            <v>101.578</v>
          </cell>
          <cell r="G105">
            <v>99.272000000000006</v>
          </cell>
          <cell r="H105">
            <v>101.735</v>
          </cell>
          <cell r="I105">
            <v>98.875</v>
          </cell>
          <cell r="J105">
            <v>100.642</v>
          </cell>
          <cell r="L105">
            <v>100.931</v>
          </cell>
          <cell r="M105">
            <v>100.452</v>
          </cell>
          <cell r="N105">
            <v>104.976</v>
          </cell>
          <cell r="O105">
            <v>103.768</v>
          </cell>
          <cell r="P105">
            <v>101.31399999999999</v>
          </cell>
          <cell r="S105">
            <v>6</v>
          </cell>
          <cell r="T105">
            <v>115.4727793696275</v>
          </cell>
          <cell r="U105">
            <v>103.08022922636104</v>
          </cell>
          <cell r="V105">
            <v>98.710601719197726</v>
          </cell>
          <cell r="W105">
            <v>102.7220630372493</v>
          </cell>
          <cell r="X105">
            <v>99.140401146131822</v>
          </cell>
          <cell r="AG105">
            <v>6</v>
          </cell>
        </row>
        <row r="106">
          <cell r="B106" t="str">
            <v>2T1997</v>
          </cell>
          <cell r="C106">
            <v>35551</v>
          </cell>
          <cell r="D106">
            <v>108.55</v>
          </cell>
          <cell r="F106">
            <v>101.578</v>
          </cell>
          <cell r="G106">
            <v>99.463999999999999</v>
          </cell>
          <cell r="H106">
            <v>101.747</v>
          </cell>
          <cell r="I106">
            <v>98.736000000000004</v>
          </cell>
          <cell r="J106">
            <v>101.099</v>
          </cell>
          <cell r="L106">
            <v>100.931</v>
          </cell>
          <cell r="M106">
            <v>100.449</v>
          </cell>
          <cell r="N106">
            <v>105.19799999999999</v>
          </cell>
          <cell r="O106">
            <v>103.768</v>
          </cell>
          <cell r="P106">
            <v>103.956</v>
          </cell>
          <cell r="S106">
            <v>7</v>
          </cell>
          <cell r="T106">
            <v>116.54727793696274</v>
          </cell>
          <cell r="U106">
            <v>110.67335243553009</v>
          </cell>
          <cell r="V106">
            <v>98.85386819484242</v>
          </cell>
          <cell r="W106">
            <v>104.94269340974213</v>
          </cell>
          <cell r="X106">
            <v>99.140401146131822</v>
          </cell>
          <cell r="AG106">
            <v>7</v>
          </cell>
        </row>
        <row r="107">
          <cell r="B107" t="str">
            <v>2T1997</v>
          </cell>
          <cell r="C107">
            <v>35582</v>
          </cell>
          <cell r="D107">
            <v>109.4</v>
          </cell>
          <cell r="F107">
            <v>101.578</v>
          </cell>
          <cell r="G107">
            <v>99.721000000000004</v>
          </cell>
          <cell r="H107">
            <v>101.747</v>
          </cell>
          <cell r="I107">
            <v>98.736000000000004</v>
          </cell>
          <cell r="J107">
            <v>101.699</v>
          </cell>
          <cell r="L107">
            <v>100.931</v>
          </cell>
          <cell r="M107">
            <v>100.45399999999999</v>
          </cell>
          <cell r="N107">
            <v>105.252</v>
          </cell>
          <cell r="O107">
            <v>103.75700000000001</v>
          </cell>
          <cell r="P107">
            <v>104.37</v>
          </cell>
          <cell r="S107">
            <v>8</v>
          </cell>
          <cell r="T107">
            <v>117.12034383954156</v>
          </cell>
          <cell r="U107">
            <v>112.10601719197709</v>
          </cell>
          <cell r="V107">
            <v>98.85386819484242</v>
          </cell>
          <cell r="W107">
            <v>105.44412607449857</v>
          </cell>
          <cell r="X107">
            <v>99.212034383954162</v>
          </cell>
          <cell r="AG107">
            <v>8</v>
          </cell>
        </row>
        <row r="108">
          <cell r="B108" t="str">
            <v>3T1997</v>
          </cell>
          <cell r="C108">
            <v>35612</v>
          </cell>
          <cell r="D108">
            <v>108.59699999999999</v>
          </cell>
          <cell r="F108">
            <v>101.56699999999999</v>
          </cell>
          <cell r="G108">
            <v>101.866</v>
          </cell>
          <cell r="H108">
            <v>101.688</v>
          </cell>
          <cell r="I108">
            <v>98.736000000000004</v>
          </cell>
          <cell r="J108">
            <v>102.533</v>
          </cell>
          <cell r="L108">
            <v>100.9</v>
          </cell>
          <cell r="M108">
            <v>100.45099999999999</v>
          </cell>
          <cell r="N108">
            <v>105.44799999999999</v>
          </cell>
          <cell r="O108">
            <v>103.768</v>
          </cell>
          <cell r="P108">
            <v>104.42700000000001</v>
          </cell>
          <cell r="S108">
            <v>9</v>
          </cell>
          <cell r="T108">
            <v>114.82808022922637</v>
          </cell>
          <cell r="U108">
            <v>115.18624641833813</v>
          </cell>
          <cell r="V108">
            <v>98.638968481375358</v>
          </cell>
          <cell r="W108">
            <v>105.58739255014328</v>
          </cell>
          <cell r="X108">
            <v>99.355300859598856</v>
          </cell>
          <cell r="AG108">
            <v>9</v>
          </cell>
        </row>
        <row r="109">
          <cell r="B109" t="str">
            <v>3T1997</v>
          </cell>
          <cell r="C109">
            <v>35643</v>
          </cell>
          <cell r="D109">
            <v>107.505</v>
          </cell>
          <cell r="F109">
            <v>101.56699999999999</v>
          </cell>
          <cell r="G109">
            <v>101.378</v>
          </cell>
          <cell r="H109">
            <v>101.714</v>
          </cell>
          <cell r="I109">
            <v>98.736000000000004</v>
          </cell>
          <cell r="J109">
            <v>101.666</v>
          </cell>
          <cell r="L109">
            <v>100.931</v>
          </cell>
          <cell r="M109">
            <v>101.723</v>
          </cell>
          <cell r="N109">
            <v>105.48099999999999</v>
          </cell>
          <cell r="O109">
            <v>103.768</v>
          </cell>
          <cell r="P109">
            <v>103.959</v>
          </cell>
          <cell r="S109">
            <v>10</v>
          </cell>
          <cell r="T109">
            <v>114.89971346704873</v>
          </cell>
          <cell r="U109">
            <v>113.53868194842407</v>
          </cell>
          <cell r="V109">
            <v>98.638968481375358</v>
          </cell>
          <cell r="W109">
            <v>105.30085959885388</v>
          </cell>
          <cell r="X109">
            <v>98.9971346704871</v>
          </cell>
          <cell r="AG109">
            <v>10</v>
          </cell>
        </row>
        <row r="110">
          <cell r="B110" t="str">
            <v>3T1997</v>
          </cell>
          <cell r="C110">
            <v>35674</v>
          </cell>
          <cell r="D110">
            <v>105.43300000000001</v>
          </cell>
          <cell r="F110">
            <v>101.56699999999999</v>
          </cell>
          <cell r="G110">
            <v>101.917</v>
          </cell>
          <cell r="H110">
            <v>101.729</v>
          </cell>
          <cell r="I110">
            <v>98.736000000000004</v>
          </cell>
          <cell r="J110">
            <v>101.667</v>
          </cell>
          <cell r="L110">
            <v>100.91500000000001</v>
          </cell>
          <cell r="M110">
            <v>106.23</v>
          </cell>
          <cell r="N110">
            <v>105.345</v>
          </cell>
          <cell r="O110">
            <v>103.768</v>
          </cell>
          <cell r="P110">
            <v>103.453</v>
          </cell>
          <cell r="S110">
            <v>11</v>
          </cell>
          <cell r="T110">
            <v>116.76217765042981</v>
          </cell>
          <cell r="U110">
            <v>110.74498567335245</v>
          </cell>
          <cell r="V110">
            <v>98.85386819484242</v>
          </cell>
          <cell r="W110">
            <v>105.08595988538681</v>
          </cell>
          <cell r="X110">
            <v>98.92550143266476</v>
          </cell>
          <cell r="AG110">
            <v>11</v>
          </cell>
        </row>
        <row r="111">
          <cell r="B111" t="str">
            <v>4T1997</v>
          </cell>
          <cell r="C111">
            <v>35704</v>
          </cell>
          <cell r="D111">
            <v>105.098</v>
          </cell>
          <cell r="F111">
            <v>101.98699999999999</v>
          </cell>
          <cell r="G111">
            <v>100.682</v>
          </cell>
          <cell r="H111">
            <v>102.31</v>
          </cell>
          <cell r="I111">
            <v>99.66</v>
          </cell>
          <cell r="J111">
            <v>101.66800000000001</v>
          </cell>
          <cell r="L111">
            <v>100.53700000000001</v>
          </cell>
          <cell r="M111">
            <v>102.084</v>
          </cell>
          <cell r="N111">
            <v>106.726</v>
          </cell>
          <cell r="O111">
            <v>104.235</v>
          </cell>
          <cell r="P111">
            <v>103.322</v>
          </cell>
          <cell r="S111">
            <v>12</v>
          </cell>
          <cell r="T111">
            <v>119.12607449856735</v>
          </cell>
          <cell r="U111">
            <v>107.16332378223495</v>
          </cell>
          <cell r="V111">
            <v>98.710601719197726</v>
          </cell>
          <cell r="W111">
            <v>104.44126074498568</v>
          </cell>
          <cell r="X111">
            <v>98.710601719197726</v>
          </cell>
          <cell r="AG111">
            <v>12</v>
          </cell>
        </row>
        <row r="112">
          <cell r="B112" t="str">
            <v>4T1997</v>
          </cell>
          <cell r="C112">
            <v>35735</v>
          </cell>
          <cell r="D112">
            <v>106.334</v>
          </cell>
          <cell r="F112">
            <v>101.65900000000001</v>
          </cell>
          <cell r="G112">
            <v>103.018</v>
          </cell>
          <cell r="H112">
            <v>103.066</v>
          </cell>
          <cell r="I112">
            <v>99.733999999999995</v>
          </cell>
          <cell r="J112">
            <v>101.66800000000001</v>
          </cell>
          <cell r="L112">
            <v>100.622</v>
          </cell>
          <cell r="M112">
            <v>102.09099999999999</v>
          </cell>
          <cell r="N112">
            <v>107.036</v>
          </cell>
          <cell r="O112">
            <v>104.959</v>
          </cell>
          <cell r="P112">
            <v>104.093</v>
          </cell>
          <cell r="S112">
            <v>13</v>
          </cell>
          <cell r="T112">
            <v>122.27793696275072</v>
          </cell>
          <cell r="U112">
            <v>110.67335243553009</v>
          </cell>
          <cell r="V112">
            <v>98.424068767908324</v>
          </cell>
          <cell r="W112">
            <v>105.44412607449857</v>
          </cell>
          <cell r="X112">
            <v>98.92550143266476</v>
          </cell>
          <cell r="AG112">
            <v>13</v>
          </cell>
        </row>
        <row r="113">
          <cell r="B113" t="str">
            <v>4T1997</v>
          </cell>
          <cell r="C113">
            <v>35765</v>
          </cell>
          <cell r="D113">
            <v>105.93</v>
          </cell>
          <cell r="F113">
            <v>101.764</v>
          </cell>
          <cell r="G113">
            <v>104.021</v>
          </cell>
          <cell r="H113">
            <v>104.545</v>
          </cell>
          <cell r="I113">
            <v>99.831000000000003</v>
          </cell>
          <cell r="J113">
            <v>101.697</v>
          </cell>
          <cell r="L113">
            <v>100.622</v>
          </cell>
          <cell r="M113">
            <v>102.07899999999999</v>
          </cell>
          <cell r="N113">
            <v>106.934</v>
          </cell>
          <cell r="O113">
            <v>104.959</v>
          </cell>
          <cell r="P113">
            <v>104.16500000000001</v>
          </cell>
          <cell r="S113">
            <v>14</v>
          </cell>
          <cell r="T113">
            <v>119.62750716332378</v>
          </cell>
          <cell r="U113">
            <v>103.29512893982807</v>
          </cell>
          <cell r="V113">
            <v>99.068767908309468</v>
          </cell>
          <cell r="W113">
            <v>103.86819484240688</v>
          </cell>
          <cell r="X113">
            <v>98.85386819484242</v>
          </cell>
          <cell r="AG113">
            <v>14</v>
          </cell>
        </row>
        <row r="114">
          <cell r="B114" t="str">
            <v>1T1998</v>
          </cell>
          <cell r="C114">
            <v>35796</v>
          </cell>
          <cell r="D114">
            <v>103.589</v>
          </cell>
          <cell r="F114">
            <v>102.203</v>
          </cell>
          <cell r="G114">
            <v>100.52800000000001</v>
          </cell>
          <cell r="H114">
            <v>103.681</v>
          </cell>
          <cell r="I114">
            <v>98.667000000000002</v>
          </cell>
          <cell r="J114">
            <v>100.825</v>
          </cell>
          <cell r="L114">
            <v>102.34699999999999</v>
          </cell>
          <cell r="M114">
            <v>102.04900000000001</v>
          </cell>
          <cell r="N114">
            <v>107.143</v>
          </cell>
          <cell r="O114">
            <v>105.021</v>
          </cell>
          <cell r="P114">
            <v>102.881</v>
          </cell>
          <cell r="S114">
            <v>15</v>
          </cell>
          <cell r="T114">
            <v>107.07677043956861</v>
          </cell>
          <cell r="U114">
            <v>102.50104814809021</v>
          </cell>
          <cell r="V114">
            <v>98.519462164246576</v>
          </cell>
          <cell r="W114">
            <v>99.508415789387513</v>
          </cell>
          <cell r="X114">
            <v>100.32692017096903</v>
          </cell>
          <cell r="AG114">
            <v>15</v>
          </cell>
        </row>
        <row r="115">
          <cell r="B115" t="str">
            <v>1T1998</v>
          </cell>
          <cell r="C115">
            <v>35827</v>
          </cell>
          <cell r="D115">
            <v>104.907</v>
          </cell>
          <cell r="F115">
            <v>105.476</v>
          </cell>
          <cell r="G115">
            <v>101.779</v>
          </cell>
          <cell r="H115">
            <v>104.465</v>
          </cell>
          <cell r="I115">
            <v>98.667000000000002</v>
          </cell>
          <cell r="J115">
            <v>102.012</v>
          </cell>
          <cell r="L115">
            <v>100.52800000000001</v>
          </cell>
          <cell r="M115">
            <v>100.184</v>
          </cell>
          <cell r="N115">
            <v>111.79900000000001</v>
          </cell>
          <cell r="O115">
            <v>105.437</v>
          </cell>
          <cell r="P115">
            <v>104.256</v>
          </cell>
          <cell r="S115">
            <v>16</v>
          </cell>
          <cell r="T115">
            <v>106.90525671007195</v>
          </cell>
          <cell r="U115">
            <v>102.89067993770121</v>
          </cell>
          <cell r="V115">
            <v>98.492014582349853</v>
          </cell>
          <cell r="W115">
            <v>99.317367562689043</v>
          </cell>
          <cell r="X115">
            <v>100.7815858029778</v>
          </cell>
          <cell r="AG115">
            <v>16</v>
          </cell>
        </row>
        <row r="116">
          <cell r="B116" t="str">
            <v>1T1998</v>
          </cell>
          <cell r="C116">
            <v>35855</v>
          </cell>
          <cell r="D116">
            <v>105.79600000000001</v>
          </cell>
          <cell r="F116">
            <v>104.008</v>
          </cell>
          <cell r="G116">
            <v>99.295000000000002</v>
          </cell>
          <cell r="H116">
            <v>104.502</v>
          </cell>
          <cell r="I116">
            <v>98.212000000000003</v>
          </cell>
          <cell r="J116">
            <v>101.413</v>
          </cell>
          <cell r="L116">
            <v>101.102</v>
          </cell>
          <cell r="M116">
            <v>100.221</v>
          </cell>
          <cell r="N116">
            <v>116.136</v>
          </cell>
          <cell r="O116">
            <v>112.193</v>
          </cell>
          <cell r="P116">
            <v>104.92100000000001</v>
          </cell>
          <cell r="S116">
            <v>17</v>
          </cell>
          <cell r="T116">
            <v>103.71926239840826</v>
          </cell>
          <cell r="U116">
            <v>101.55820874263911</v>
          </cell>
          <cell r="V116">
            <v>98.326148978791068</v>
          </cell>
          <cell r="W116">
            <v>99.103100652951852</v>
          </cell>
          <cell r="X116">
            <v>99.651230678235876</v>
          </cell>
          <cell r="AG116">
            <v>17</v>
          </cell>
        </row>
        <row r="117">
          <cell r="B117" t="str">
            <v>2T1998</v>
          </cell>
          <cell r="C117">
            <v>35886</v>
          </cell>
          <cell r="D117">
            <v>114.48</v>
          </cell>
          <cell r="F117">
            <v>106.077</v>
          </cell>
          <cell r="G117">
            <v>101.44799999999999</v>
          </cell>
          <cell r="H117">
            <v>104.428</v>
          </cell>
          <cell r="I117">
            <v>98.212000000000003</v>
          </cell>
          <cell r="J117">
            <v>101.31100000000001</v>
          </cell>
          <cell r="L117">
            <v>101.102</v>
          </cell>
          <cell r="M117">
            <v>107.119</v>
          </cell>
          <cell r="N117">
            <v>116.074</v>
          </cell>
          <cell r="O117">
            <v>112.336</v>
          </cell>
          <cell r="P117">
            <v>108.44</v>
          </cell>
          <cell r="S117">
            <v>18</v>
          </cell>
          <cell r="T117">
            <v>101.00222033329108</v>
          </cell>
          <cell r="U117">
            <v>102.96901813679725</v>
          </cell>
          <cell r="V117">
            <v>98.28563597428257</v>
          </cell>
          <cell r="W117">
            <v>99.281559326861753</v>
          </cell>
          <cell r="X117">
            <v>99.805362833828184</v>
          </cell>
          <cell r="AG117">
            <v>18</v>
          </cell>
        </row>
        <row r="118">
          <cell r="B118" t="str">
            <v>2T1998</v>
          </cell>
          <cell r="C118">
            <v>35916</v>
          </cell>
          <cell r="D118">
            <v>120.884</v>
          </cell>
          <cell r="F118">
            <v>105.059</v>
          </cell>
          <cell r="G118">
            <v>100.679</v>
          </cell>
          <cell r="H118">
            <v>104.015</v>
          </cell>
          <cell r="I118">
            <v>97.046999999999997</v>
          </cell>
          <cell r="J118">
            <v>101.35299999999999</v>
          </cell>
          <cell r="L118">
            <v>101.14</v>
          </cell>
          <cell r="M118">
            <v>107.09</v>
          </cell>
          <cell r="N118">
            <v>116.313</v>
          </cell>
          <cell r="O118">
            <v>112.14100000000001</v>
          </cell>
          <cell r="P118">
            <v>110.41</v>
          </cell>
          <cell r="S118">
            <v>19</v>
          </cell>
          <cell r="T118">
            <v>100.08865360789402</v>
          </cell>
          <cell r="U118">
            <v>106.1256792977366</v>
          </cell>
          <cell r="V118">
            <v>98.618444437881308</v>
          </cell>
          <cell r="W118">
            <v>100.67730768406943</v>
          </cell>
          <cell r="X118">
            <v>99.998169856976304</v>
          </cell>
          <cell r="AG118">
            <v>19</v>
          </cell>
        </row>
        <row r="119">
          <cell r="B119" t="str">
            <v>2T1998</v>
          </cell>
          <cell r="C119">
            <v>35947</v>
          </cell>
          <cell r="D119">
            <v>127.44199999999999</v>
          </cell>
          <cell r="F119">
            <v>104.873</v>
          </cell>
          <cell r="G119">
            <v>99.679000000000002</v>
          </cell>
          <cell r="H119">
            <v>104.464</v>
          </cell>
          <cell r="I119">
            <v>97.18</v>
          </cell>
          <cell r="J119">
            <v>100.58799999999999</v>
          </cell>
          <cell r="L119">
            <v>101.11799999999999</v>
          </cell>
          <cell r="M119">
            <v>107.09</v>
          </cell>
          <cell r="N119">
            <v>116.358</v>
          </cell>
          <cell r="O119">
            <v>112.226</v>
          </cell>
          <cell r="P119">
            <v>112.443</v>
          </cell>
          <cell r="S119">
            <v>20</v>
          </cell>
          <cell r="T119">
            <v>99.279440148095489</v>
          </cell>
          <cell r="U119">
            <v>109.91849967838927</v>
          </cell>
          <cell r="V119">
            <v>98.275530873382962</v>
          </cell>
          <cell r="W119">
            <v>101.71831176731654</v>
          </cell>
          <cell r="X119">
            <v>99.87819937635058</v>
          </cell>
          <cell r="AG119">
            <v>20</v>
          </cell>
        </row>
        <row r="120">
          <cell r="B120" t="str">
            <v>3T1998</v>
          </cell>
          <cell r="C120">
            <v>35977</v>
          </cell>
          <cell r="D120">
            <v>121.215</v>
          </cell>
          <cell r="F120">
            <v>104.873</v>
          </cell>
          <cell r="G120">
            <v>99.576999999999998</v>
          </cell>
          <cell r="H120">
            <v>104.553</v>
          </cell>
          <cell r="I120">
            <v>94.981999999999999</v>
          </cell>
          <cell r="J120">
            <v>100.804</v>
          </cell>
          <cell r="L120">
            <v>101.11799999999999</v>
          </cell>
          <cell r="M120">
            <v>107.105</v>
          </cell>
          <cell r="N120">
            <v>116.78100000000001</v>
          </cell>
          <cell r="O120">
            <v>112.211</v>
          </cell>
          <cell r="P120">
            <v>110.309</v>
          </cell>
          <cell r="S120">
            <v>21</v>
          </cell>
          <cell r="T120">
            <v>100.81849010069269</v>
          </cell>
          <cell r="U120">
            <v>110.16945723088601</v>
          </cell>
          <cell r="V120">
            <v>98.510811359670001</v>
          </cell>
          <cell r="W120">
            <v>102.23883231805372</v>
          </cell>
          <cell r="X120">
            <v>99.828958639962465</v>
          </cell>
          <cell r="AG120">
            <v>21</v>
          </cell>
        </row>
        <row r="121">
          <cell r="B121" t="str">
            <v>3T1998</v>
          </cell>
          <cell r="C121">
            <v>36008</v>
          </cell>
          <cell r="D121">
            <v>123.01600000000001</v>
          </cell>
          <cell r="F121">
            <v>104.93899999999999</v>
          </cell>
          <cell r="G121">
            <v>100.598</v>
          </cell>
          <cell r="H121">
            <v>105.197</v>
          </cell>
          <cell r="I121">
            <v>94.343999999999994</v>
          </cell>
          <cell r="J121">
            <v>100.533</v>
          </cell>
          <cell r="L121">
            <v>101.11799999999999</v>
          </cell>
          <cell r="M121">
            <v>107.12</v>
          </cell>
          <cell r="N121">
            <v>116.413</v>
          </cell>
          <cell r="O121">
            <v>112.502</v>
          </cell>
          <cell r="P121">
            <v>110.985</v>
          </cell>
          <cell r="S121">
            <v>22</v>
          </cell>
          <cell r="T121">
            <v>100.90890884114657</v>
          </cell>
          <cell r="U121">
            <v>109.86004130525774</v>
          </cell>
          <cell r="V121">
            <v>98.925776939455275</v>
          </cell>
          <cell r="W121">
            <v>101.9203982754392</v>
          </cell>
          <cell r="X121">
            <v>100.92358327925527</v>
          </cell>
          <cell r="AG121">
            <v>22</v>
          </cell>
        </row>
        <row r="122">
          <cell r="B122" t="str">
            <v>3T1998</v>
          </cell>
          <cell r="C122">
            <v>36039</v>
          </cell>
          <cell r="D122">
            <v>116.92400000000001</v>
          </cell>
          <cell r="F122">
            <v>105.035</v>
          </cell>
          <cell r="G122">
            <v>104.982</v>
          </cell>
          <cell r="H122">
            <v>105.226</v>
          </cell>
          <cell r="I122">
            <v>94.575999999999993</v>
          </cell>
          <cell r="J122">
            <v>100.639</v>
          </cell>
          <cell r="L122">
            <v>101.11799999999999</v>
          </cell>
          <cell r="M122">
            <v>109.426</v>
          </cell>
          <cell r="N122">
            <v>116.312</v>
          </cell>
          <cell r="O122">
            <v>111.866</v>
          </cell>
          <cell r="P122">
            <v>109.447</v>
          </cell>
          <cell r="S122">
            <v>23</v>
          </cell>
          <cell r="T122">
            <v>102.518706030564</v>
          </cell>
          <cell r="U122">
            <v>107.18627436905123</v>
          </cell>
          <cell r="V122">
            <v>97.3867610126008</v>
          </cell>
          <cell r="W122">
            <v>99.069506286701184</v>
          </cell>
          <cell r="X122">
            <v>101.12265783058321</v>
          </cell>
          <cell r="AG122">
            <v>23</v>
          </cell>
        </row>
        <row r="123">
          <cell r="B123" t="str">
            <v>4T1998</v>
          </cell>
          <cell r="C123">
            <v>36069</v>
          </cell>
          <cell r="D123">
            <v>115.37</v>
          </cell>
          <cell r="F123">
            <v>105.035</v>
          </cell>
          <cell r="G123">
            <v>101.881</v>
          </cell>
          <cell r="H123">
            <v>105.224</v>
          </cell>
          <cell r="I123">
            <v>94.575999999999993</v>
          </cell>
          <cell r="J123">
            <v>100.639</v>
          </cell>
          <cell r="L123">
            <v>101.11799999999999</v>
          </cell>
          <cell r="M123">
            <v>109.426</v>
          </cell>
          <cell r="N123">
            <v>116.718</v>
          </cell>
          <cell r="O123">
            <v>112.008</v>
          </cell>
          <cell r="P123">
            <v>108.642</v>
          </cell>
          <cell r="S123">
            <v>24</v>
          </cell>
          <cell r="T123">
            <v>103.77134348786902</v>
          </cell>
          <cell r="U123">
            <v>107.42390063145763</v>
          </cell>
          <cell r="V123">
            <v>97.553324976802429</v>
          </cell>
          <cell r="W123">
            <v>99.380914690249156</v>
          </cell>
          <cell r="X123">
            <v>101.23430579245095</v>
          </cell>
          <cell r="AG123">
            <v>24</v>
          </cell>
        </row>
        <row r="124">
          <cell r="B124" t="str">
            <v>4T1998</v>
          </cell>
          <cell r="C124">
            <v>36100</v>
          </cell>
          <cell r="D124">
            <v>113.298</v>
          </cell>
          <cell r="F124">
            <v>105.035</v>
          </cell>
          <cell r="G124">
            <v>104.008</v>
          </cell>
          <cell r="H124">
            <v>105.248</v>
          </cell>
          <cell r="I124">
            <v>94.602000000000004</v>
          </cell>
          <cell r="J124">
            <v>100.639</v>
          </cell>
          <cell r="L124">
            <v>100.89</v>
          </cell>
          <cell r="M124">
            <v>109.449</v>
          </cell>
          <cell r="N124">
            <v>116.623</v>
          </cell>
          <cell r="O124">
            <v>112.434</v>
          </cell>
          <cell r="P124">
            <v>108.17100000000001</v>
          </cell>
          <cell r="S124">
            <v>25</v>
          </cell>
          <cell r="T124">
            <v>107.96217981183578</v>
          </cell>
          <cell r="U124">
            <v>106.03510409450517</v>
          </cell>
          <cell r="V124">
            <v>97.525144284133717</v>
          </cell>
          <cell r="W124">
            <v>99.079352337558262</v>
          </cell>
          <cell r="X124">
            <v>101.33048053227691</v>
          </cell>
          <cell r="AG124">
            <v>25</v>
          </cell>
        </row>
        <row r="125">
          <cell r="B125" t="str">
            <v>4T1998</v>
          </cell>
          <cell r="C125">
            <v>36130</v>
          </cell>
          <cell r="D125">
            <v>104.83499999999999</v>
          </cell>
          <cell r="F125">
            <v>105.035</v>
          </cell>
          <cell r="G125">
            <v>102.925</v>
          </cell>
          <cell r="H125">
            <v>105.15600000000001</v>
          </cell>
          <cell r="I125">
            <v>95.373000000000005</v>
          </cell>
          <cell r="J125">
            <v>100.639</v>
          </cell>
          <cell r="L125">
            <v>100.89</v>
          </cell>
          <cell r="M125">
            <v>109.434</v>
          </cell>
          <cell r="N125">
            <v>116.498</v>
          </cell>
          <cell r="O125">
            <v>112.014</v>
          </cell>
          <cell r="P125">
            <v>105.17700000000001</v>
          </cell>
          <cell r="S125">
            <v>26</v>
          </cell>
          <cell r="T125">
            <v>110.3929565684451</v>
          </cell>
          <cell r="U125">
            <v>105.62911663781165</v>
          </cell>
          <cell r="V125">
            <v>97.969843242396777</v>
          </cell>
          <cell r="W125">
            <v>99.70579706960072</v>
          </cell>
          <cell r="X125">
            <v>101.22868964630223</v>
          </cell>
          <cell r="AG125">
            <v>26</v>
          </cell>
        </row>
        <row r="126">
          <cell r="B126" t="str">
            <v>1T1999</v>
          </cell>
          <cell r="C126">
            <v>36161</v>
          </cell>
          <cell r="D126">
            <v>102.849</v>
          </cell>
          <cell r="F126">
            <v>106.652</v>
          </cell>
          <cell r="G126">
            <v>103.81100000000001</v>
          </cell>
          <cell r="H126">
            <v>105.15600000000001</v>
          </cell>
          <cell r="I126">
            <v>92.588999999999999</v>
          </cell>
          <cell r="J126">
            <v>99.971000000000004</v>
          </cell>
          <cell r="L126">
            <v>100.83</v>
          </cell>
          <cell r="M126">
            <v>109.434</v>
          </cell>
          <cell r="N126">
            <v>116.788</v>
          </cell>
          <cell r="O126">
            <v>116.07899999999999</v>
          </cell>
          <cell r="P126">
            <v>104.729</v>
          </cell>
          <cell r="S126">
            <v>27</v>
          </cell>
          <cell r="T126">
            <v>106.23644341299416</v>
          </cell>
          <cell r="U126">
            <v>108.51337533675924</v>
          </cell>
          <cell r="V126">
            <v>98.272219383539891</v>
          </cell>
          <cell r="W126">
            <v>99.604390571269519</v>
          </cell>
          <cell r="X126">
            <v>103.144581962692</v>
          </cell>
          <cell r="AG126">
            <v>27</v>
          </cell>
        </row>
        <row r="127">
          <cell r="B127" t="str">
            <v>1T1999</v>
          </cell>
          <cell r="C127">
            <v>36192</v>
          </cell>
          <cell r="D127">
            <v>103.732</v>
          </cell>
          <cell r="F127">
            <v>107.61</v>
          </cell>
          <cell r="G127">
            <v>102.08499999999999</v>
          </cell>
          <cell r="H127">
            <v>105.212</v>
          </cell>
          <cell r="I127">
            <v>92.49</v>
          </cell>
          <cell r="J127">
            <v>99.986000000000004</v>
          </cell>
          <cell r="L127">
            <v>101.227</v>
          </cell>
          <cell r="M127">
            <v>109.438</v>
          </cell>
          <cell r="N127">
            <v>116.83</v>
          </cell>
          <cell r="O127">
            <v>116.35</v>
          </cell>
          <cell r="P127">
            <v>104.94499999999999</v>
          </cell>
          <cell r="S127">
            <v>28</v>
          </cell>
          <cell r="T127">
            <v>104.53287976120345</v>
          </cell>
          <cell r="U127">
            <v>104.89588289432392</v>
          </cell>
          <cell r="V127">
            <v>98.613873412051603</v>
          </cell>
          <cell r="W127">
            <v>98.379671419783463</v>
          </cell>
          <cell r="X127">
            <v>103.35821831388168</v>
          </cell>
          <cell r="AG127">
            <v>28</v>
          </cell>
        </row>
        <row r="128">
          <cell r="B128" t="str">
            <v>1T1999</v>
          </cell>
          <cell r="C128">
            <v>36220</v>
          </cell>
          <cell r="D128">
            <v>103.428</v>
          </cell>
          <cell r="F128">
            <v>107.68899999999999</v>
          </cell>
          <cell r="G128">
            <v>99.823999999999998</v>
          </cell>
          <cell r="H128">
            <v>104.41</v>
          </cell>
          <cell r="I128">
            <v>93.087999999999994</v>
          </cell>
          <cell r="J128">
            <v>101.1</v>
          </cell>
          <cell r="L128">
            <v>100.98</v>
          </cell>
          <cell r="M128">
            <v>109.438</v>
          </cell>
          <cell r="N128">
            <v>116.976</v>
          </cell>
          <cell r="O128">
            <v>116.35</v>
          </cell>
          <cell r="P128">
            <v>104.839</v>
          </cell>
          <cell r="S128">
            <v>29</v>
          </cell>
          <cell r="T128">
            <v>106.19165966934158</v>
          </cell>
          <cell r="U128">
            <v>104.73709306515131</v>
          </cell>
          <cell r="V128">
            <v>98.90599759120235</v>
          </cell>
          <cell r="W128">
            <v>98.718768875081878</v>
          </cell>
          <cell r="X128">
            <v>103.47786654625878</v>
          </cell>
          <cell r="AG128">
            <v>29</v>
          </cell>
        </row>
        <row r="129">
          <cell r="B129" t="str">
            <v>2T1999</v>
          </cell>
          <cell r="C129">
            <v>36251</v>
          </cell>
          <cell r="D129">
            <v>107.898</v>
          </cell>
          <cell r="F129">
            <v>106.626</v>
          </cell>
          <cell r="G129">
            <v>100.39100000000001</v>
          </cell>
          <cell r="H129">
            <v>104.41</v>
          </cell>
          <cell r="I129">
            <v>93.087999999999994</v>
          </cell>
          <cell r="J129">
            <v>101.1</v>
          </cell>
          <cell r="L129">
            <v>100.999</v>
          </cell>
          <cell r="M129">
            <v>109.438</v>
          </cell>
          <cell r="N129">
            <v>120.041</v>
          </cell>
          <cell r="O129">
            <v>116.35</v>
          </cell>
          <cell r="P129">
            <v>106.655</v>
          </cell>
          <cell r="S129">
            <v>30</v>
          </cell>
          <cell r="T129">
            <v>112.58616354165272</v>
          </cell>
          <cell r="U129">
            <v>106.41412686834349</v>
          </cell>
          <cell r="V129">
            <v>98.881159406693001</v>
          </cell>
          <cell r="W129">
            <v>99.757835251610217</v>
          </cell>
          <cell r="X129">
            <v>103.55059703295358</v>
          </cell>
          <cell r="AG129">
            <v>30</v>
          </cell>
        </row>
        <row r="130">
          <cell r="B130" t="str">
            <v>2T1999</v>
          </cell>
          <cell r="C130">
            <v>36281</v>
          </cell>
          <cell r="D130">
            <v>109.806</v>
          </cell>
          <cell r="F130">
            <v>106.633</v>
          </cell>
          <cell r="G130">
            <v>100.223</v>
          </cell>
          <cell r="H130">
            <v>104.861</v>
          </cell>
          <cell r="I130">
            <v>95.927000000000007</v>
          </cell>
          <cell r="J130">
            <v>102.3</v>
          </cell>
          <cell r="L130">
            <v>100.999</v>
          </cell>
          <cell r="M130">
            <v>109.438</v>
          </cell>
          <cell r="N130">
            <v>120.626</v>
          </cell>
          <cell r="O130">
            <v>116.52200000000001</v>
          </cell>
          <cell r="P130">
            <v>107.691</v>
          </cell>
          <cell r="S130">
            <v>31</v>
          </cell>
          <cell r="T130">
            <v>113.09516358061391</v>
          </cell>
          <cell r="U130">
            <v>107.84636825085093</v>
          </cell>
          <cell r="V130">
            <v>99.550237166320684</v>
          </cell>
          <cell r="W130">
            <v>101.00780457684773</v>
          </cell>
          <cell r="X130">
            <v>103.74353131400069</v>
          </cell>
          <cell r="AG130">
            <v>31</v>
          </cell>
        </row>
        <row r="131">
          <cell r="B131" t="str">
            <v>2T1999</v>
          </cell>
          <cell r="C131">
            <v>36312</v>
          </cell>
          <cell r="D131">
            <v>113.98</v>
          </cell>
          <cell r="F131">
            <v>106.633</v>
          </cell>
          <cell r="G131">
            <v>99.662999999999997</v>
          </cell>
          <cell r="H131">
            <v>104.861</v>
          </cell>
          <cell r="I131">
            <v>95.653000000000006</v>
          </cell>
          <cell r="J131">
            <v>102.315</v>
          </cell>
          <cell r="L131">
            <v>100.999</v>
          </cell>
          <cell r="M131">
            <v>109.438</v>
          </cell>
          <cell r="N131">
            <v>120.83199999999999</v>
          </cell>
          <cell r="O131">
            <v>116.52200000000001</v>
          </cell>
          <cell r="P131">
            <v>108.97499999999999</v>
          </cell>
          <cell r="S131">
            <v>32</v>
          </cell>
          <cell r="T131">
            <v>117.07631284965838</v>
          </cell>
          <cell r="U131">
            <v>113.10216994366615</v>
          </cell>
          <cell r="V131">
            <v>99.616599152215912</v>
          </cell>
          <cell r="W131">
            <v>103.35624616273273</v>
          </cell>
          <cell r="X131">
            <v>103.77961241688035</v>
          </cell>
          <cell r="AG131">
            <v>32</v>
          </cell>
        </row>
        <row r="132">
          <cell r="B132" t="str">
            <v>3T1999</v>
          </cell>
          <cell r="C132">
            <v>36342</v>
          </cell>
          <cell r="D132">
            <v>112.48699999999999</v>
          </cell>
          <cell r="F132">
            <v>106.633</v>
          </cell>
          <cell r="G132">
            <v>100.01300000000001</v>
          </cell>
          <cell r="H132">
            <v>104.58199999999999</v>
          </cell>
          <cell r="I132">
            <v>90.983999999999995</v>
          </cell>
          <cell r="J132">
            <v>102.23</v>
          </cell>
          <cell r="L132">
            <v>100.747</v>
          </cell>
          <cell r="M132">
            <v>109.438</v>
          </cell>
          <cell r="N132">
            <v>121.077</v>
          </cell>
          <cell r="O132">
            <v>116.345</v>
          </cell>
          <cell r="P132">
            <v>108.283</v>
          </cell>
          <cell r="S132">
            <v>33</v>
          </cell>
          <cell r="T132">
            <v>111.33518193567174</v>
          </cell>
          <cell r="U132">
            <v>113.75808916715545</v>
          </cell>
          <cell r="V132">
            <v>100.50041217706196</v>
          </cell>
          <cell r="W132">
            <v>104.01953840555073</v>
          </cell>
          <cell r="X132">
            <v>104.09111367160575</v>
          </cell>
          <cell r="AG132">
            <v>33</v>
          </cell>
        </row>
        <row r="133">
          <cell r="B133" t="str">
            <v>3T1999</v>
          </cell>
          <cell r="C133">
            <v>36373</v>
          </cell>
          <cell r="D133">
            <v>110.193</v>
          </cell>
          <cell r="F133">
            <v>106.633</v>
          </cell>
          <cell r="G133">
            <v>104.902</v>
          </cell>
          <cell r="H133">
            <v>104.834</v>
          </cell>
          <cell r="I133">
            <v>91.65</v>
          </cell>
          <cell r="J133">
            <v>101.187</v>
          </cell>
          <cell r="L133">
            <v>100.736</v>
          </cell>
          <cell r="M133">
            <v>110.349</v>
          </cell>
          <cell r="N133">
            <v>121.176</v>
          </cell>
          <cell r="O133">
            <v>116.345</v>
          </cell>
          <cell r="P133">
            <v>107.941</v>
          </cell>
          <cell r="S133">
            <v>34</v>
          </cell>
          <cell r="T133">
            <v>111.44090750158327</v>
          </cell>
          <cell r="U133">
            <v>114.19225246901152</v>
          </cell>
          <cell r="V133">
            <v>100.87296725066035</v>
          </cell>
          <cell r="W133">
            <v>104.50173859576923</v>
          </cell>
          <cell r="X133">
            <v>104.29837257734502</v>
          </cell>
          <cell r="AG133">
            <v>34</v>
          </cell>
        </row>
        <row r="134">
          <cell r="B134" t="str">
            <v>3T1999</v>
          </cell>
          <cell r="C134">
            <v>36404</v>
          </cell>
          <cell r="D134">
            <v>106.581</v>
          </cell>
          <cell r="F134">
            <v>107.872</v>
          </cell>
          <cell r="G134">
            <v>107.786</v>
          </cell>
          <cell r="H134">
            <v>104.536</v>
          </cell>
          <cell r="I134">
            <v>90.983999999999995</v>
          </cell>
          <cell r="J134">
            <v>101.19499999999999</v>
          </cell>
          <cell r="L134">
            <v>100.748</v>
          </cell>
          <cell r="M134">
            <v>110.444</v>
          </cell>
          <cell r="N134">
            <v>121.235</v>
          </cell>
          <cell r="O134">
            <v>116.345</v>
          </cell>
          <cell r="P134">
            <v>107.06</v>
          </cell>
          <cell r="S134">
            <v>35</v>
          </cell>
          <cell r="T134">
            <v>113.94034256407272</v>
          </cell>
          <cell r="U134">
            <v>112.11684069314029</v>
          </cell>
          <cell r="V134">
            <v>100.58388513432061</v>
          </cell>
          <cell r="W134">
            <v>103.6238624342317</v>
          </cell>
          <cell r="X134">
            <v>104.2039726258469</v>
          </cell>
          <cell r="AG134">
            <v>35</v>
          </cell>
        </row>
        <row r="135">
          <cell r="B135" t="str">
            <v>4T1999</v>
          </cell>
          <cell r="C135">
            <v>36434</v>
          </cell>
          <cell r="D135">
            <v>108.611</v>
          </cell>
          <cell r="F135">
            <v>107.872</v>
          </cell>
          <cell r="G135">
            <v>111.544</v>
          </cell>
          <cell r="H135">
            <v>104.73099999999999</v>
          </cell>
          <cell r="I135">
            <v>90.811000000000007</v>
          </cell>
          <cell r="J135">
            <v>101.191</v>
          </cell>
          <cell r="L135">
            <v>100.521</v>
          </cell>
          <cell r="M135">
            <v>110.444</v>
          </cell>
          <cell r="N135">
            <v>121.008</v>
          </cell>
          <cell r="O135">
            <v>117.788</v>
          </cell>
          <cell r="P135">
            <v>108.197</v>
          </cell>
          <cell r="S135">
            <v>36</v>
          </cell>
          <cell r="T135">
            <v>113.22686112043012</v>
          </cell>
          <cell r="U135">
            <v>114.02427830094382</v>
          </cell>
          <cell r="V135">
            <v>101.52195925825434</v>
          </cell>
          <cell r="W135">
            <v>105.35292596208998</v>
          </cell>
          <cell r="X135">
            <v>104.2885882693944</v>
          </cell>
          <cell r="AG135">
            <v>36</v>
          </cell>
        </row>
        <row r="136">
          <cell r="B136" t="str">
            <v>4T1999</v>
          </cell>
          <cell r="C136">
            <v>36465</v>
          </cell>
          <cell r="D136">
            <v>105.872</v>
          </cell>
          <cell r="F136">
            <v>107.872</v>
          </cell>
          <cell r="G136">
            <v>107.578</v>
          </cell>
          <cell r="H136">
            <v>104.72499999999999</v>
          </cell>
          <cell r="I136">
            <v>93.052000000000007</v>
          </cell>
          <cell r="J136">
            <v>101.191</v>
          </cell>
          <cell r="L136">
            <v>100.521</v>
          </cell>
          <cell r="M136">
            <v>110.444</v>
          </cell>
          <cell r="N136">
            <v>120.76300000000001</v>
          </cell>
          <cell r="O136">
            <v>117.375</v>
          </cell>
          <cell r="P136">
            <v>106.89700000000001</v>
          </cell>
          <cell r="S136">
            <v>37</v>
          </cell>
          <cell r="T136">
            <v>115.64176767846716</v>
          </cell>
          <cell r="U136">
            <v>115.0494985663158</v>
          </cell>
          <cell r="V136">
            <v>101.0063795551531</v>
          </cell>
          <cell r="W136">
            <v>105.43356207859357</v>
          </cell>
          <cell r="X136">
            <v>104.09659297168633</v>
          </cell>
          <cell r="AG136">
            <v>37</v>
          </cell>
        </row>
        <row r="137">
          <cell r="B137" t="str">
            <v>4T1999</v>
          </cell>
          <cell r="C137">
            <v>36495</v>
          </cell>
          <cell r="D137">
            <v>102.39400000000001</v>
          </cell>
          <cell r="F137">
            <v>107.872</v>
          </cell>
          <cell r="G137">
            <v>106.29900000000001</v>
          </cell>
          <cell r="H137">
            <v>104.54</v>
          </cell>
          <cell r="I137">
            <v>93.052000000000007</v>
          </cell>
          <cell r="J137">
            <v>102.905</v>
          </cell>
          <cell r="L137">
            <v>100.521</v>
          </cell>
          <cell r="M137">
            <v>110.459</v>
          </cell>
          <cell r="N137">
            <v>121.078</v>
          </cell>
          <cell r="O137">
            <v>117.375</v>
          </cell>
          <cell r="P137">
            <v>105.87</v>
          </cell>
          <cell r="S137">
            <v>38</v>
          </cell>
          <cell r="T137">
            <v>113.89452851292965</v>
          </cell>
          <cell r="U137">
            <v>116.60684244324759</v>
          </cell>
          <cell r="V137">
            <v>101.26481332483492</v>
          </cell>
          <cell r="W137">
            <v>106.2335149374197</v>
          </cell>
          <cell r="X137">
            <v>104.0403258544806</v>
          </cell>
          <cell r="AG137">
            <v>38</v>
          </cell>
        </row>
        <row r="138">
          <cell r="B138" t="str">
            <v>1T2000</v>
          </cell>
          <cell r="C138">
            <v>36526</v>
          </cell>
          <cell r="D138">
            <v>99.19571174820814</v>
          </cell>
          <cell r="E138">
            <v>104.96479781420763</v>
          </cell>
          <cell r="F138">
            <v>107.85229606299215</v>
          </cell>
          <cell r="G138">
            <v>106.31861619047618</v>
          </cell>
          <cell r="H138">
            <v>104.31943093093095</v>
          </cell>
          <cell r="I138">
            <v>93.018498806682587</v>
          </cell>
          <cell r="J138">
            <v>104.06963134232498</v>
          </cell>
          <cell r="K138">
            <v>116.07536842105263</v>
          </cell>
          <cell r="L138">
            <v>103.34078455284553</v>
          </cell>
          <cell r="M138">
            <v>109.18</v>
          </cell>
          <cell r="N138">
            <v>121.11521084337348</v>
          </cell>
          <cell r="O138">
            <v>117.71332723112128</v>
          </cell>
          <cell r="P138">
            <v>105.1</v>
          </cell>
          <cell r="S138">
            <v>39</v>
          </cell>
          <cell r="T138">
            <v>105.21354584126118</v>
          </cell>
          <cell r="U138">
            <v>109.59420813929073</v>
          </cell>
          <cell r="V138">
            <v>101.5375894934277</v>
          </cell>
          <cell r="W138">
            <v>104.52107824238732</v>
          </cell>
          <cell r="X138">
            <v>102.77665726067461</v>
          </cell>
          <cell r="AG138">
            <v>39</v>
          </cell>
        </row>
        <row r="139">
          <cell r="B139" t="str">
            <v>1T2000</v>
          </cell>
          <cell r="C139">
            <v>36557</v>
          </cell>
          <cell r="D139">
            <v>97.92385540666875</v>
          </cell>
          <cell r="E139">
            <v>104.75660109289616</v>
          </cell>
          <cell r="F139">
            <v>107.85229606299215</v>
          </cell>
          <cell r="G139">
            <v>106.7131419047619</v>
          </cell>
          <cell r="H139">
            <v>104.74207207207208</v>
          </cell>
          <cell r="I139">
            <v>94.256778042959425</v>
          </cell>
          <cell r="J139">
            <v>103.99810918432883</v>
          </cell>
          <cell r="K139">
            <v>116.07536842105263</v>
          </cell>
          <cell r="L139">
            <v>103.36697967479675</v>
          </cell>
          <cell r="M139">
            <v>109.18</v>
          </cell>
          <cell r="N139">
            <v>121.15117469879517</v>
          </cell>
          <cell r="O139">
            <v>117.71332723112128</v>
          </cell>
          <cell r="P139">
            <v>104.8</v>
          </cell>
          <cell r="S139">
            <v>40</v>
          </cell>
          <cell r="T139">
            <v>107.4213407529047</v>
          </cell>
          <cell r="U139">
            <v>108.02630310481537</v>
          </cell>
          <cell r="V139">
            <v>102.08061464313145</v>
          </cell>
          <cell r="W139">
            <v>104.92529641420498</v>
          </cell>
          <cell r="X139">
            <v>102.81469403236508</v>
          </cell>
          <cell r="AG139">
            <v>40</v>
          </cell>
        </row>
        <row r="140">
          <cell r="B140" t="str">
            <v>1T2000</v>
          </cell>
          <cell r="C140">
            <v>36586</v>
          </cell>
          <cell r="D140">
            <v>98.180292302898053</v>
          </cell>
          <cell r="E140">
            <v>104.28537704918031</v>
          </cell>
          <cell r="F140">
            <v>106.5070913385827</v>
          </cell>
          <cell r="G140">
            <v>105.43265999999998</v>
          </cell>
          <cell r="H140">
            <v>104.72622972972972</v>
          </cell>
          <cell r="I140">
            <v>94.256778042959425</v>
          </cell>
          <cell r="J140">
            <v>103.99810918432883</v>
          </cell>
          <cell r="K140">
            <v>116.07536842105263</v>
          </cell>
          <cell r="L140">
            <v>103.3653861788618</v>
          </cell>
          <cell r="M140">
            <v>109.18</v>
          </cell>
          <cell r="N140">
            <v>120.89343373493976</v>
          </cell>
          <cell r="O140">
            <v>117.71332723112128</v>
          </cell>
          <cell r="P140">
            <v>104.601</v>
          </cell>
          <cell r="S140">
            <v>41</v>
          </cell>
          <cell r="T140">
            <v>106.96051408145115</v>
          </cell>
          <cell r="U140">
            <v>108.79797166840559</v>
          </cell>
          <cell r="V140">
            <v>101.87265188379335</v>
          </cell>
          <cell r="W140">
            <v>105.02557822374077</v>
          </cell>
          <cell r="X140">
            <v>102.62206662707118</v>
          </cell>
          <cell r="AG140">
            <v>41</v>
          </cell>
        </row>
        <row r="141">
          <cell r="B141" t="str">
            <v>2T2000</v>
          </cell>
          <cell r="C141">
            <v>36617</v>
          </cell>
          <cell r="D141">
            <v>98.557816453723916</v>
          </cell>
          <cell r="E141">
            <v>104.62376502732241</v>
          </cell>
          <cell r="F141">
            <v>106.5070913385827</v>
          </cell>
          <cell r="G141">
            <v>104.03923142857143</v>
          </cell>
          <cell r="H141">
            <v>104.73931681681682</v>
          </cell>
          <cell r="I141">
            <v>94.571298329355599</v>
          </cell>
          <cell r="J141">
            <v>103.58633782915862</v>
          </cell>
          <cell r="K141">
            <v>116.07536842105263</v>
          </cell>
          <cell r="L141">
            <v>103.3653861788618</v>
          </cell>
          <cell r="M141">
            <v>109.18</v>
          </cell>
          <cell r="N141">
            <v>121.0932329317269</v>
          </cell>
          <cell r="O141">
            <v>117.71332723112128</v>
          </cell>
          <cell r="P141">
            <v>104.55200000000001</v>
          </cell>
          <cell r="S141">
            <v>42</v>
          </cell>
          <cell r="T141">
            <v>112.02335636481514</v>
          </cell>
          <cell r="U141">
            <v>108.99898934274802</v>
          </cell>
          <cell r="V141">
            <v>102.22301293476205</v>
          </cell>
          <cell r="W141">
            <v>105.54865282735983</v>
          </cell>
          <cell r="X141">
            <v>104.0871766959492</v>
          </cell>
          <cell r="AG141">
            <v>42</v>
          </cell>
        </row>
        <row r="142">
          <cell r="B142" t="str">
            <v>2T2000</v>
          </cell>
          <cell r="C142">
            <v>36647</v>
          </cell>
          <cell r="D142">
            <v>103.40272826425677</v>
          </cell>
          <cell r="E142">
            <v>111.57350819672129</v>
          </cell>
          <cell r="F142">
            <v>106.71267086614174</v>
          </cell>
          <cell r="G142">
            <v>104.68773142857141</v>
          </cell>
          <cell r="H142">
            <v>104.85674624624623</v>
          </cell>
          <cell r="I142">
            <v>94.866138424820988</v>
          </cell>
          <cell r="J142">
            <v>105.15607835581245</v>
          </cell>
          <cell r="K142">
            <v>179.62810526315789</v>
          </cell>
          <cell r="L142">
            <v>103.37773577235774</v>
          </cell>
          <cell r="M142">
            <v>109.18</v>
          </cell>
          <cell r="N142">
            <v>121.13019578313252</v>
          </cell>
          <cell r="O142">
            <v>117.69045766590389</v>
          </cell>
          <cell r="P142">
            <v>107.747</v>
          </cell>
          <cell r="S142">
            <v>43</v>
          </cell>
          <cell r="T142">
            <v>111.85034339187494</v>
          </cell>
          <cell r="U142">
            <v>112.94835421051917</v>
          </cell>
          <cell r="V142">
            <v>103.05653132538161</v>
          </cell>
          <cell r="W142">
            <v>107.96037299349749</v>
          </cell>
          <cell r="X142">
            <v>103.98954901257493</v>
          </cell>
          <cell r="AG142">
            <v>43</v>
          </cell>
        </row>
        <row r="143">
          <cell r="B143" t="str">
            <v>2T2000</v>
          </cell>
          <cell r="C143">
            <v>36678</v>
          </cell>
          <cell r="D143">
            <v>106.27504643191024</v>
          </cell>
          <cell r="E143">
            <v>117.64645901639344</v>
          </cell>
          <cell r="F143">
            <v>106.70622677165356</v>
          </cell>
          <cell r="G143">
            <v>105.09896952380953</v>
          </cell>
          <cell r="H143">
            <v>104.97927477477479</v>
          </cell>
          <cell r="I143">
            <v>94.866138424820988</v>
          </cell>
          <cell r="J143">
            <v>105.1816814386641</v>
          </cell>
          <cell r="K143">
            <v>179.62810526315789</v>
          </cell>
          <cell r="L143">
            <v>103.37773577235774</v>
          </cell>
          <cell r="M143">
            <v>109.18</v>
          </cell>
          <cell r="N143">
            <v>120.99640963855423</v>
          </cell>
          <cell r="O143">
            <v>117.74412585812358</v>
          </cell>
          <cell r="P143">
            <v>108.384</v>
          </cell>
          <cell r="S143">
            <v>44</v>
          </cell>
          <cell r="T143">
            <v>111.53956577775824</v>
          </cell>
          <cell r="U143">
            <v>115.43212218285872</v>
          </cell>
          <cell r="V143">
            <v>103.30684782444717</v>
          </cell>
          <cell r="W143">
            <v>108.87196860159089</v>
          </cell>
          <cell r="X143">
            <v>104.34679855082079</v>
          </cell>
          <cell r="AG143">
            <v>44</v>
          </cell>
        </row>
        <row r="144">
          <cell r="B144" t="str">
            <v>3T2000</v>
          </cell>
          <cell r="C144">
            <v>36708</v>
          </cell>
          <cell r="D144">
            <v>102.63056310377063</v>
          </cell>
          <cell r="E144">
            <v>117.16476502732239</v>
          </cell>
          <cell r="F144">
            <v>106.70622677165356</v>
          </cell>
          <cell r="G144">
            <v>104.12588190476191</v>
          </cell>
          <cell r="H144">
            <v>104.97927477477479</v>
          </cell>
          <cell r="I144">
            <v>94.866138424820988</v>
          </cell>
          <cell r="J144">
            <v>105.1816814386641</v>
          </cell>
          <cell r="K144">
            <v>179.62810526315789</v>
          </cell>
          <cell r="L144">
            <v>103.39367073170732</v>
          </cell>
          <cell r="M144">
            <v>109.18</v>
          </cell>
          <cell r="N144">
            <v>120.85155522088354</v>
          </cell>
          <cell r="O144">
            <v>117.74412585812358</v>
          </cell>
          <cell r="P144">
            <v>107.09</v>
          </cell>
          <cell r="S144">
            <v>45</v>
          </cell>
          <cell r="T144">
            <v>110.55231412796452</v>
          </cell>
          <cell r="U144">
            <v>122.0189787766621</v>
          </cell>
          <cell r="V144">
            <v>103.75429736064899</v>
          </cell>
          <cell r="W144">
            <v>111.11901259231408</v>
          </cell>
          <cell r="X144">
            <v>105.14475679082034</v>
          </cell>
          <cell r="AG144">
            <v>45</v>
          </cell>
        </row>
        <row r="145">
          <cell r="B145" t="str">
            <v>3T2000</v>
          </cell>
          <cell r="C145">
            <v>36739</v>
          </cell>
          <cell r="D145">
            <v>100.4683957619196</v>
          </cell>
          <cell r="E145">
            <v>124.79536612021856</v>
          </cell>
          <cell r="F145">
            <v>106.70622677165356</v>
          </cell>
          <cell r="G145">
            <v>104.54254857142858</v>
          </cell>
          <cell r="H145">
            <v>104.97927477477479</v>
          </cell>
          <cell r="I145">
            <v>94.884040572792358</v>
          </cell>
          <cell r="J145">
            <v>107.89201477199742</v>
          </cell>
          <cell r="K145">
            <v>179.62810526315789</v>
          </cell>
          <cell r="L145">
            <v>103.39367073170732</v>
          </cell>
          <cell r="M145">
            <v>110.42100000000001</v>
          </cell>
          <cell r="N145">
            <v>121.28511947791165</v>
          </cell>
          <cell r="O145">
            <v>117.65829977116705</v>
          </cell>
          <cell r="P145">
            <v>108.42100000000001</v>
          </cell>
          <cell r="S145">
            <v>46</v>
          </cell>
          <cell r="T145">
            <v>111.36862739328151</v>
          </cell>
          <cell r="U145">
            <v>121.05858518536347</v>
          </cell>
          <cell r="V145">
            <v>103.67908194587102</v>
          </cell>
          <cell r="W145">
            <v>111.24645517222885</v>
          </cell>
          <cell r="X145">
            <v>104.53840515022834</v>
          </cell>
          <cell r="AG145">
            <v>46</v>
          </cell>
        </row>
        <row r="146">
          <cell r="B146" t="str">
            <v>3T2000</v>
          </cell>
          <cell r="C146">
            <v>36770</v>
          </cell>
          <cell r="D146">
            <v>96.595540043627295</v>
          </cell>
          <cell r="E146">
            <v>141.57337158469946</v>
          </cell>
          <cell r="F146">
            <v>106.70622677165356</v>
          </cell>
          <cell r="G146">
            <v>104.10752000000001</v>
          </cell>
          <cell r="H146">
            <v>104.72715165165164</v>
          </cell>
          <cell r="I146">
            <v>98.260389021479696</v>
          </cell>
          <cell r="J146">
            <v>108.03203018625562</v>
          </cell>
          <cell r="K146">
            <v>179.62810526315789</v>
          </cell>
          <cell r="L146">
            <v>103.38769512195124</v>
          </cell>
          <cell r="M146">
            <v>110.42100000000001</v>
          </cell>
          <cell r="N146">
            <v>120.4169919678715</v>
          </cell>
          <cell r="O146">
            <v>117.65829977116705</v>
          </cell>
          <cell r="P146">
            <v>106.15</v>
          </cell>
          <cell r="S146">
            <v>47</v>
          </cell>
          <cell r="T146">
            <v>110.5933321271301</v>
          </cell>
          <cell r="U146">
            <v>125.67312009024215</v>
          </cell>
          <cell r="V146">
            <v>103.77419150874806</v>
          </cell>
          <cell r="W146">
            <v>111.99079018750204</v>
          </cell>
          <cell r="X146">
            <v>105.98941041875116</v>
          </cell>
          <cell r="AG146">
            <v>47</v>
          </cell>
        </row>
        <row r="147">
          <cell r="B147" t="str">
            <v>4T2000</v>
          </cell>
          <cell r="C147">
            <v>36800</v>
          </cell>
          <cell r="D147">
            <v>99.553585852290425</v>
          </cell>
          <cell r="E147">
            <v>140.16093989071038</v>
          </cell>
          <cell r="F147">
            <v>106.70622677165356</v>
          </cell>
          <cell r="G147">
            <v>102.94494761904762</v>
          </cell>
          <cell r="H147">
            <v>104.69791741741741</v>
          </cell>
          <cell r="I147">
            <v>93.336307875894988</v>
          </cell>
          <cell r="J147">
            <v>108.93703982016699</v>
          </cell>
          <cell r="K147">
            <v>179.62810526315789</v>
          </cell>
          <cell r="L147">
            <v>103.38769512195124</v>
          </cell>
          <cell r="M147">
            <v>110.42100000000001</v>
          </cell>
          <cell r="N147">
            <v>120.61379417670682</v>
          </cell>
          <cell r="O147">
            <v>117.65829977116705</v>
          </cell>
          <cell r="P147">
            <v>106.90300000000001</v>
          </cell>
          <cell r="S147">
            <v>48</v>
          </cell>
          <cell r="T147">
            <v>113.06007846586259</v>
          </cell>
          <cell r="U147">
            <v>125.0443364250885</v>
          </cell>
          <cell r="V147">
            <v>103.32820816583177</v>
          </cell>
          <cell r="W147">
            <v>111.6671461374803</v>
          </cell>
          <cell r="X147">
            <v>106.16034630717238</v>
          </cell>
          <cell r="AG147">
            <v>48</v>
          </cell>
        </row>
        <row r="148">
          <cell r="B148" t="str">
            <v>4T2000</v>
          </cell>
          <cell r="C148">
            <v>36831</v>
          </cell>
          <cell r="D148">
            <v>98.940351199750694</v>
          </cell>
          <cell r="E148">
            <v>125.54961202185791</v>
          </cell>
          <cell r="F148">
            <v>106.70622677165356</v>
          </cell>
          <cell r="G148">
            <v>101.65819809523811</v>
          </cell>
          <cell r="H148">
            <v>104.78446096096096</v>
          </cell>
          <cell r="I148">
            <v>93.374663484486888</v>
          </cell>
          <cell r="J148">
            <v>115.92059666024404</v>
          </cell>
          <cell r="K148">
            <v>179.62810526315789</v>
          </cell>
          <cell r="L148">
            <v>103.38769512195124</v>
          </cell>
          <cell r="M148">
            <v>110.42100000000001</v>
          </cell>
          <cell r="N148">
            <v>124.08830220883534</v>
          </cell>
          <cell r="O148">
            <v>117.71302517162471</v>
          </cell>
          <cell r="P148">
            <v>107.747</v>
          </cell>
          <cell r="S148">
            <v>49</v>
          </cell>
          <cell r="T148">
            <v>111.33867577848775</v>
          </cell>
          <cell r="U148">
            <v>124.73411606844832</v>
          </cell>
          <cell r="V148">
            <v>103.43542315935611</v>
          </cell>
          <cell r="W148">
            <v>111.35883318503764</v>
          </cell>
          <cell r="X148">
            <v>106.09789427497066</v>
          </cell>
          <cell r="AG148">
            <v>49</v>
          </cell>
        </row>
        <row r="149">
          <cell r="B149" t="str">
            <v>4T2000</v>
          </cell>
          <cell r="C149">
            <v>36861</v>
          </cell>
          <cell r="D149">
            <v>100.78023932689314</v>
          </cell>
          <cell r="E149">
            <v>114.73088524590165</v>
          </cell>
          <cell r="F149">
            <v>106.70622677165356</v>
          </cell>
          <cell r="G149">
            <v>102.73305523809523</v>
          </cell>
          <cell r="H149">
            <v>104.74611861861862</v>
          </cell>
          <cell r="I149">
            <v>93.374663484486888</v>
          </cell>
          <cell r="J149">
            <v>116.03800706486834</v>
          </cell>
          <cell r="K149">
            <v>179.62810526315789</v>
          </cell>
          <cell r="L149">
            <v>103.38769512195124</v>
          </cell>
          <cell r="M149">
            <v>110.42100000000001</v>
          </cell>
          <cell r="N149">
            <v>125.61776506024096</v>
          </cell>
          <cell r="O149">
            <v>117.71302517162471</v>
          </cell>
          <cell r="P149">
            <v>108.42</v>
          </cell>
          <cell r="S149">
            <v>50</v>
          </cell>
          <cell r="T149">
            <v>108.09793417253825</v>
          </cell>
          <cell r="U149">
            <v>117.15543162866101</v>
          </cell>
          <cell r="V149">
            <v>103.40341233090656</v>
          </cell>
          <cell r="W149">
            <v>107.86672666253142</v>
          </cell>
          <cell r="X149">
            <v>106.00731233922127</v>
          </cell>
          <cell r="AG149">
            <v>50</v>
          </cell>
        </row>
        <row r="150">
          <cell r="B150" t="str">
            <v>1T2001</v>
          </cell>
          <cell r="C150">
            <v>36892</v>
          </cell>
          <cell r="D150">
            <v>100.75154222499222</v>
          </cell>
          <cell r="E150">
            <v>112.56067213114754</v>
          </cell>
          <cell r="F150">
            <v>106.70622677165356</v>
          </cell>
          <cell r="G150">
            <v>101.66307999999999</v>
          </cell>
          <cell r="H150">
            <v>104.56318168168168</v>
          </cell>
          <cell r="I150">
            <v>95.247288782816227</v>
          </cell>
          <cell r="J150">
            <v>118.80050096339112</v>
          </cell>
          <cell r="K150">
            <v>179.62810526315789</v>
          </cell>
          <cell r="L150">
            <v>103.37255691056912</v>
          </cell>
          <cell r="M150">
            <v>110.42100000000001</v>
          </cell>
          <cell r="N150">
            <v>125.72166064257028</v>
          </cell>
          <cell r="O150">
            <v>117.71302517162471</v>
          </cell>
          <cell r="P150">
            <v>108.765</v>
          </cell>
          <cell r="S150">
            <v>51</v>
          </cell>
          <cell r="T150">
            <v>108.26716682070821</v>
          </cell>
          <cell r="U150">
            <v>111.67975293602335</v>
          </cell>
          <cell r="V150">
            <v>104.05910301540811</v>
          </cell>
          <cell r="W150">
            <v>106.71610336567947</v>
          </cell>
          <cell r="X150">
            <v>105.71491441902594</v>
          </cell>
          <cell r="AG150">
            <v>51</v>
          </cell>
        </row>
        <row r="151">
          <cell r="B151" t="str">
            <v>1T2001</v>
          </cell>
          <cell r="C151">
            <v>36923</v>
          </cell>
          <cell r="D151">
            <v>101.19147647242129</v>
          </cell>
          <cell r="E151">
            <v>109.56709289617486</v>
          </cell>
          <cell r="F151">
            <v>106.70622677165356</v>
          </cell>
          <cell r="G151">
            <v>102.47283809523809</v>
          </cell>
          <cell r="H151">
            <v>104.52997447447449</v>
          </cell>
          <cell r="I151">
            <v>93.789062052505983</v>
          </cell>
          <cell r="J151">
            <v>119.23423635195888</v>
          </cell>
          <cell r="K151">
            <v>179.62810526315789</v>
          </cell>
          <cell r="L151">
            <v>103.3454593495935</v>
          </cell>
          <cell r="M151">
            <v>110.42100000000001</v>
          </cell>
          <cell r="N151">
            <v>125.77760441767069</v>
          </cell>
          <cell r="O151">
            <v>117.70643478260868</v>
          </cell>
          <cell r="P151">
            <v>108.94499999999999</v>
          </cell>
          <cell r="S151">
            <v>52</v>
          </cell>
          <cell r="T151">
            <v>110.10730383698936</v>
          </cell>
          <cell r="U151">
            <v>112.09473428997951</v>
          </cell>
          <cell r="V151">
            <v>104.12057905156675</v>
          </cell>
          <cell r="W151">
            <v>107.07700939125013</v>
          </cell>
          <cell r="X151">
            <v>106.10174017573119</v>
          </cell>
          <cell r="AG151">
            <v>52</v>
          </cell>
        </row>
        <row r="152">
          <cell r="B152" t="str">
            <v>1T2001</v>
          </cell>
          <cell r="C152">
            <v>36951</v>
          </cell>
          <cell r="D152">
            <v>109.10790962916795</v>
          </cell>
          <cell r="E152">
            <v>124.65838797814207</v>
          </cell>
          <cell r="F152">
            <v>106.61487874015749</v>
          </cell>
          <cell r="G152">
            <v>103.20634857142856</v>
          </cell>
          <cell r="H152">
            <v>104.52997447447449</v>
          </cell>
          <cell r="I152">
            <v>94.718133651551312</v>
          </cell>
          <cell r="J152">
            <v>117.72687604367373</v>
          </cell>
          <cell r="K152">
            <v>179.62810526315789</v>
          </cell>
          <cell r="L152">
            <v>103.3454593495935</v>
          </cell>
          <cell r="M152">
            <v>110.42100000000001</v>
          </cell>
          <cell r="N152">
            <v>125.77560642570282</v>
          </cell>
          <cell r="O152">
            <v>117.70643478260868</v>
          </cell>
          <cell r="P152">
            <v>111.637</v>
          </cell>
          <cell r="S152">
            <v>53</v>
          </cell>
          <cell r="T152">
            <v>110.08658991954174</v>
          </cell>
          <cell r="U152">
            <v>111.97438132555023</v>
          </cell>
          <cell r="V152">
            <v>104.17548236454634</v>
          </cell>
          <cell r="W152">
            <v>107.28922081980726</v>
          </cell>
          <cell r="X152">
            <v>105.76524667427256</v>
          </cell>
          <cell r="AG152">
            <v>53</v>
          </cell>
        </row>
        <row r="153">
          <cell r="B153" t="str">
            <v>2T2001</v>
          </cell>
          <cell r="C153">
            <v>36982</v>
          </cell>
          <cell r="D153">
            <v>105.41857338734808</v>
          </cell>
          <cell r="E153">
            <v>123.33620218579233</v>
          </cell>
          <cell r="F153">
            <v>106.61458582677166</v>
          </cell>
          <cell r="G153">
            <v>103.67893523809524</v>
          </cell>
          <cell r="H153">
            <v>104.18341591591592</v>
          </cell>
          <cell r="I153">
            <v>94.718133651551312</v>
          </cell>
          <cell r="J153">
            <v>114.55277199743094</v>
          </cell>
          <cell r="K153">
            <v>179.62810526315789</v>
          </cell>
          <cell r="L153">
            <v>105.94502235772356</v>
          </cell>
          <cell r="M153">
            <v>110.42100000000001</v>
          </cell>
          <cell r="N153">
            <v>127.72464759036146</v>
          </cell>
          <cell r="O153">
            <v>117.71596567505719</v>
          </cell>
          <cell r="P153">
            <v>110.283</v>
          </cell>
          <cell r="S153">
            <v>54</v>
          </cell>
          <cell r="T153">
            <v>112.4429103628606</v>
          </cell>
          <cell r="U153">
            <v>114.21399017221209</v>
          </cell>
          <cell r="V153">
            <v>104.02157982877665</v>
          </cell>
          <cell r="W153">
            <v>108.37844478348815</v>
          </cell>
          <cell r="X153">
            <v>105.87625716445622</v>
          </cell>
          <cell r="AG153">
            <v>54</v>
          </cell>
        </row>
        <row r="154">
          <cell r="B154" t="str">
            <v>2T2001</v>
          </cell>
          <cell r="C154">
            <v>37012</v>
          </cell>
          <cell r="D154">
            <v>111.01961140542225</v>
          </cell>
          <cell r="E154">
            <v>125.19435519125683</v>
          </cell>
          <cell r="F154">
            <v>106.88836377952757</v>
          </cell>
          <cell r="G154">
            <v>101.88395714285714</v>
          </cell>
          <cell r="H154">
            <v>104.19061561561563</v>
          </cell>
          <cell r="I154">
            <v>94.718133651551312</v>
          </cell>
          <cell r="J154">
            <v>117.35995504174694</v>
          </cell>
          <cell r="K154">
            <v>179.62810526315789</v>
          </cell>
          <cell r="L154">
            <v>105.97505284552845</v>
          </cell>
          <cell r="M154">
            <v>110.42100000000001</v>
          </cell>
          <cell r="N154">
            <v>125.97540562248996</v>
          </cell>
          <cell r="O154">
            <v>117.71596567505719</v>
          </cell>
          <cell r="P154">
            <v>112.208</v>
          </cell>
          <cell r="S154">
            <v>55</v>
          </cell>
          <cell r="T154">
            <v>108.04532776812789</v>
          </cell>
          <cell r="U154">
            <v>117.57598768026823</v>
          </cell>
          <cell r="V154">
            <v>103.82215558909374</v>
          </cell>
          <cell r="W154">
            <v>107.95519538504108</v>
          </cell>
          <cell r="X154">
            <v>106.79543208229495</v>
          </cell>
          <cell r="AG154">
            <v>55</v>
          </cell>
        </row>
        <row r="155">
          <cell r="B155" t="str">
            <v>2T2001</v>
          </cell>
          <cell r="C155">
            <v>37043</v>
          </cell>
          <cell r="D155">
            <v>115.37610314739794</v>
          </cell>
          <cell r="E155">
            <v>131.15495081967214</v>
          </cell>
          <cell r="F155">
            <v>106.88836377952757</v>
          </cell>
          <cell r="G155">
            <v>102.34279428571426</v>
          </cell>
          <cell r="H155">
            <v>104.16745795795796</v>
          </cell>
          <cell r="I155">
            <v>94.718133651551312</v>
          </cell>
          <cell r="J155">
            <v>119.98723827874116</v>
          </cell>
          <cell r="K155">
            <v>179.62810526315789</v>
          </cell>
          <cell r="L155">
            <v>105.95704065040651</v>
          </cell>
          <cell r="M155">
            <v>110.42100000000001</v>
          </cell>
          <cell r="N155">
            <v>126.21916064257029</v>
          </cell>
          <cell r="O155">
            <v>117.71596567505719</v>
          </cell>
          <cell r="P155">
            <v>114.19499999999999</v>
          </cell>
          <cell r="S155">
            <v>56</v>
          </cell>
          <cell r="T155">
            <v>111.90166641047325</v>
          </cell>
          <cell r="U155">
            <v>122.10877694209729</v>
          </cell>
          <cell r="V155">
            <v>103.85459459474652</v>
          </cell>
          <cell r="W155">
            <v>110.56666499037892</v>
          </cell>
          <cell r="X155">
            <v>106.67723396387765</v>
          </cell>
          <cell r="AG155">
            <v>56</v>
          </cell>
        </row>
        <row r="156">
          <cell r="B156" t="str">
            <v>3T2001</v>
          </cell>
          <cell r="C156">
            <v>37073</v>
          </cell>
          <cell r="D156">
            <v>114.81433561857276</v>
          </cell>
          <cell r="E156">
            <v>134.34825683060109</v>
          </cell>
          <cell r="F156">
            <v>106.88836377952757</v>
          </cell>
          <cell r="G156">
            <v>102.9491380952381</v>
          </cell>
          <cell r="H156">
            <v>104.16745795795796</v>
          </cell>
          <cell r="I156">
            <v>94.718133651551312</v>
          </cell>
          <cell r="J156">
            <v>121.03509955041744</v>
          </cell>
          <cell r="K156">
            <v>179.62810526315789</v>
          </cell>
          <cell r="L156">
            <v>105.95704065040651</v>
          </cell>
          <cell r="M156">
            <v>110.42100000000001</v>
          </cell>
          <cell r="N156">
            <v>126.40497389558233</v>
          </cell>
          <cell r="O156">
            <v>117.71596567505719</v>
          </cell>
          <cell r="P156">
            <v>114.318</v>
          </cell>
          <cell r="S156">
            <v>57</v>
          </cell>
          <cell r="T156">
            <v>121.08627691489087</v>
          </cell>
          <cell r="U156">
            <v>120.03717839755973</v>
          </cell>
          <cell r="V156">
            <v>103.68988938039126</v>
          </cell>
          <cell r="W156">
            <v>111.53369758408729</v>
          </cell>
          <cell r="X156">
            <v>106.54855391783575</v>
          </cell>
          <cell r="AG156">
            <v>57</v>
          </cell>
        </row>
        <row r="157">
          <cell r="B157" t="str">
            <v>3T2001</v>
          </cell>
          <cell r="C157">
            <v>37104</v>
          </cell>
          <cell r="D157">
            <v>116.94334870676224</v>
          </cell>
          <cell r="E157">
            <v>135.04210928961749</v>
          </cell>
          <cell r="F157">
            <v>106.88836377952757</v>
          </cell>
          <cell r="G157">
            <v>104.95270857142857</v>
          </cell>
          <cell r="H157">
            <v>103.8851966966967</v>
          </cell>
          <cell r="I157">
            <v>94.596243436754179</v>
          </cell>
          <cell r="J157">
            <v>116.8411111111111</v>
          </cell>
          <cell r="K157">
            <v>179.62810526315789</v>
          </cell>
          <cell r="L157">
            <v>105.95704065040651</v>
          </cell>
          <cell r="M157">
            <v>110.42100000000001</v>
          </cell>
          <cell r="N157">
            <v>126.21316666666667</v>
          </cell>
          <cell r="O157">
            <v>117.71948054919909</v>
          </cell>
          <cell r="P157">
            <v>114.529</v>
          </cell>
          <cell r="S157">
            <v>58</v>
          </cell>
          <cell r="T157">
            <v>115.01892287173847</v>
          </cell>
          <cell r="U157">
            <v>114.74030186022979</v>
          </cell>
          <cell r="V157">
            <v>103.98669786772255</v>
          </cell>
          <cell r="W157">
            <v>108.67188099758268</v>
          </cell>
          <cell r="X157">
            <v>106.4773114367264</v>
          </cell>
          <cell r="AG157">
            <v>58</v>
          </cell>
        </row>
        <row r="158">
          <cell r="B158" t="str">
            <v>3T2001</v>
          </cell>
          <cell r="C158">
            <v>37135</v>
          </cell>
          <cell r="D158">
            <v>109.30097880959799</v>
          </cell>
          <cell r="E158">
            <v>133.65473770491803</v>
          </cell>
          <cell r="F158">
            <v>106.88836377952757</v>
          </cell>
          <cell r="G158">
            <v>102.17171047619048</v>
          </cell>
          <cell r="H158">
            <v>103.8851966966967</v>
          </cell>
          <cell r="I158">
            <v>94.646124105011936</v>
          </cell>
          <cell r="J158">
            <v>114.67544637122671</v>
          </cell>
          <cell r="K158">
            <v>179.62810526315789</v>
          </cell>
          <cell r="L158">
            <v>105.95704065040651</v>
          </cell>
          <cell r="M158">
            <v>110.42100000000001</v>
          </cell>
          <cell r="N158">
            <v>125.63474799196787</v>
          </cell>
          <cell r="O158">
            <v>117.71948054919909</v>
          </cell>
          <cell r="P158">
            <v>111.366</v>
          </cell>
          <cell r="S158">
            <v>59</v>
          </cell>
          <cell r="T158">
            <v>107.33176523826111</v>
          </cell>
          <cell r="U158">
            <v>114.75612683556717</v>
          </cell>
          <cell r="V158">
            <v>104.29427236461609</v>
          </cell>
          <cell r="W158">
            <v>107.60538232916036</v>
          </cell>
          <cell r="X158">
            <v>106.24521438738699</v>
          </cell>
          <cell r="AG158">
            <v>59</v>
          </cell>
        </row>
        <row r="159">
          <cell r="B159" t="str">
            <v>4T2001</v>
          </cell>
          <cell r="C159">
            <v>37165</v>
          </cell>
          <cell r="D159">
            <v>112.01696104705515</v>
          </cell>
          <cell r="E159">
            <v>132.41580327868851</v>
          </cell>
          <cell r="F159">
            <v>106.88836377952757</v>
          </cell>
          <cell r="G159">
            <v>105.26451809523809</v>
          </cell>
          <cell r="H159">
            <v>104.06529729729732</v>
          </cell>
          <cell r="I159">
            <v>94.646124105011936</v>
          </cell>
          <cell r="J159">
            <v>116.00561978163132</v>
          </cell>
          <cell r="K159">
            <v>179.62810526315789</v>
          </cell>
          <cell r="L159">
            <v>105.95704065040651</v>
          </cell>
          <cell r="M159">
            <v>118.97799999999999</v>
          </cell>
          <cell r="N159">
            <v>126.55582228915662</v>
          </cell>
          <cell r="O159">
            <v>117.71948054919909</v>
          </cell>
          <cell r="P159">
            <v>113.05800000000001</v>
          </cell>
          <cell r="S159">
            <v>60</v>
          </cell>
          <cell r="T159">
            <v>111.14619817725051</v>
          </cell>
          <cell r="U159">
            <v>114.23802583877274</v>
          </cell>
          <cell r="V159">
            <v>103.43591539495723</v>
          </cell>
          <cell r="W159">
            <v>107.10440794966981</v>
          </cell>
          <cell r="X159">
            <v>106.48300783239161</v>
          </cell>
          <cell r="AG159">
            <v>60</v>
          </cell>
        </row>
        <row r="160">
          <cell r="B160" t="str">
            <v>4T2001</v>
          </cell>
          <cell r="C160">
            <v>37196</v>
          </cell>
          <cell r="D160">
            <v>109.7462748519788</v>
          </cell>
          <cell r="E160">
            <v>127.71634972677596</v>
          </cell>
          <cell r="F160">
            <v>106.88836377952757</v>
          </cell>
          <cell r="G160">
            <v>104.60503619047618</v>
          </cell>
          <cell r="H160">
            <v>104.06529729729732</v>
          </cell>
          <cell r="I160">
            <v>94.646124105011936</v>
          </cell>
          <cell r="J160">
            <v>112.50808606294156</v>
          </cell>
          <cell r="K160">
            <v>179.62810526315789</v>
          </cell>
          <cell r="L160">
            <v>105.95704065040651</v>
          </cell>
          <cell r="M160">
            <v>118.97799999999999</v>
          </cell>
          <cell r="N160">
            <v>126.64373393574297</v>
          </cell>
          <cell r="O160">
            <v>117.71948054919909</v>
          </cell>
          <cell r="P160">
            <v>111.63800000000001</v>
          </cell>
          <cell r="S160">
            <v>61</v>
          </cell>
          <cell r="T160">
            <v>116.25775874154512</v>
          </cell>
          <cell r="U160">
            <v>115.35724636164444</v>
          </cell>
          <cell r="V160">
            <v>103.57030359842148</v>
          </cell>
          <cell r="W160">
            <v>108.7170178274359</v>
          </cell>
          <cell r="X160">
            <v>106.46469826788322</v>
          </cell>
          <cell r="AG160">
            <v>61</v>
          </cell>
        </row>
        <row r="161">
          <cell r="B161" t="str">
            <v>4T2001</v>
          </cell>
          <cell r="C161">
            <v>37226</v>
          </cell>
          <cell r="D161">
            <v>103.6197937052041</v>
          </cell>
          <cell r="E161">
            <v>127.98219672131147</v>
          </cell>
          <cell r="F161">
            <v>110.77558267716539</v>
          </cell>
          <cell r="G161">
            <v>106.3915361904762</v>
          </cell>
          <cell r="H161">
            <v>103.908</v>
          </cell>
          <cell r="I161">
            <v>94.720458233890227</v>
          </cell>
          <cell r="J161">
            <v>109.78457931920357</v>
          </cell>
          <cell r="K161">
            <v>163.22456140350877</v>
          </cell>
          <cell r="L161">
            <v>106.03834146341464</v>
          </cell>
          <cell r="M161">
            <v>118.97799999999999</v>
          </cell>
          <cell r="N161">
            <v>126.19218775100403</v>
          </cell>
          <cell r="O161">
            <v>118.32616704805493</v>
          </cell>
          <cell r="P161">
            <v>109.47799999999999</v>
          </cell>
          <cell r="S161">
            <v>62</v>
          </cell>
          <cell r="T161">
            <v>116.96799258561575</v>
          </cell>
          <cell r="U161">
            <v>111.94263662675294</v>
          </cell>
          <cell r="V161">
            <v>103.74885816179287</v>
          </cell>
          <cell r="W161">
            <v>107.86446492842035</v>
          </cell>
          <cell r="X161">
            <v>106.29588858037673</v>
          </cell>
          <cell r="AG161">
            <v>62</v>
          </cell>
        </row>
        <row r="162">
          <cell r="B162" t="str">
            <v>1T2002</v>
          </cell>
          <cell r="C162">
            <v>37257</v>
          </cell>
          <cell r="D162">
            <v>105.32131193518227</v>
          </cell>
          <cell r="E162">
            <v>124.07667213114753</v>
          </cell>
          <cell r="F162">
            <v>108.04013543307087</v>
          </cell>
          <cell r="G162">
            <v>103.91508380952379</v>
          </cell>
          <cell r="H162">
            <v>104.89049699699699</v>
          </cell>
          <cell r="I162">
            <v>94.779947494033408</v>
          </cell>
          <cell r="J162">
            <v>111.95136159280665</v>
          </cell>
          <cell r="K162">
            <v>163.22456140350877</v>
          </cell>
          <cell r="L162">
            <v>105.95988617886179</v>
          </cell>
          <cell r="M162">
            <v>118.97799999999999</v>
          </cell>
          <cell r="N162">
            <v>126.78758935742972</v>
          </cell>
          <cell r="O162">
            <v>117.61825858123571</v>
          </cell>
          <cell r="P162">
            <v>109.949</v>
          </cell>
          <cell r="S162">
            <v>63</v>
          </cell>
          <cell r="T162">
            <v>113.5</v>
          </cell>
          <cell r="U162">
            <v>108.9</v>
          </cell>
          <cell r="V162">
            <v>106.4</v>
          </cell>
          <cell r="W162">
            <v>106.4</v>
          </cell>
          <cell r="X162">
            <v>106.2</v>
          </cell>
          <cell r="AG162">
            <v>63</v>
          </cell>
        </row>
        <row r="163">
          <cell r="B163" t="str">
            <v>1T2002</v>
          </cell>
          <cell r="C163">
            <v>37288</v>
          </cell>
          <cell r="D163">
            <v>110.60790277344968</v>
          </cell>
          <cell r="E163">
            <v>127.11628961748633</v>
          </cell>
          <cell r="F163">
            <v>108.04013543307087</v>
          </cell>
          <cell r="G163">
            <v>107.44586571428572</v>
          </cell>
          <cell r="H163">
            <v>104.8815</v>
          </cell>
          <cell r="I163">
            <v>95.17054892601432</v>
          </cell>
          <cell r="J163">
            <v>114.22435067437378</v>
          </cell>
          <cell r="K163">
            <v>163.22456140350877</v>
          </cell>
          <cell r="L163">
            <v>105.95988617886179</v>
          </cell>
          <cell r="M163">
            <v>118.97799999999999</v>
          </cell>
          <cell r="N163">
            <v>126.90047590361446</v>
          </cell>
          <cell r="O163">
            <v>117.64278032036613</v>
          </cell>
          <cell r="P163">
            <v>112.45399999999999</v>
          </cell>
          <cell r="S163">
            <v>64</v>
          </cell>
          <cell r="T163">
            <v>115.3</v>
          </cell>
          <cell r="U163">
            <v>107.1</v>
          </cell>
          <cell r="V163">
            <v>105.9</v>
          </cell>
          <cell r="W163">
            <v>105.7</v>
          </cell>
          <cell r="X163">
            <v>106.2</v>
          </cell>
          <cell r="AG163">
            <v>64</v>
          </cell>
        </row>
        <row r="164">
          <cell r="B164" t="str">
            <v>1T2002</v>
          </cell>
          <cell r="C164">
            <v>37316</v>
          </cell>
          <cell r="D164">
            <v>109.65191368027421</v>
          </cell>
          <cell r="E164">
            <v>127.02626229508195</v>
          </cell>
          <cell r="F164">
            <v>108.04013543307087</v>
          </cell>
          <cell r="G164">
            <v>107.52687714285716</v>
          </cell>
          <cell r="H164">
            <v>105.14042792792792</v>
          </cell>
          <cell r="I164">
            <v>95.121398568019103</v>
          </cell>
          <cell r="J164">
            <v>115.67338086062941</v>
          </cell>
          <cell r="K164">
            <v>163.22456140350877</v>
          </cell>
          <cell r="L164">
            <v>105.95988617886179</v>
          </cell>
          <cell r="M164">
            <v>118.97799999999999</v>
          </cell>
          <cell r="N164">
            <v>126.50387449799196</v>
          </cell>
          <cell r="O164">
            <v>117.64278032036613</v>
          </cell>
          <cell r="P164">
            <v>112.355</v>
          </cell>
          <cell r="S164">
            <v>65</v>
          </cell>
          <cell r="T164">
            <v>112.7</v>
          </cell>
          <cell r="U164">
            <v>106.3</v>
          </cell>
          <cell r="V164">
            <v>106.6</v>
          </cell>
          <cell r="W164">
            <v>105.8</v>
          </cell>
          <cell r="X164">
            <v>108.3</v>
          </cell>
          <cell r="AG164">
            <v>65</v>
          </cell>
        </row>
        <row r="165">
          <cell r="B165" t="str">
            <v>2T2002</v>
          </cell>
          <cell r="C165">
            <v>37347</v>
          </cell>
          <cell r="D165">
            <v>109.76538360860083</v>
          </cell>
          <cell r="E165">
            <v>129.41592896174862</v>
          </cell>
          <cell r="F165">
            <v>108.04013543307087</v>
          </cell>
          <cell r="G165">
            <v>106.30249999999999</v>
          </cell>
          <cell r="H165">
            <v>106.64992942942943</v>
          </cell>
          <cell r="I165">
            <v>95.121398568019103</v>
          </cell>
          <cell r="J165">
            <v>120.14357739242132</v>
          </cell>
          <cell r="K165">
            <v>163.22456140350877</v>
          </cell>
          <cell r="L165">
            <v>105.95988617886179</v>
          </cell>
          <cell r="M165">
            <v>118.97799999999999</v>
          </cell>
          <cell r="N165">
            <v>127.58378915662651</v>
          </cell>
          <cell r="O165">
            <v>117.64278032036613</v>
          </cell>
          <cell r="P165">
            <v>113.211</v>
          </cell>
          <cell r="S165">
            <v>66</v>
          </cell>
          <cell r="T165">
            <v>112.7</v>
          </cell>
          <cell r="U165">
            <v>102.5</v>
          </cell>
          <cell r="V165">
            <v>105.3</v>
          </cell>
          <cell r="W165">
            <v>103.8</v>
          </cell>
          <cell r="X165">
            <v>107.7</v>
          </cell>
          <cell r="AG165">
            <v>66</v>
          </cell>
        </row>
        <row r="166">
          <cell r="B166" t="str">
            <v>2T2002</v>
          </cell>
          <cell r="C166">
            <v>37377</v>
          </cell>
          <cell r="D166">
            <v>114.16037675288253</v>
          </cell>
          <cell r="E166">
            <v>128.8440710382514</v>
          </cell>
          <cell r="F166">
            <v>108.04013543307087</v>
          </cell>
          <cell r="G166">
            <v>106.87828666666665</v>
          </cell>
          <cell r="H166">
            <v>106.64992942942943</v>
          </cell>
          <cell r="I166">
            <v>96.155527446300709</v>
          </cell>
          <cell r="J166">
            <v>123.03960822093771</v>
          </cell>
          <cell r="K166">
            <v>163.22456140350877</v>
          </cell>
          <cell r="L166">
            <v>105.95988617886179</v>
          </cell>
          <cell r="M166">
            <v>118.97799999999999</v>
          </cell>
          <cell r="N166">
            <v>126.71765963855422</v>
          </cell>
          <cell r="O166">
            <v>117.64278032036613</v>
          </cell>
          <cell r="P166">
            <v>115.07899999999999</v>
          </cell>
          <cell r="S166">
            <v>67</v>
          </cell>
          <cell r="T166">
            <v>116.28</v>
          </cell>
          <cell r="U166">
            <v>110.74</v>
          </cell>
          <cell r="V166">
            <v>107.35</v>
          </cell>
          <cell r="W166">
            <v>106.41</v>
          </cell>
          <cell r="X166">
            <v>109.05</v>
          </cell>
          <cell r="AG166">
            <v>67</v>
          </cell>
        </row>
        <row r="167">
          <cell r="B167" t="str">
            <v>2T2002</v>
          </cell>
          <cell r="C167">
            <v>37408</v>
          </cell>
          <cell r="D167">
            <v>119.75967279526333</v>
          </cell>
          <cell r="E167">
            <v>128.86879781420765</v>
          </cell>
          <cell r="F167">
            <v>108.04013543307087</v>
          </cell>
          <cell r="G167">
            <v>106.67601047619047</v>
          </cell>
          <cell r="H167">
            <v>106.64992942942943</v>
          </cell>
          <cell r="I167">
            <v>96.147887828162283</v>
          </cell>
          <cell r="J167">
            <v>122.43810533076429</v>
          </cell>
          <cell r="K167">
            <v>163.22456140350877</v>
          </cell>
          <cell r="L167">
            <v>105.95988617886179</v>
          </cell>
          <cell r="M167">
            <v>118.97799999999999</v>
          </cell>
          <cell r="N167">
            <v>127.094281124498</v>
          </cell>
          <cell r="O167">
            <v>117.64278032036613</v>
          </cell>
          <cell r="P167">
            <v>116.79900000000001</v>
          </cell>
          <cell r="S167">
            <v>68</v>
          </cell>
          <cell r="T167">
            <v>118.43</v>
          </cell>
          <cell r="U167">
            <v>115.52</v>
          </cell>
          <cell r="V167">
            <v>108.6</v>
          </cell>
          <cell r="W167">
            <v>108.7</v>
          </cell>
          <cell r="X167">
            <v>109.11</v>
          </cell>
          <cell r="AG167">
            <v>68</v>
          </cell>
        </row>
        <row r="168">
          <cell r="B168" t="str">
            <v>3T2002</v>
          </cell>
          <cell r="C168">
            <v>37438</v>
          </cell>
          <cell r="D168">
            <v>117.82112153318789</v>
          </cell>
          <cell r="E168">
            <v>130.69871584699453</v>
          </cell>
          <cell r="F168">
            <v>108.04013543307087</v>
          </cell>
          <cell r="G168">
            <v>108.74075714285713</v>
          </cell>
          <cell r="H168">
            <v>106.64992942942943</v>
          </cell>
          <cell r="I168">
            <v>96.155527446300709</v>
          </cell>
          <cell r="J168">
            <v>121.24442517662169</v>
          </cell>
          <cell r="K168">
            <v>163.22456140350877</v>
          </cell>
          <cell r="L168">
            <v>105.99174390243904</v>
          </cell>
          <cell r="M168">
            <v>118.97799999999999</v>
          </cell>
          <cell r="N168">
            <v>126.37500401606427</v>
          </cell>
          <cell r="O168">
            <v>117.64278032036613</v>
          </cell>
          <cell r="P168">
            <v>116.17100000000001</v>
          </cell>
          <cell r="S168">
            <v>69</v>
          </cell>
          <cell r="T168">
            <v>113.74</v>
          </cell>
          <cell r="U168">
            <v>116.22</v>
          </cell>
          <cell r="V168">
            <v>108.4</v>
          </cell>
          <cell r="W168">
            <v>108.52</v>
          </cell>
          <cell r="X168">
            <v>109.08</v>
          </cell>
          <cell r="AG168">
            <v>69</v>
          </cell>
        </row>
        <row r="169">
          <cell r="B169" t="str">
            <v>3T2002</v>
          </cell>
          <cell r="C169">
            <v>37469</v>
          </cell>
          <cell r="D169">
            <v>119.24307821751326</v>
          </cell>
          <cell r="E169">
            <v>127.15057923497268</v>
          </cell>
          <cell r="F169">
            <v>107.44714488188977</v>
          </cell>
          <cell r="G169">
            <v>119.24815619047621</v>
          </cell>
          <cell r="H169">
            <v>105.82863213213214</v>
          </cell>
          <cell r="I169">
            <v>96.155527446300709</v>
          </cell>
          <cell r="J169">
            <v>120.96104688503532</v>
          </cell>
          <cell r="K169">
            <v>163.22456140350877</v>
          </cell>
          <cell r="L169">
            <v>105.99174390243904</v>
          </cell>
          <cell r="M169">
            <v>118.97799999999999</v>
          </cell>
          <cell r="N169">
            <v>127.13823694779117</v>
          </cell>
          <cell r="O169">
            <v>117.63500686498854</v>
          </cell>
          <cell r="P169">
            <v>117.605</v>
          </cell>
          <cell r="S169">
            <v>70</v>
          </cell>
          <cell r="T169">
            <v>114.68</v>
          </cell>
          <cell r="U169">
            <v>113.86</v>
          </cell>
          <cell r="V169">
            <v>108.06</v>
          </cell>
          <cell r="W169">
            <v>106.98</v>
          </cell>
          <cell r="X169">
            <v>109.99</v>
          </cell>
          <cell r="AG169">
            <v>70</v>
          </cell>
        </row>
        <row r="170">
          <cell r="B170" t="str">
            <v>3T2002</v>
          </cell>
          <cell r="C170">
            <v>37500</v>
          </cell>
          <cell r="D170">
            <v>112.31412932377687</v>
          </cell>
          <cell r="E170">
            <v>131.73691803278689</v>
          </cell>
          <cell r="F170">
            <v>107.44714488188977</v>
          </cell>
          <cell r="G170">
            <v>112.55063904761904</v>
          </cell>
          <cell r="H170">
            <v>105.82420270270269</v>
          </cell>
          <cell r="I170">
            <v>96.155527446300709</v>
          </cell>
          <cell r="J170">
            <v>121.43368657675016</v>
          </cell>
          <cell r="K170">
            <v>163.22456140350877</v>
          </cell>
          <cell r="L170">
            <v>105.99572764227644</v>
          </cell>
          <cell r="M170">
            <v>118.97799999999999</v>
          </cell>
          <cell r="N170">
            <v>126.87550100401606</v>
          </cell>
          <cell r="O170">
            <v>117.63500686498854</v>
          </cell>
          <cell r="P170">
            <v>114.81</v>
          </cell>
          <cell r="S170">
            <v>71</v>
          </cell>
          <cell r="T170">
            <v>115.51</v>
          </cell>
          <cell r="U170">
            <v>111.74</v>
          </cell>
          <cell r="V170">
            <v>105.43</v>
          </cell>
          <cell r="W170">
            <v>107.64</v>
          </cell>
          <cell r="X170">
            <v>109.16</v>
          </cell>
          <cell r="Y170">
            <v>128</v>
          </cell>
          <cell r="Z170">
            <v>100.94</v>
          </cell>
          <cell r="AA170">
            <v>114.19</v>
          </cell>
          <cell r="AB170">
            <v>98.03</v>
          </cell>
          <cell r="AC170">
            <v>119.32</v>
          </cell>
          <cell r="AD170">
            <v>108.97</v>
          </cell>
          <cell r="AE170">
            <v>98.03</v>
          </cell>
          <cell r="AG170">
            <v>71</v>
          </cell>
        </row>
        <row r="171">
          <cell r="B171" t="str">
            <v>4T2002</v>
          </cell>
          <cell r="C171">
            <v>37530</v>
          </cell>
          <cell r="D171">
            <v>110.62657214085387</v>
          </cell>
          <cell r="E171">
            <v>131.20536065573771</v>
          </cell>
          <cell r="F171">
            <v>107.44714488188977</v>
          </cell>
          <cell r="G171">
            <v>111.20366285714286</v>
          </cell>
          <cell r="H171">
            <v>105.82420270270269</v>
          </cell>
          <cell r="I171">
            <v>96.155527446300709</v>
          </cell>
          <cell r="J171">
            <v>122.83422607578676</v>
          </cell>
          <cell r="K171">
            <v>163.22456140350877</v>
          </cell>
          <cell r="L171">
            <v>106.03476829268294</v>
          </cell>
          <cell r="M171">
            <v>118.203</v>
          </cell>
          <cell r="N171">
            <v>126.61776004016065</v>
          </cell>
          <cell r="O171">
            <v>117.63852173913044</v>
          </cell>
          <cell r="P171">
            <v>114.29300000000001</v>
          </cell>
          <cell r="S171">
            <v>72</v>
          </cell>
          <cell r="T171">
            <v>115.69</v>
          </cell>
          <cell r="U171">
            <v>110.29</v>
          </cell>
          <cell r="V171">
            <v>105.53</v>
          </cell>
          <cell r="W171">
            <v>107.08</v>
          </cell>
          <cell r="X171">
            <v>108.98</v>
          </cell>
          <cell r="Y171">
            <v>127.99</v>
          </cell>
          <cell r="Z171">
            <v>100.94</v>
          </cell>
          <cell r="AA171">
            <v>113.2</v>
          </cell>
          <cell r="AB171">
            <v>98.42</v>
          </cell>
          <cell r="AC171">
            <v>117.43</v>
          </cell>
          <cell r="AD171">
            <v>108.94</v>
          </cell>
          <cell r="AE171">
            <v>98.42</v>
          </cell>
          <cell r="AG171">
            <v>72</v>
          </cell>
        </row>
        <row r="172">
          <cell r="B172" t="str">
            <v>4T2002</v>
          </cell>
          <cell r="C172">
            <v>37561</v>
          </cell>
          <cell r="D172">
            <v>111.75913991897788</v>
          </cell>
          <cell r="E172">
            <v>135.19132786885245</v>
          </cell>
          <cell r="F172">
            <v>107.44714488188977</v>
          </cell>
          <cell r="G172">
            <v>110.4762819047619</v>
          </cell>
          <cell r="H172">
            <v>105.83442792792793</v>
          </cell>
          <cell r="I172">
            <v>96.155527446300709</v>
          </cell>
          <cell r="J172">
            <v>123.01480282594733</v>
          </cell>
          <cell r="K172">
            <v>163.22456140350877</v>
          </cell>
          <cell r="L172">
            <v>106.03476829268294</v>
          </cell>
          <cell r="M172">
            <v>118.203</v>
          </cell>
          <cell r="N172">
            <v>127.18518975903615</v>
          </cell>
          <cell r="O172">
            <v>117.63852173913044</v>
          </cell>
          <cell r="P172">
            <v>114.738</v>
          </cell>
          <cell r="S172">
            <v>73</v>
          </cell>
          <cell r="T172">
            <v>114.06</v>
          </cell>
          <cell r="U172">
            <v>111.03</v>
          </cell>
          <cell r="V172">
            <v>105.23</v>
          </cell>
          <cell r="W172">
            <v>106.81</v>
          </cell>
          <cell r="X172">
            <v>108.85</v>
          </cell>
          <cell r="Y172">
            <v>127.99</v>
          </cell>
          <cell r="Z172">
            <v>100.89</v>
          </cell>
          <cell r="AA172">
            <v>112.74</v>
          </cell>
          <cell r="AB172">
            <v>98.51</v>
          </cell>
          <cell r="AC172">
            <v>117.33</v>
          </cell>
          <cell r="AD172">
            <v>108.38</v>
          </cell>
          <cell r="AE172">
            <v>98.51</v>
          </cell>
          <cell r="AG172">
            <v>73</v>
          </cell>
        </row>
        <row r="173">
          <cell r="B173" t="str">
            <v>4T2002</v>
          </cell>
          <cell r="C173">
            <v>37591</v>
          </cell>
          <cell r="D173">
            <v>108.84109878466815</v>
          </cell>
          <cell r="E173">
            <v>132.46482513661201</v>
          </cell>
          <cell r="F173">
            <v>107.44714488188977</v>
          </cell>
          <cell r="G173">
            <v>112.63846095238095</v>
          </cell>
          <cell r="H173">
            <v>105.8471081081081</v>
          </cell>
          <cell r="I173">
            <v>96.155527446300709</v>
          </cell>
          <cell r="J173">
            <v>121.98898394348103</v>
          </cell>
          <cell r="K173">
            <v>163.22456140350877</v>
          </cell>
          <cell r="L173">
            <v>106.03476829268294</v>
          </cell>
          <cell r="M173">
            <v>118.203</v>
          </cell>
          <cell r="N173">
            <v>126.86051606425703</v>
          </cell>
          <cell r="O173">
            <v>117.60017391304349</v>
          </cell>
          <cell r="P173">
            <v>113.786</v>
          </cell>
          <cell r="S173">
            <v>74</v>
          </cell>
          <cell r="T173">
            <v>115.14</v>
          </cell>
          <cell r="U173">
            <v>108.9</v>
          </cell>
          <cell r="V173">
            <v>105.13</v>
          </cell>
          <cell r="W173">
            <v>106.08</v>
          </cell>
          <cell r="X173">
            <v>108.91</v>
          </cell>
          <cell r="Y173">
            <v>127.98</v>
          </cell>
          <cell r="Z173">
            <v>100.95</v>
          </cell>
          <cell r="AA173">
            <v>111.94</v>
          </cell>
          <cell r="AB173">
            <v>98.54</v>
          </cell>
          <cell r="AC173">
            <v>116.69</v>
          </cell>
          <cell r="AD173">
            <v>107.75</v>
          </cell>
          <cell r="AE173">
            <v>98.54</v>
          </cell>
          <cell r="AG173">
            <v>74</v>
          </cell>
        </row>
        <row r="174">
          <cell r="B174" t="str">
            <v>1T2003</v>
          </cell>
          <cell r="C174">
            <v>37622</v>
          </cell>
          <cell r="D174">
            <v>107.151119351823</v>
          </cell>
          <cell r="E174">
            <v>131.84101639344263</v>
          </cell>
          <cell r="F174">
            <v>118.81055905511813</v>
          </cell>
          <cell r="G174">
            <v>110.86171047619048</v>
          </cell>
          <cell r="H174">
            <v>105.73582582582583</v>
          </cell>
          <cell r="I174">
            <v>101.562138424821</v>
          </cell>
          <cell r="J174">
            <v>122.1336994219653</v>
          </cell>
          <cell r="K174">
            <v>163.22456140350877</v>
          </cell>
          <cell r="L174">
            <v>106.20072764227642</v>
          </cell>
          <cell r="M174">
            <v>118.203</v>
          </cell>
          <cell r="N174">
            <v>128.09927108433735</v>
          </cell>
          <cell r="O174">
            <v>117.59101144164759</v>
          </cell>
          <cell r="P174">
            <v>114.14</v>
          </cell>
          <cell r="S174">
            <v>75</v>
          </cell>
          <cell r="T174">
            <v>99.1</v>
          </cell>
          <cell r="U174">
            <v>99.48</v>
          </cell>
          <cell r="V174">
            <v>100.04</v>
          </cell>
          <cell r="W174">
            <v>99.44</v>
          </cell>
          <cell r="X174">
            <v>101.13</v>
          </cell>
          <cell r="Y174">
            <v>100.19</v>
          </cell>
          <cell r="Z174">
            <v>100.72</v>
          </cell>
          <cell r="AA174">
            <v>99.58</v>
          </cell>
          <cell r="AB174">
            <v>100.14</v>
          </cell>
          <cell r="AC174">
            <v>98.69</v>
          </cell>
          <cell r="AD174">
            <v>100.5</v>
          </cell>
          <cell r="AE174">
            <v>100.14</v>
          </cell>
          <cell r="AG174">
            <v>75</v>
          </cell>
        </row>
        <row r="175">
          <cell r="B175" t="str">
            <v>1T2003</v>
          </cell>
          <cell r="C175">
            <v>37653</v>
          </cell>
          <cell r="D175">
            <v>106.1037182923029</v>
          </cell>
          <cell r="E175">
            <v>134.76407103825136</v>
          </cell>
          <cell r="F175">
            <v>119.29521102362204</v>
          </cell>
          <cell r="G175">
            <v>113.94461428571428</v>
          </cell>
          <cell r="H175">
            <v>105.7449039039039</v>
          </cell>
          <cell r="I175">
            <v>104.24472315035798</v>
          </cell>
          <cell r="J175">
            <v>122.468265253693</v>
          </cell>
          <cell r="K175">
            <v>163.22456140350877</v>
          </cell>
          <cell r="L175">
            <v>106.20072764227642</v>
          </cell>
          <cell r="M175">
            <v>120.512</v>
          </cell>
          <cell r="N175">
            <v>133.39694678714858</v>
          </cell>
          <cell r="O175">
            <v>118.12047139588101</v>
          </cell>
          <cell r="P175">
            <v>114.983</v>
          </cell>
          <cell r="S175">
            <v>76</v>
          </cell>
          <cell r="T175">
            <v>98.71</v>
          </cell>
          <cell r="U175">
            <v>99.64</v>
          </cell>
          <cell r="V175">
            <v>100.16</v>
          </cell>
          <cell r="W175">
            <v>100.05</v>
          </cell>
          <cell r="X175">
            <v>100.08</v>
          </cell>
          <cell r="Y175">
            <v>100.22</v>
          </cell>
          <cell r="Z175">
            <v>100.05</v>
          </cell>
          <cell r="AA175">
            <v>99.91</v>
          </cell>
          <cell r="AB175">
            <v>100.04</v>
          </cell>
          <cell r="AC175">
            <v>99.38</v>
          </cell>
          <cell r="AD175">
            <v>100.31</v>
          </cell>
          <cell r="AE175">
            <v>100.04</v>
          </cell>
          <cell r="AG175">
            <v>76</v>
          </cell>
        </row>
        <row r="176">
          <cell r="B176" t="str">
            <v>1T2003</v>
          </cell>
          <cell r="C176">
            <v>37681</v>
          </cell>
          <cell r="D176">
            <v>104.28228014957932</v>
          </cell>
          <cell r="E176">
            <v>130.60382513661202</v>
          </cell>
          <cell r="F176">
            <v>119.29521102362204</v>
          </cell>
          <cell r="G176">
            <v>110.69755238095237</v>
          </cell>
          <cell r="H176">
            <v>105.7449039039039</v>
          </cell>
          <cell r="I176">
            <v>104.0872816229117</v>
          </cell>
          <cell r="J176">
            <v>124.83358317276814</v>
          </cell>
          <cell r="K176">
            <v>163.22456140350877</v>
          </cell>
          <cell r="L176">
            <v>106.18718292682927</v>
          </cell>
          <cell r="M176">
            <v>120.512</v>
          </cell>
          <cell r="N176">
            <v>133.79854317269078</v>
          </cell>
          <cell r="O176">
            <v>118.12047139588101</v>
          </cell>
          <cell r="P176">
            <v>114.383</v>
          </cell>
          <cell r="S176">
            <v>77</v>
          </cell>
          <cell r="T176">
            <v>97.99</v>
          </cell>
          <cell r="U176">
            <v>99.26</v>
          </cell>
          <cell r="V176">
            <v>100.16</v>
          </cell>
          <cell r="W176">
            <v>100.04</v>
          </cell>
          <cell r="X176">
            <v>99.85</v>
          </cell>
          <cell r="Y176">
            <v>100.22</v>
          </cell>
          <cell r="Z176">
            <v>99.81</v>
          </cell>
          <cell r="AA176">
            <v>99.77</v>
          </cell>
          <cell r="AB176">
            <v>100</v>
          </cell>
          <cell r="AC176">
            <v>99.36</v>
          </cell>
          <cell r="AD176">
            <v>99.99</v>
          </cell>
          <cell r="AE176">
            <v>100</v>
          </cell>
          <cell r="AG176">
            <v>77</v>
          </cell>
        </row>
        <row r="177">
          <cell r="B177" t="str">
            <v>2T2003</v>
          </cell>
          <cell r="C177">
            <v>37712</v>
          </cell>
          <cell r="D177">
            <v>105.02075288251794</v>
          </cell>
          <cell r="E177">
            <v>133.29494535519126</v>
          </cell>
          <cell r="F177">
            <v>119.55561102362206</v>
          </cell>
          <cell r="G177">
            <v>110.55902857142857</v>
          </cell>
          <cell r="H177">
            <v>105.7449039039039</v>
          </cell>
          <cell r="I177">
            <v>104.0872816229117</v>
          </cell>
          <cell r="J177">
            <v>123.88533654463711</v>
          </cell>
          <cell r="K177">
            <v>163.22456140350877</v>
          </cell>
          <cell r="L177">
            <v>106.19196341463416</v>
          </cell>
          <cell r="M177">
            <v>120.512</v>
          </cell>
          <cell r="N177">
            <v>133.72261947791168</v>
          </cell>
          <cell r="O177">
            <v>118.12047139588101</v>
          </cell>
          <cell r="P177">
            <v>114.51600000000001</v>
          </cell>
          <cell r="S177">
            <v>78</v>
          </cell>
          <cell r="T177">
            <v>93.55</v>
          </cell>
          <cell r="U177">
            <v>100.11</v>
          </cell>
          <cell r="V177">
            <v>100.61</v>
          </cell>
          <cell r="W177">
            <v>100.23</v>
          </cell>
          <cell r="X177">
            <v>99.57</v>
          </cell>
          <cell r="Y177">
            <v>100.23</v>
          </cell>
          <cell r="Z177">
            <v>99.69</v>
          </cell>
          <cell r="AA177">
            <v>99.9</v>
          </cell>
          <cell r="AB177">
            <v>100.31</v>
          </cell>
          <cell r="AC177">
            <v>99.92</v>
          </cell>
          <cell r="AD177">
            <v>100</v>
          </cell>
          <cell r="AE177">
            <v>100.31</v>
          </cell>
          <cell r="AG177">
            <v>78</v>
          </cell>
        </row>
        <row r="178">
          <cell r="B178" t="str">
            <v>2T2003</v>
          </cell>
          <cell r="C178">
            <v>37742</v>
          </cell>
          <cell r="D178">
            <v>116.76230476784045</v>
          </cell>
          <cell r="E178">
            <v>130.20573770491802</v>
          </cell>
          <cell r="F178">
            <v>119.29521102362204</v>
          </cell>
          <cell r="G178">
            <v>112.32989999999999</v>
          </cell>
          <cell r="H178">
            <v>105.7449039039039</v>
          </cell>
          <cell r="I178">
            <v>104.0872816229117</v>
          </cell>
          <cell r="J178">
            <v>122.22834232498393</v>
          </cell>
          <cell r="K178">
            <v>163.22456140350877</v>
          </cell>
          <cell r="L178">
            <v>106.19196341463416</v>
          </cell>
          <cell r="M178">
            <v>120.512</v>
          </cell>
          <cell r="N178">
            <v>134.34499397590361</v>
          </cell>
          <cell r="O178">
            <v>118.06325400457666</v>
          </cell>
          <cell r="P178">
            <v>118.19799999999999</v>
          </cell>
          <cell r="S178">
            <v>79</v>
          </cell>
          <cell r="T178">
            <v>97.26</v>
          </cell>
          <cell r="U178">
            <v>102.36</v>
          </cell>
          <cell r="V178">
            <v>100.67</v>
          </cell>
          <cell r="W178">
            <v>101.76</v>
          </cell>
          <cell r="X178">
            <v>99.16</v>
          </cell>
          <cell r="Y178">
            <v>100.15</v>
          </cell>
          <cell r="Z178">
            <v>99.5</v>
          </cell>
          <cell r="AA178">
            <v>101.39</v>
          </cell>
          <cell r="AB178">
            <v>100.29</v>
          </cell>
          <cell r="AC178">
            <v>102.28</v>
          </cell>
          <cell r="AD178">
            <v>100.16</v>
          </cell>
          <cell r="AE178">
            <v>100.3</v>
          </cell>
          <cell r="AG178">
            <v>79</v>
          </cell>
        </row>
        <row r="179">
          <cell r="B179" t="str">
            <v>2T2003</v>
          </cell>
          <cell r="C179">
            <v>37773</v>
          </cell>
          <cell r="D179">
            <v>124.84281458398254</v>
          </cell>
          <cell r="E179">
            <v>130.0860655737705</v>
          </cell>
          <cell r="F179">
            <v>119.29521102362204</v>
          </cell>
          <cell r="G179">
            <v>112.04018380952381</v>
          </cell>
          <cell r="H179">
            <v>105.64431381381381</v>
          </cell>
          <cell r="I179">
            <v>104.98227923627687</v>
          </cell>
          <cell r="J179">
            <v>120.35716506101475</v>
          </cell>
          <cell r="K179">
            <v>163.22456140350877</v>
          </cell>
          <cell r="L179">
            <v>106.19196341463416</v>
          </cell>
          <cell r="M179">
            <v>120.512</v>
          </cell>
          <cell r="N179">
            <v>134.5148232931727</v>
          </cell>
          <cell r="O179">
            <v>118.06325400457666</v>
          </cell>
          <cell r="P179">
            <v>120.515</v>
          </cell>
          <cell r="S179">
            <v>80</v>
          </cell>
          <cell r="T179">
            <v>100.32</v>
          </cell>
          <cell r="U179">
            <v>108.28</v>
          </cell>
          <cell r="V179">
            <v>101.3</v>
          </cell>
          <cell r="W179">
            <v>104.73</v>
          </cell>
          <cell r="X179">
            <v>100.04</v>
          </cell>
          <cell r="Y179">
            <v>99.94</v>
          </cell>
          <cell r="Z179">
            <v>99.52</v>
          </cell>
          <cell r="AA179">
            <v>104.9</v>
          </cell>
          <cell r="AB179">
            <v>100.34</v>
          </cell>
          <cell r="AC179">
            <v>107.83</v>
          </cell>
          <cell r="AD179">
            <v>100.73</v>
          </cell>
          <cell r="AE179">
            <v>100.34</v>
          </cell>
          <cell r="AG179">
            <v>80</v>
          </cell>
        </row>
        <row r="180">
          <cell r="B180" t="str">
            <v>3T2003</v>
          </cell>
          <cell r="C180">
            <v>37803</v>
          </cell>
          <cell r="D180">
            <v>114.39660673106886</v>
          </cell>
          <cell r="E180">
            <v>130.55874316939889</v>
          </cell>
          <cell r="F180">
            <v>118.24951496062994</v>
          </cell>
          <cell r="G180">
            <v>110.58442190476191</v>
          </cell>
          <cell r="H180">
            <v>105.74393543543543</v>
          </cell>
          <cell r="I180">
            <v>104.98227923627687</v>
          </cell>
          <cell r="J180">
            <v>119.90105716120745</v>
          </cell>
          <cell r="K180">
            <v>163.22456140350877</v>
          </cell>
          <cell r="L180">
            <v>106.18421951219513</v>
          </cell>
          <cell r="M180">
            <v>120.512</v>
          </cell>
          <cell r="N180">
            <v>138.68491566265061</v>
          </cell>
          <cell r="O180">
            <v>117.94696796338674</v>
          </cell>
          <cell r="P180">
            <v>117.298</v>
          </cell>
          <cell r="S180">
            <v>81</v>
          </cell>
          <cell r="T180">
            <v>101.54</v>
          </cell>
          <cell r="U180">
            <v>109.17</v>
          </cell>
          <cell r="V180">
            <v>101.18</v>
          </cell>
          <cell r="W180">
            <v>104.87</v>
          </cell>
          <cell r="X180">
            <v>99.98</v>
          </cell>
          <cell r="Y180">
            <v>99.79</v>
          </cell>
          <cell r="Z180">
            <v>99.8</v>
          </cell>
          <cell r="AA180">
            <v>105.01</v>
          </cell>
          <cell r="AB180">
            <v>100.19</v>
          </cell>
          <cell r="AC180">
            <v>108.68</v>
          </cell>
          <cell r="AD180">
            <v>100.48</v>
          </cell>
          <cell r="AE180">
            <v>100.19</v>
          </cell>
          <cell r="AG180">
            <v>81</v>
          </cell>
        </row>
        <row r="181">
          <cell r="B181" t="str">
            <v>3T2003</v>
          </cell>
          <cell r="C181">
            <v>37834</v>
          </cell>
          <cell r="D181">
            <v>107.53816796509815</v>
          </cell>
          <cell r="E181">
            <v>129.93032786885246</v>
          </cell>
          <cell r="F181">
            <v>118.24951496062994</v>
          </cell>
          <cell r="G181">
            <v>123.52361142857144</v>
          </cell>
          <cell r="H181">
            <v>105.74393543543543</v>
          </cell>
          <cell r="I181">
            <v>104.98227923627687</v>
          </cell>
          <cell r="J181">
            <v>121.98957353885676</v>
          </cell>
          <cell r="K181">
            <v>163.22456140350877</v>
          </cell>
          <cell r="L181">
            <v>106.18508536585367</v>
          </cell>
          <cell r="M181">
            <v>120.512</v>
          </cell>
          <cell r="N181">
            <v>138.05554819277108</v>
          </cell>
          <cell r="O181">
            <v>117.94696796338674</v>
          </cell>
          <cell r="P181">
            <v>116.70699999999999</v>
          </cell>
          <cell r="S181">
            <v>82</v>
          </cell>
          <cell r="T181">
            <v>99.98</v>
          </cell>
          <cell r="U181">
            <v>107.3</v>
          </cell>
          <cell r="V181">
            <v>102.03</v>
          </cell>
          <cell r="W181">
            <v>105.37</v>
          </cell>
          <cell r="X181">
            <v>99.68</v>
          </cell>
          <cell r="Y181">
            <v>99.78</v>
          </cell>
          <cell r="Z181">
            <v>99.69</v>
          </cell>
          <cell r="AA181">
            <v>105.44</v>
          </cell>
          <cell r="AB181">
            <v>100.14</v>
          </cell>
          <cell r="AC181">
            <v>107.6</v>
          </cell>
          <cell r="AD181">
            <v>101.7</v>
          </cell>
          <cell r="AE181">
            <v>100.14</v>
          </cell>
          <cell r="AG181">
            <v>82</v>
          </cell>
        </row>
        <row r="182">
          <cell r="B182" t="str">
            <v>3T2003</v>
          </cell>
          <cell r="C182">
            <v>37865</v>
          </cell>
          <cell r="D182">
            <v>108.27381645372391</v>
          </cell>
          <cell r="E182">
            <v>134.25081967213114</v>
          </cell>
          <cell r="F182">
            <v>118.24951496062994</v>
          </cell>
          <cell r="G182">
            <v>117.74054000000001</v>
          </cell>
          <cell r="H182">
            <v>105.74393543543543</v>
          </cell>
          <cell r="I182">
            <v>104.98227923627687</v>
          </cell>
          <cell r="J182">
            <v>124.96190494540782</v>
          </cell>
          <cell r="K182">
            <v>163.22456140350877</v>
          </cell>
          <cell r="L182">
            <v>106.18508536585367</v>
          </cell>
          <cell r="M182">
            <v>120.512</v>
          </cell>
          <cell r="N182">
            <v>138.23237048192775</v>
          </cell>
          <cell r="O182">
            <v>117.94696796338674</v>
          </cell>
          <cell r="P182">
            <v>116.895</v>
          </cell>
          <cell r="S182">
            <v>83</v>
          </cell>
          <cell r="T182">
            <v>96.95</v>
          </cell>
          <cell r="U182">
            <v>104.97</v>
          </cell>
          <cell r="V182">
            <v>101.1</v>
          </cell>
          <cell r="W182">
            <v>103.01</v>
          </cell>
          <cell r="X182">
            <v>99.58</v>
          </cell>
          <cell r="Y182">
            <v>99.78</v>
          </cell>
          <cell r="Z182">
            <v>99.43</v>
          </cell>
          <cell r="AA182">
            <v>103.01</v>
          </cell>
          <cell r="AB182">
            <v>100.16</v>
          </cell>
          <cell r="AC182">
            <v>104.52</v>
          </cell>
          <cell r="AD182">
            <v>100.7</v>
          </cell>
          <cell r="AE182">
            <v>100.16</v>
          </cell>
          <cell r="AG182">
            <v>83</v>
          </cell>
        </row>
        <row r="183">
          <cell r="B183" t="str">
            <v>4T2003</v>
          </cell>
          <cell r="C183">
            <v>37895</v>
          </cell>
          <cell r="D183">
            <v>107.39634777189156</v>
          </cell>
          <cell r="E183">
            <v>134.56584699453552</v>
          </cell>
          <cell r="F183">
            <v>118.24951496062994</v>
          </cell>
          <cell r="G183">
            <v>117.15308761904762</v>
          </cell>
          <cell r="H183">
            <v>105.74393543543543</v>
          </cell>
          <cell r="I183">
            <v>104.98227923627687</v>
          </cell>
          <cell r="J183">
            <v>123.53169299935773</v>
          </cell>
          <cell r="K183">
            <v>163.22456140350877</v>
          </cell>
          <cell r="L183">
            <v>106.18508536585367</v>
          </cell>
          <cell r="M183">
            <v>120.512</v>
          </cell>
          <cell r="N183">
            <v>138.20240060240965</v>
          </cell>
          <cell r="O183">
            <v>117.94696796338674</v>
          </cell>
          <cell r="P183">
            <v>116.33199999999999</v>
          </cell>
          <cell r="S183">
            <v>84</v>
          </cell>
          <cell r="T183">
            <v>103.33</v>
          </cell>
          <cell r="U183">
            <v>107.59</v>
          </cell>
          <cell r="V183">
            <v>101.89</v>
          </cell>
          <cell r="W183">
            <v>104.87</v>
          </cell>
          <cell r="X183">
            <v>99.87</v>
          </cell>
          <cell r="Y183">
            <v>99.79</v>
          </cell>
          <cell r="Z183">
            <v>99.96</v>
          </cell>
          <cell r="AA183">
            <v>104.86</v>
          </cell>
          <cell r="AB183">
            <v>100.9</v>
          </cell>
          <cell r="AC183">
            <v>108.09</v>
          </cell>
          <cell r="AD183">
            <v>101.11</v>
          </cell>
          <cell r="AE183">
            <v>100.9</v>
          </cell>
          <cell r="AG183">
            <v>84</v>
          </cell>
        </row>
        <row r="184">
          <cell r="B184" t="str">
            <v>4T2003</v>
          </cell>
          <cell r="C184">
            <v>37926</v>
          </cell>
          <cell r="D184">
            <v>111.54254471798066</v>
          </cell>
          <cell r="E184">
            <v>138.16161202185793</v>
          </cell>
          <cell r="F184">
            <v>118.24951496062994</v>
          </cell>
          <cell r="G184">
            <v>118.81875619047621</v>
          </cell>
          <cell r="H184">
            <v>105.74393543543543</v>
          </cell>
          <cell r="I184">
            <v>104.98227923627687</v>
          </cell>
          <cell r="J184">
            <v>123.24090301862554</v>
          </cell>
          <cell r="K184">
            <v>163.22456140350877</v>
          </cell>
          <cell r="L184">
            <v>106.18508536585367</v>
          </cell>
          <cell r="M184">
            <v>120.512</v>
          </cell>
          <cell r="N184">
            <v>138.55204919678715</v>
          </cell>
          <cell r="O184">
            <v>117.94696796338674</v>
          </cell>
          <cell r="P184">
            <v>117.874</v>
          </cell>
          <cell r="S184">
            <v>85</v>
          </cell>
          <cell r="T184">
            <v>101.1</v>
          </cell>
          <cell r="U184">
            <v>106.24</v>
          </cell>
          <cell r="V184">
            <v>101.72</v>
          </cell>
          <cell r="W184">
            <v>104.02</v>
          </cell>
          <cell r="X184">
            <v>99.61</v>
          </cell>
          <cell r="Y184">
            <v>99.96</v>
          </cell>
          <cell r="Z184">
            <v>100.25</v>
          </cell>
          <cell r="AA184">
            <v>103.78</v>
          </cell>
          <cell r="AB184">
            <v>100.92</v>
          </cell>
          <cell r="AC184">
            <v>105.93</v>
          </cell>
          <cell r="AD184">
            <v>101.41</v>
          </cell>
          <cell r="AE184">
            <v>100.92</v>
          </cell>
          <cell r="AG184">
            <v>85</v>
          </cell>
        </row>
        <row r="185">
          <cell r="B185" t="str">
            <v>4T2003</v>
          </cell>
          <cell r="C185">
            <v>37956</v>
          </cell>
          <cell r="D185">
            <v>109.93735182299781</v>
          </cell>
          <cell r="E185">
            <v>135.01461748633881</v>
          </cell>
          <cell r="F185">
            <v>118.24951496062994</v>
          </cell>
          <cell r="G185">
            <v>119.61170857142859</v>
          </cell>
          <cell r="H185">
            <v>105.82233183183182</v>
          </cell>
          <cell r="I185">
            <v>104.98227923627687</v>
          </cell>
          <cell r="J185">
            <v>123.24090301862554</v>
          </cell>
          <cell r="K185">
            <v>163.22456140350877</v>
          </cell>
          <cell r="L185">
            <v>106.18508536585367</v>
          </cell>
          <cell r="M185">
            <v>120.512</v>
          </cell>
          <cell r="N185">
            <v>138.34325903614459</v>
          </cell>
          <cell r="O185">
            <v>117.94696796338674</v>
          </cell>
          <cell r="P185">
            <v>117.387</v>
          </cell>
          <cell r="S185">
            <v>86</v>
          </cell>
          <cell r="T185">
            <v>113.11</v>
          </cell>
          <cell r="U185">
            <v>104.61</v>
          </cell>
          <cell r="V185">
            <v>101.63</v>
          </cell>
          <cell r="W185">
            <v>104.69</v>
          </cell>
          <cell r="X185">
            <v>99.47</v>
          </cell>
          <cell r="Y185">
            <v>99.9</v>
          </cell>
          <cell r="Z185">
            <v>100.32</v>
          </cell>
          <cell r="AA185">
            <v>104.31</v>
          </cell>
          <cell r="AB185">
            <v>101.09</v>
          </cell>
          <cell r="AC185">
            <v>108.23</v>
          </cell>
          <cell r="AD185">
            <v>100.47</v>
          </cell>
          <cell r="AE185">
            <v>101.09</v>
          </cell>
          <cell r="AG185">
            <v>86</v>
          </cell>
        </row>
        <row r="186">
          <cell r="B186" t="str">
            <v>1T2004</v>
          </cell>
          <cell r="C186">
            <v>37987</v>
          </cell>
          <cell r="D186">
            <v>101.17465721408537</v>
          </cell>
          <cell r="E186">
            <v>127.48196721311476</v>
          </cell>
          <cell r="F186">
            <v>118.36102204724411</v>
          </cell>
          <cell r="G186">
            <v>120.70465904761906</v>
          </cell>
          <cell r="H186">
            <v>105.7439129129129</v>
          </cell>
          <cell r="I186">
            <v>104.98227923627687</v>
          </cell>
          <cell r="J186">
            <v>122.36853307642902</v>
          </cell>
          <cell r="K186">
            <v>163.22456140350877</v>
          </cell>
          <cell r="L186">
            <v>106.20679674796749</v>
          </cell>
          <cell r="M186">
            <v>120.512</v>
          </cell>
          <cell r="N186">
            <v>139.30229518072289</v>
          </cell>
          <cell r="O186">
            <v>117.94696796338674</v>
          </cell>
          <cell r="P186">
            <v>114.515</v>
          </cell>
          <cell r="S186">
            <v>87</v>
          </cell>
          <cell r="T186">
            <v>96.94</v>
          </cell>
          <cell r="U186">
            <v>98.42</v>
          </cell>
          <cell r="V186">
            <v>101.61</v>
          </cell>
          <cell r="W186">
            <v>100.12</v>
          </cell>
          <cell r="X186">
            <v>100.48</v>
          </cell>
          <cell r="Y186">
            <v>99.9</v>
          </cell>
          <cell r="Z186">
            <v>100.18</v>
          </cell>
          <cell r="AA186">
            <v>99.91</v>
          </cell>
          <cell r="AB186">
            <v>101.08</v>
          </cell>
          <cell r="AC186">
            <v>99.78</v>
          </cell>
          <cell r="AD186">
            <v>100.47</v>
          </cell>
          <cell r="AE186">
            <v>101.08</v>
          </cell>
          <cell r="AG186">
            <v>87</v>
          </cell>
        </row>
        <row r="187">
          <cell r="B187" t="str">
            <v>1T2004</v>
          </cell>
          <cell r="C187">
            <v>38018</v>
          </cell>
          <cell r="D187">
            <v>97.915820193206599</v>
          </cell>
          <cell r="E187">
            <v>124.97882513661202</v>
          </cell>
          <cell r="F187">
            <v>118.18491181102364</v>
          </cell>
          <cell r="G187">
            <v>113.31974952380953</v>
          </cell>
          <cell r="H187">
            <v>106.63875975975976</v>
          </cell>
          <cell r="I187">
            <v>104.98227923627687</v>
          </cell>
          <cell r="J187">
            <v>122.58142389210019</v>
          </cell>
          <cell r="K187">
            <v>163.22456140350877</v>
          </cell>
          <cell r="L187">
            <v>106.2729430894309</v>
          </cell>
          <cell r="M187">
            <v>120.512</v>
          </cell>
          <cell r="N187">
            <v>139.80079417670683</v>
          </cell>
          <cell r="O187">
            <v>117.76810983981694</v>
          </cell>
          <cell r="P187">
            <v>112.77500000000001</v>
          </cell>
          <cell r="S187">
            <v>88</v>
          </cell>
          <cell r="T187">
            <v>96.96</v>
          </cell>
          <cell r="U187">
            <v>99.99</v>
          </cell>
          <cell r="V187">
            <v>101.47</v>
          </cell>
          <cell r="W187">
            <v>101.34</v>
          </cell>
          <cell r="X187">
            <v>99.56</v>
          </cell>
          <cell r="Y187">
            <v>99.9</v>
          </cell>
          <cell r="Z187">
            <v>99.97</v>
          </cell>
          <cell r="AA187">
            <v>100.68</v>
          </cell>
          <cell r="AB187">
            <v>101.09</v>
          </cell>
          <cell r="AC187">
            <v>100.35</v>
          </cell>
          <cell r="AD187">
            <v>100.92</v>
          </cell>
          <cell r="AE187">
            <v>101.09</v>
          </cell>
          <cell r="AG187">
            <v>88</v>
          </cell>
        </row>
        <row r="188">
          <cell r="B188" t="str">
            <v>1T2004</v>
          </cell>
          <cell r="C188">
            <v>38047</v>
          </cell>
          <cell r="D188">
            <v>96.788234029292624</v>
          </cell>
          <cell r="E188">
            <v>127.62254098360656</v>
          </cell>
          <cell r="F188">
            <v>118.18491181102364</v>
          </cell>
          <cell r="G188">
            <v>120.41810666666667</v>
          </cell>
          <cell r="H188">
            <v>106.1964009009009</v>
          </cell>
          <cell r="I188">
            <v>104.98227923627687</v>
          </cell>
          <cell r="J188">
            <v>122.97691522157996</v>
          </cell>
          <cell r="K188">
            <v>163.22456140350877</v>
          </cell>
          <cell r="L188">
            <v>106.27207723577236</v>
          </cell>
          <cell r="M188">
            <v>120.512</v>
          </cell>
          <cell r="N188">
            <v>139.91867570281124</v>
          </cell>
          <cell r="O188">
            <v>117.76810983981694</v>
          </cell>
          <cell r="P188">
            <v>113.251</v>
          </cell>
          <cell r="S188">
            <v>89</v>
          </cell>
          <cell r="T188">
            <v>102.2</v>
          </cell>
          <cell r="U188">
            <v>100.89</v>
          </cell>
          <cell r="V188">
            <v>101.34</v>
          </cell>
          <cell r="W188">
            <v>101.73</v>
          </cell>
          <cell r="X188">
            <v>99.76</v>
          </cell>
          <cell r="Y188">
            <v>99.86</v>
          </cell>
          <cell r="Z188">
            <v>100.03</v>
          </cell>
          <cell r="AA188">
            <v>101.31</v>
          </cell>
          <cell r="AB188">
            <v>100.96</v>
          </cell>
          <cell r="AC188">
            <v>102.43</v>
          </cell>
          <cell r="AD188">
            <v>100.45</v>
          </cell>
          <cell r="AE188">
            <v>100.96</v>
          </cell>
          <cell r="AG188">
            <v>89</v>
          </cell>
        </row>
        <row r="189">
          <cell r="B189" t="str">
            <v>2T2004</v>
          </cell>
          <cell r="C189">
            <v>38078</v>
          </cell>
          <cell r="D189">
            <v>102.13778155188534</v>
          </cell>
          <cell r="E189">
            <v>124.73579234972678</v>
          </cell>
          <cell r="F189">
            <v>117.84864094488189</v>
          </cell>
          <cell r="G189">
            <v>113.13021523809523</v>
          </cell>
          <cell r="H189">
            <v>106.1964009009009</v>
          </cell>
          <cell r="I189">
            <v>104.95244630071601</v>
          </cell>
          <cell r="J189">
            <v>124.19730057803467</v>
          </cell>
          <cell r="K189">
            <v>163.22456140350877</v>
          </cell>
          <cell r="L189">
            <v>106.27207723577236</v>
          </cell>
          <cell r="M189">
            <v>120.512</v>
          </cell>
          <cell r="N189">
            <v>140.69889156626505</v>
          </cell>
          <cell r="O189">
            <v>117.76810983981694</v>
          </cell>
          <cell r="P189">
            <v>114.39400000000001</v>
          </cell>
          <cell r="S189">
            <v>90</v>
          </cell>
          <cell r="T189">
            <v>91.37</v>
          </cell>
          <cell r="U189">
            <v>105.32</v>
          </cell>
          <cell r="V189">
            <v>100.72</v>
          </cell>
          <cell r="W189">
            <v>103</v>
          </cell>
          <cell r="X189">
            <v>98.18</v>
          </cell>
          <cell r="Y189">
            <v>99.72</v>
          </cell>
          <cell r="Z189">
            <v>96.3</v>
          </cell>
          <cell r="AA189">
            <v>102.79</v>
          </cell>
          <cell r="AB189">
            <v>101.42</v>
          </cell>
          <cell r="AC189">
            <v>105.7</v>
          </cell>
          <cell r="AD189">
            <v>98.49</v>
          </cell>
          <cell r="AE189">
            <v>101.42</v>
          </cell>
          <cell r="AG189">
            <v>90</v>
          </cell>
        </row>
        <row r="190">
          <cell r="B190" t="str">
            <v>2T2004</v>
          </cell>
          <cell r="C190">
            <v>38108</v>
          </cell>
          <cell r="D190">
            <v>104.41422686195078</v>
          </cell>
          <cell r="E190">
            <v>125.20218579234972</v>
          </cell>
          <cell r="F190">
            <v>117.84864094488189</v>
          </cell>
          <cell r="G190">
            <v>111.94779714285715</v>
          </cell>
          <cell r="H190">
            <v>106.1964009009009</v>
          </cell>
          <cell r="I190">
            <v>104.95244630071601</v>
          </cell>
          <cell r="J190">
            <v>126.04080732177263</v>
          </cell>
          <cell r="K190">
            <v>158.39987719298244</v>
          </cell>
          <cell r="L190">
            <v>108.30457723577236</v>
          </cell>
          <cell r="M190">
            <v>120.512</v>
          </cell>
          <cell r="N190">
            <v>140.48011144578317</v>
          </cell>
          <cell r="O190">
            <v>117.76810983981694</v>
          </cell>
          <cell r="P190">
            <v>115.319</v>
          </cell>
          <cell r="S190">
            <v>91</v>
          </cell>
          <cell r="T190">
            <v>88.77</v>
          </cell>
          <cell r="U190">
            <v>108.31</v>
          </cell>
          <cell r="V190">
            <v>100.99</v>
          </cell>
          <cell r="W190">
            <v>104.24</v>
          </cell>
          <cell r="X190">
            <v>97.85</v>
          </cell>
          <cell r="Y190">
            <v>99.91</v>
          </cell>
          <cell r="Z190">
            <v>96.23</v>
          </cell>
          <cell r="AA190">
            <v>103.94</v>
          </cell>
          <cell r="AB190">
            <v>101.49</v>
          </cell>
          <cell r="AC190">
            <v>107.32</v>
          </cell>
          <cell r="AD190">
            <v>98.96</v>
          </cell>
          <cell r="AE190">
            <v>101.49</v>
          </cell>
          <cell r="AG190">
            <v>91</v>
          </cell>
        </row>
        <row r="191">
          <cell r="B191" t="str">
            <v>2T2004</v>
          </cell>
          <cell r="C191">
            <v>38139</v>
          </cell>
          <cell r="D191">
            <v>108.07918043004054</v>
          </cell>
          <cell r="E191">
            <v>126.74289617486339</v>
          </cell>
          <cell r="F191">
            <v>117.84864094488189</v>
          </cell>
          <cell r="G191">
            <v>118.15501333333333</v>
          </cell>
          <cell r="H191">
            <v>106.1964009009009</v>
          </cell>
          <cell r="I191">
            <v>104.95244630071601</v>
          </cell>
          <cell r="J191">
            <v>126.43799421965318</v>
          </cell>
          <cell r="K191">
            <v>158.39987719298244</v>
          </cell>
          <cell r="L191">
            <v>108.30457723577236</v>
          </cell>
          <cell r="M191">
            <v>120.512</v>
          </cell>
          <cell r="N191">
            <v>140.18640662650603</v>
          </cell>
          <cell r="O191">
            <v>117.76810983981694</v>
          </cell>
          <cell r="P191">
            <v>117.208</v>
          </cell>
          <cell r="S191">
            <v>92</v>
          </cell>
          <cell r="T191">
            <v>86.03</v>
          </cell>
          <cell r="U191">
            <v>111.15</v>
          </cell>
          <cell r="V191">
            <v>100.61</v>
          </cell>
          <cell r="W191">
            <v>104.74</v>
          </cell>
          <cell r="X191">
            <v>97.45</v>
          </cell>
          <cell r="Y191">
            <v>99.82</v>
          </cell>
          <cell r="Z191">
            <v>95.83</v>
          </cell>
          <cell r="AA191">
            <v>104.53</v>
          </cell>
          <cell r="AB191">
            <v>101.21</v>
          </cell>
          <cell r="AC191">
            <v>109.1</v>
          </cell>
          <cell r="AD191">
            <v>98.53</v>
          </cell>
          <cell r="AE191">
            <v>101.21</v>
          </cell>
          <cell r="AG191">
            <v>92</v>
          </cell>
        </row>
        <row r="192">
          <cell r="B192" t="str">
            <v>3T2004</v>
          </cell>
          <cell r="C192">
            <v>38169</v>
          </cell>
          <cell r="D192">
            <v>108.18004830165165</v>
          </cell>
          <cell r="E192">
            <v>126.6075136612022</v>
          </cell>
          <cell r="F192">
            <v>117.84864094488189</v>
          </cell>
          <cell r="G192">
            <v>114.15027428571429</v>
          </cell>
          <cell r="H192">
            <v>106.1964009009009</v>
          </cell>
          <cell r="I192">
            <v>104.95244630071601</v>
          </cell>
          <cell r="J192">
            <v>126.6736782273603</v>
          </cell>
          <cell r="K192">
            <v>158.39987719298244</v>
          </cell>
          <cell r="L192">
            <v>108.30457723577236</v>
          </cell>
          <cell r="M192">
            <v>120.512</v>
          </cell>
          <cell r="N192">
            <v>140.52406726907628</v>
          </cell>
          <cell r="O192">
            <v>117.76810983981694</v>
          </cell>
          <cell r="P192">
            <v>116.88800000000001</v>
          </cell>
          <cell r="S192">
            <v>93</v>
          </cell>
          <cell r="T192">
            <v>92.43</v>
          </cell>
          <cell r="U192">
            <v>109.06</v>
          </cell>
          <cell r="V192">
            <v>100.34</v>
          </cell>
          <cell r="W192">
            <v>104.18</v>
          </cell>
          <cell r="X192">
            <v>97.86</v>
          </cell>
          <cell r="Y192">
            <v>99.83</v>
          </cell>
          <cell r="Z192">
            <v>95.77</v>
          </cell>
          <cell r="AA192">
            <v>104.06</v>
          </cell>
          <cell r="AB192">
            <v>101.16</v>
          </cell>
          <cell r="AC192">
            <v>108.28</v>
          </cell>
          <cell r="AD192">
            <v>98.3</v>
          </cell>
          <cell r="AE192">
            <v>101.16</v>
          </cell>
          <cell r="AG192">
            <v>93</v>
          </cell>
        </row>
        <row r="193">
          <cell r="B193" t="str">
            <v>3T2004</v>
          </cell>
          <cell r="C193">
            <v>38200</v>
          </cell>
          <cell r="D193">
            <v>105.66777968214397</v>
          </cell>
          <cell r="E193">
            <v>126.91325136612022</v>
          </cell>
          <cell r="F193">
            <v>117.84864094488189</v>
          </cell>
          <cell r="G193">
            <v>117.0425838095238</v>
          </cell>
          <cell r="H193">
            <v>106.196021021021</v>
          </cell>
          <cell r="I193">
            <v>104.95244630071601</v>
          </cell>
          <cell r="J193">
            <v>127.97502697495183</v>
          </cell>
          <cell r="K193">
            <v>158.39987719298244</v>
          </cell>
          <cell r="L193">
            <v>108.30457723577236</v>
          </cell>
          <cell r="M193">
            <v>120.512</v>
          </cell>
          <cell r="N193">
            <v>140.56003112449798</v>
          </cell>
          <cell r="O193">
            <v>117.76810983981694</v>
          </cell>
          <cell r="P193">
            <v>116.59699999999999</v>
          </cell>
          <cell r="S193">
            <v>94</v>
          </cell>
          <cell r="T193">
            <v>92.53</v>
          </cell>
          <cell r="U193">
            <v>107.01</v>
          </cell>
          <cell r="V193">
            <v>102.01</v>
          </cell>
          <cell r="W193">
            <v>104.46</v>
          </cell>
          <cell r="X193">
            <v>99.29</v>
          </cell>
          <cell r="Y193">
            <v>100.74</v>
          </cell>
          <cell r="Z193">
            <v>99.02</v>
          </cell>
          <cell r="AA193">
            <v>104.17</v>
          </cell>
          <cell r="AB193">
            <v>101.39</v>
          </cell>
          <cell r="AC193">
            <v>107.9</v>
          </cell>
          <cell r="AD193">
            <v>99.91</v>
          </cell>
          <cell r="AE193">
            <v>101.39</v>
          </cell>
          <cell r="AG193">
            <v>94</v>
          </cell>
        </row>
        <row r="194">
          <cell r="B194" t="str">
            <v>3T2004</v>
          </cell>
          <cell r="C194">
            <v>38231</v>
          </cell>
          <cell r="D194">
            <v>104.59856466188843</v>
          </cell>
          <cell r="E194">
            <v>124.72172131147542</v>
          </cell>
          <cell r="F194">
            <v>117.84864094488189</v>
          </cell>
          <cell r="G194">
            <v>114.97951238095237</v>
          </cell>
          <cell r="H194">
            <v>106.24051801801801</v>
          </cell>
          <cell r="I194">
            <v>105.00543198090693</v>
          </cell>
          <cell r="J194">
            <v>128.64396146435453</v>
          </cell>
          <cell r="K194">
            <v>158.39987719298244</v>
          </cell>
          <cell r="L194">
            <v>107.29357723577235</v>
          </cell>
          <cell r="M194">
            <v>120.512</v>
          </cell>
          <cell r="N194">
            <v>140.31128112449798</v>
          </cell>
          <cell r="O194">
            <v>117.76810983981694</v>
          </cell>
          <cell r="P194">
            <v>116.032</v>
          </cell>
          <cell r="S194">
            <v>95</v>
          </cell>
          <cell r="T194">
            <v>92.91</v>
          </cell>
          <cell r="U194">
            <v>116.64</v>
          </cell>
          <cell r="V194">
            <v>100.95</v>
          </cell>
          <cell r="W194">
            <v>106.52</v>
          </cell>
          <cell r="X194">
            <v>101.83</v>
          </cell>
          <cell r="Y194">
            <v>100.74</v>
          </cell>
          <cell r="Z194">
            <v>100.32</v>
          </cell>
          <cell r="AA194">
            <v>107.32</v>
          </cell>
          <cell r="AB194">
            <v>101.41</v>
          </cell>
          <cell r="AC194">
            <v>114.06</v>
          </cell>
          <cell r="AD194">
            <v>98.91</v>
          </cell>
          <cell r="AE194">
            <v>101.41</v>
          </cell>
          <cell r="AG194">
            <v>95</v>
          </cell>
        </row>
        <row r="195">
          <cell r="B195" t="str">
            <v>4T2004</v>
          </cell>
          <cell r="C195">
            <v>38261</v>
          </cell>
          <cell r="D195">
            <v>111.06567435338111</v>
          </cell>
          <cell r="E195">
            <v>125.05314207650274</v>
          </cell>
          <cell r="F195">
            <v>117.84864094488189</v>
          </cell>
          <cell r="G195">
            <v>114.68334571428571</v>
          </cell>
          <cell r="H195">
            <v>106.24051801801801</v>
          </cell>
          <cell r="I195">
            <v>105.00543198090693</v>
          </cell>
          <cell r="J195">
            <v>133.10926332691071</v>
          </cell>
          <cell r="K195">
            <v>158.39987719298244</v>
          </cell>
          <cell r="L195">
            <v>107.29357723577235</v>
          </cell>
          <cell r="M195">
            <v>130.77199999999999</v>
          </cell>
          <cell r="N195">
            <v>140.31028212851405</v>
          </cell>
          <cell r="O195">
            <v>117.844471395881</v>
          </cell>
          <cell r="P195">
            <v>119.029</v>
          </cell>
          <cell r="S195">
            <v>96</v>
          </cell>
          <cell r="T195">
            <v>93.47</v>
          </cell>
          <cell r="U195">
            <v>107.97</v>
          </cell>
          <cell r="V195">
            <v>103.14</v>
          </cell>
          <cell r="W195">
            <v>103.76</v>
          </cell>
          <cell r="X195">
            <v>104.22</v>
          </cell>
          <cell r="Y195">
            <v>100.87</v>
          </cell>
          <cell r="Z195">
            <v>111.11</v>
          </cell>
          <cell r="AA195">
            <v>103.54</v>
          </cell>
          <cell r="AB195">
            <v>101.44</v>
          </cell>
          <cell r="AC195">
            <v>107.75</v>
          </cell>
          <cell r="AD195">
            <v>102.87</v>
          </cell>
          <cell r="AE195">
            <v>101.44</v>
          </cell>
          <cell r="AG195">
            <v>96</v>
          </cell>
        </row>
        <row r="196">
          <cell r="B196" t="str">
            <v>4T2004</v>
          </cell>
          <cell r="C196">
            <v>38292</v>
          </cell>
          <cell r="D196">
            <v>110.87586662511683</v>
          </cell>
          <cell r="E196">
            <v>128.03989071038251</v>
          </cell>
          <cell r="F196">
            <v>117.84864094488189</v>
          </cell>
          <cell r="G196">
            <v>117.62696666666668</v>
          </cell>
          <cell r="H196">
            <v>106.24051801801801</v>
          </cell>
          <cell r="I196">
            <v>105.00543198090693</v>
          </cell>
          <cell r="J196">
            <v>133.67727874116892</v>
          </cell>
          <cell r="K196">
            <v>158.39987719298244</v>
          </cell>
          <cell r="L196">
            <v>107.29357723577235</v>
          </cell>
          <cell r="M196">
            <v>130.77199999999999</v>
          </cell>
          <cell r="N196">
            <v>140.38620582329315</v>
          </cell>
          <cell r="O196">
            <v>117.76810983981694</v>
          </cell>
          <cell r="P196">
            <v>119.42400000000001</v>
          </cell>
          <cell r="S196">
            <v>97</v>
          </cell>
          <cell r="T196">
            <v>92.41</v>
          </cell>
          <cell r="U196">
            <v>107.11</v>
          </cell>
          <cell r="V196">
            <v>102.58</v>
          </cell>
          <cell r="W196">
            <v>103.81</v>
          </cell>
          <cell r="X196">
            <v>102.18</v>
          </cell>
          <cell r="Y196">
            <v>99.61</v>
          </cell>
          <cell r="Z196">
            <v>102.33</v>
          </cell>
          <cell r="AA196">
            <v>103.93</v>
          </cell>
          <cell r="AB196">
            <v>102.5</v>
          </cell>
          <cell r="AC196">
            <v>106.39</v>
          </cell>
          <cell r="AD196">
            <v>101.63</v>
          </cell>
          <cell r="AE196">
            <v>102.5</v>
          </cell>
          <cell r="AG196">
            <v>97</v>
          </cell>
        </row>
        <row r="197">
          <cell r="B197" t="str">
            <v>4T2004</v>
          </cell>
          <cell r="C197">
            <v>38322</v>
          </cell>
          <cell r="D197">
            <v>108.15086195076347</v>
          </cell>
          <cell r="E197">
            <v>126.87595628415301</v>
          </cell>
          <cell r="F197">
            <v>117.84864094488189</v>
          </cell>
          <cell r="G197">
            <v>113.14706</v>
          </cell>
          <cell r="H197">
            <v>106.24051801801801</v>
          </cell>
          <cell r="I197">
            <v>108.74706921241051</v>
          </cell>
          <cell r="J197">
            <v>133.47804945407836</v>
          </cell>
          <cell r="K197">
            <v>158.39987719298244</v>
          </cell>
          <cell r="L197">
            <v>107.29357723577235</v>
          </cell>
          <cell r="M197">
            <v>130.77199999999999</v>
          </cell>
          <cell r="N197">
            <v>140.53505622489959</v>
          </cell>
          <cell r="O197">
            <v>117.76810983981694</v>
          </cell>
          <cell r="P197">
            <v>118.199</v>
          </cell>
          <cell r="S197">
            <v>98</v>
          </cell>
          <cell r="T197">
            <v>127.07</v>
          </cell>
          <cell r="U197">
            <v>100.18</v>
          </cell>
          <cell r="V197">
            <v>101.7</v>
          </cell>
          <cell r="W197">
            <v>103.68</v>
          </cell>
          <cell r="X197">
            <v>100.63</v>
          </cell>
          <cell r="Y197">
            <v>100.68</v>
          </cell>
          <cell r="Z197">
            <v>100.55</v>
          </cell>
          <cell r="AA197">
            <v>103.79</v>
          </cell>
          <cell r="AB197">
            <v>101.43</v>
          </cell>
          <cell r="AC197">
            <v>107.06</v>
          </cell>
          <cell r="AD197">
            <v>99.98</v>
          </cell>
          <cell r="AE197">
            <v>101.43</v>
          </cell>
          <cell r="AG197">
            <v>98</v>
          </cell>
        </row>
        <row r="198">
          <cell r="B198" t="str">
            <v>1T2005</v>
          </cell>
          <cell r="C198">
            <v>38353</v>
          </cell>
          <cell r="D198">
            <v>106.35631816765347</v>
          </cell>
          <cell r="E198">
            <v>125.28428961748635</v>
          </cell>
          <cell r="F198">
            <v>117.84864094488189</v>
          </cell>
          <cell r="G198">
            <v>119.06540285714286</v>
          </cell>
          <cell r="H198">
            <v>108.06974774774775</v>
          </cell>
          <cell r="I198">
            <v>105.93420286396183</v>
          </cell>
          <cell r="J198">
            <v>132.20128644829799</v>
          </cell>
          <cell r="K198">
            <v>159.80338596491228</v>
          </cell>
          <cell r="L198">
            <v>107.34974796747967</v>
          </cell>
          <cell r="M198">
            <v>130.77199999999999</v>
          </cell>
          <cell r="N198">
            <v>140.20570582329316</v>
          </cell>
          <cell r="O198">
            <v>115.74647597254005</v>
          </cell>
          <cell r="P198">
            <v>117.91800000000001</v>
          </cell>
          <cell r="S198">
            <v>99</v>
          </cell>
          <cell r="T198">
            <v>91.87</v>
          </cell>
          <cell r="U198">
            <v>99.88</v>
          </cell>
          <cell r="V198">
            <v>104.06</v>
          </cell>
          <cell r="W198">
            <v>100.89</v>
          </cell>
          <cell r="X198">
            <v>104.35</v>
          </cell>
          <cell r="Y198">
            <v>99.99</v>
          </cell>
          <cell r="Z198">
            <v>111.36</v>
          </cell>
          <cell r="AA198">
            <v>100.46</v>
          </cell>
          <cell r="AB198">
            <v>101.52</v>
          </cell>
          <cell r="AC198">
            <v>100.99</v>
          </cell>
          <cell r="AD198">
            <v>104.05</v>
          </cell>
          <cell r="AE198">
            <v>101.52</v>
          </cell>
          <cell r="AG198">
            <v>99</v>
          </cell>
        </row>
        <row r="199">
          <cell r="B199" t="str">
            <v>1T2005</v>
          </cell>
          <cell r="C199">
            <v>38384</v>
          </cell>
          <cell r="D199">
            <v>106.04817357432219</v>
          </cell>
          <cell r="E199">
            <v>127.31106557377051</v>
          </cell>
          <cell r="F199">
            <v>117.84864094488189</v>
          </cell>
          <cell r="G199">
            <v>114.69787904761905</v>
          </cell>
          <cell r="H199">
            <v>107.57797597597597</v>
          </cell>
          <cell r="I199">
            <v>105.93420286396183</v>
          </cell>
          <cell r="J199">
            <v>130.44255812459858</v>
          </cell>
          <cell r="K199">
            <v>159.80338596491228</v>
          </cell>
          <cell r="L199">
            <v>107.34974796747967</v>
          </cell>
          <cell r="M199">
            <v>130.77199999999999</v>
          </cell>
          <cell r="N199">
            <v>140.03987248995983</v>
          </cell>
          <cell r="O199">
            <v>115.88951945080092</v>
          </cell>
          <cell r="P199">
            <v>117.081</v>
          </cell>
          <cell r="S199">
            <v>100</v>
          </cell>
          <cell r="T199">
            <v>90.18</v>
          </cell>
          <cell r="U199">
            <v>100.26</v>
          </cell>
          <cell r="V199">
            <v>103.43</v>
          </cell>
          <cell r="W199">
            <v>100.43</v>
          </cell>
          <cell r="X199">
            <v>103.93</v>
          </cell>
          <cell r="Y199">
            <v>99.98</v>
          </cell>
          <cell r="Z199">
            <v>111.36</v>
          </cell>
          <cell r="AA199">
            <v>99.87</v>
          </cell>
          <cell r="AB199">
            <v>101.52</v>
          </cell>
          <cell r="AC199">
            <v>100.69</v>
          </cell>
          <cell r="AD199">
            <v>103.26</v>
          </cell>
          <cell r="AE199">
            <v>101.52</v>
          </cell>
          <cell r="AG199">
            <v>100</v>
          </cell>
        </row>
        <row r="200">
          <cell r="B200" t="str">
            <v>1T2005</v>
          </cell>
          <cell r="C200">
            <v>38412</v>
          </cell>
          <cell r="D200">
            <v>111.16769305079465</v>
          </cell>
          <cell r="E200">
            <v>126.88415300546448</v>
          </cell>
          <cell r="F200">
            <v>117.84864094488189</v>
          </cell>
          <cell r="G200">
            <v>115.74490285714286</v>
          </cell>
          <cell r="H200">
            <v>107.57797597597597</v>
          </cell>
          <cell r="I200">
            <v>105.93420286396183</v>
          </cell>
          <cell r="J200">
            <v>132.42425369299934</v>
          </cell>
          <cell r="K200">
            <v>159.80338596491228</v>
          </cell>
          <cell r="L200">
            <v>107.34974796747967</v>
          </cell>
          <cell r="M200">
            <v>130.77199999999999</v>
          </cell>
          <cell r="N200">
            <v>140.51039959839358</v>
          </cell>
          <cell r="O200">
            <v>115.88951945080092</v>
          </cell>
          <cell r="P200">
            <v>119.181</v>
          </cell>
          <cell r="S200">
            <v>101</v>
          </cell>
          <cell r="T200">
            <v>89.91</v>
          </cell>
          <cell r="U200">
            <v>104.25</v>
          </cell>
          <cell r="V200">
            <v>104</v>
          </cell>
          <cell r="W200">
            <v>102.06</v>
          </cell>
          <cell r="X200">
            <v>105.47</v>
          </cell>
          <cell r="Y200">
            <v>99.97</v>
          </cell>
          <cell r="Z200">
            <v>111.33</v>
          </cell>
          <cell r="AA200">
            <v>102.24</v>
          </cell>
          <cell r="AB200">
            <v>101.57</v>
          </cell>
          <cell r="AC200">
            <v>104.53</v>
          </cell>
          <cell r="AD200">
            <v>103.48</v>
          </cell>
          <cell r="AE200">
            <v>101.57</v>
          </cell>
          <cell r="AG200">
            <v>101</v>
          </cell>
        </row>
        <row r="201">
          <cell r="B201" t="str">
            <v>2T2005</v>
          </cell>
          <cell r="C201">
            <v>38443</v>
          </cell>
          <cell r="D201">
            <v>117.13580274228737</v>
          </cell>
          <cell r="E201">
            <v>127.99207650273223</v>
          </cell>
          <cell r="F201">
            <v>117.84864094488189</v>
          </cell>
          <cell r="G201">
            <v>113.4921219047619</v>
          </cell>
          <cell r="H201">
            <v>107.57797597597597</v>
          </cell>
          <cell r="I201">
            <v>105.93420286396183</v>
          </cell>
          <cell r="J201">
            <v>134.37754849068722</v>
          </cell>
          <cell r="K201">
            <v>159.80338596491228</v>
          </cell>
          <cell r="L201">
            <v>107.34974796747967</v>
          </cell>
          <cell r="M201">
            <v>130.77199999999999</v>
          </cell>
          <cell r="N201">
            <v>140.19671485943778</v>
          </cell>
          <cell r="O201">
            <v>115.88951945080092</v>
          </cell>
          <cell r="P201">
            <v>121.15300000000001</v>
          </cell>
          <cell r="S201">
            <v>102</v>
          </cell>
          <cell r="T201">
            <v>88.79</v>
          </cell>
          <cell r="U201">
            <v>106.08</v>
          </cell>
          <cell r="V201">
            <v>103.69</v>
          </cell>
          <cell r="W201">
            <v>102.27</v>
          </cell>
          <cell r="X201">
            <v>105.62</v>
          </cell>
          <cell r="Y201">
            <v>99.97</v>
          </cell>
          <cell r="Z201">
            <v>111.26</v>
          </cell>
          <cell r="AA201">
            <v>102.6</v>
          </cell>
          <cell r="AB201">
            <v>101.57</v>
          </cell>
          <cell r="AC201">
            <v>104.62</v>
          </cell>
          <cell r="AD201">
            <v>104.02</v>
          </cell>
          <cell r="AE201">
            <v>101.57</v>
          </cell>
          <cell r="AG201">
            <v>102</v>
          </cell>
        </row>
        <row r="202">
          <cell r="B202" t="str">
            <v>2T2005</v>
          </cell>
          <cell r="C202">
            <v>38473</v>
          </cell>
          <cell r="D202">
            <v>123.53988999688377</v>
          </cell>
          <cell r="E202">
            <v>126.68428961748633</v>
          </cell>
          <cell r="F202">
            <v>117.84864094488189</v>
          </cell>
          <cell r="G202">
            <v>114.58613142857142</v>
          </cell>
          <cell r="H202">
            <v>107.57797597597597</v>
          </cell>
          <cell r="I202">
            <v>105.93420286396183</v>
          </cell>
          <cell r="J202">
            <v>136.39400321130378</v>
          </cell>
          <cell r="K202">
            <v>159.80338596491228</v>
          </cell>
          <cell r="L202">
            <v>107.37241463414635</v>
          </cell>
          <cell r="M202">
            <v>130.77199999999999</v>
          </cell>
          <cell r="N202">
            <v>140.06584638554219</v>
          </cell>
          <cell r="O202">
            <v>115.88951945080092</v>
          </cell>
          <cell r="P202">
            <v>123.601</v>
          </cell>
          <cell r="S202">
            <v>103</v>
          </cell>
          <cell r="T202">
            <v>91.44</v>
          </cell>
          <cell r="U202">
            <v>108.86</v>
          </cell>
          <cell r="V202">
            <v>103.86</v>
          </cell>
          <cell r="W202">
            <v>103.78</v>
          </cell>
          <cell r="X202">
            <v>105.68</v>
          </cell>
          <cell r="Y202">
            <v>99.97</v>
          </cell>
          <cell r="Z202">
            <v>111.25</v>
          </cell>
          <cell r="AA202">
            <v>104.23</v>
          </cell>
          <cell r="AB202">
            <v>101.58</v>
          </cell>
          <cell r="AC202">
            <v>107.17</v>
          </cell>
          <cell r="AD202">
            <v>104.08</v>
          </cell>
          <cell r="AE202">
            <v>101.58</v>
          </cell>
          <cell r="AG202">
            <v>103</v>
          </cell>
        </row>
        <row r="203">
          <cell r="B203" t="str">
            <v>2T2005</v>
          </cell>
          <cell r="C203">
            <v>38504</v>
          </cell>
          <cell r="D203">
            <v>133.984347460268</v>
          </cell>
          <cell r="E203">
            <v>131.07792349726776</v>
          </cell>
          <cell r="F203">
            <v>117.84864094488189</v>
          </cell>
          <cell r="G203">
            <v>117.5669238095238</v>
          </cell>
          <cell r="H203">
            <v>107.57797597597597</v>
          </cell>
          <cell r="I203">
            <v>105.93420286396183</v>
          </cell>
          <cell r="J203">
            <v>137.54487026332691</v>
          </cell>
          <cell r="K203">
            <v>159.80338596491228</v>
          </cell>
          <cell r="L203">
            <v>107.37241463414635</v>
          </cell>
          <cell r="M203">
            <v>130.77199999999999</v>
          </cell>
          <cell r="N203">
            <v>139.8320813253012</v>
          </cell>
          <cell r="O203">
            <v>115.88951945080092</v>
          </cell>
          <cell r="P203">
            <v>127.5</v>
          </cell>
          <cell r="S203">
            <v>104</v>
          </cell>
          <cell r="T203">
            <v>91.84</v>
          </cell>
          <cell r="U203">
            <v>111.66</v>
          </cell>
          <cell r="V203">
            <v>102</v>
          </cell>
          <cell r="W203">
            <v>105.23</v>
          </cell>
          <cell r="X203">
            <v>100.72</v>
          </cell>
          <cell r="Y203">
            <v>99.8</v>
          </cell>
          <cell r="Z203">
            <v>101.33</v>
          </cell>
          <cell r="AA203">
            <v>105.2</v>
          </cell>
          <cell r="AB203">
            <v>102.25</v>
          </cell>
          <cell r="AC203">
            <v>109.35</v>
          </cell>
          <cell r="AD203">
            <v>100.75</v>
          </cell>
          <cell r="AE203">
            <v>102.25</v>
          </cell>
          <cell r="AG203">
            <v>104</v>
          </cell>
        </row>
        <row r="204">
          <cell r="B204" t="str">
            <v>3T2005</v>
          </cell>
          <cell r="C204">
            <v>38534</v>
          </cell>
          <cell r="D204">
            <v>129.96396073543158</v>
          </cell>
          <cell r="E204">
            <v>131.11275956284155</v>
          </cell>
          <cell r="F204">
            <v>117.84864094488189</v>
          </cell>
          <cell r="G204">
            <v>113.92851904761903</v>
          </cell>
          <cell r="H204">
            <v>107.57797597597597</v>
          </cell>
          <cell r="I204">
            <v>105.93420286396183</v>
          </cell>
          <cell r="J204">
            <v>140.3751978163134</v>
          </cell>
          <cell r="K204">
            <v>159.80338596491228</v>
          </cell>
          <cell r="L204">
            <v>107.34974796747967</v>
          </cell>
          <cell r="M204">
            <v>130.77199999999999</v>
          </cell>
          <cell r="N204">
            <v>140.39851204819277</v>
          </cell>
          <cell r="O204">
            <v>115.88951945080092</v>
          </cell>
          <cell r="P204">
            <v>126.327</v>
          </cell>
          <cell r="S204">
            <v>105</v>
          </cell>
          <cell r="T204">
            <v>94.44</v>
          </cell>
          <cell r="U204">
            <v>114.57</v>
          </cell>
          <cell r="V204">
            <v>102.81</v>
          </cell>
          <cell r="W204">
            <v>107.32</v>
          </cell>
          <cell r="X204">
            <v>101.2</v>
          </cell>
          <cell r="Y204">
            <v>99.8</v>
          </cell>
          <cell r="Z204">
            <v>101.21</v>
          </cell>
          <cell r="AA204">
            <v>107.52</v>
          </cell>
          <cell r="AB204">
            <v>102.25</v>
          </cell>
          <cell r="AC204">
            <v>111.43</v>
          </cell>
          <cell r="AD204">
            <v>102.78</v>
          </cell>
          <cell r="AE204">
            <v>102.25</v>
          </cell>
          <cell r="AG204">
            <v>105</v>
          </cell>
        </row>
        <row r="205">
          <cell r="B205" t="str">
            <v>3T2005</v>
          </cell>
          <cell r="C205">
            <v>38565</v>
          </cell>
          <cell r="D205">
            <v>132.54262792147085</v>
          </cell>
          <cell r="E205">
            <v>127.11822404371586</v>
          </cell>
          <cell r="F205">
            <v>117.84864094488189</v>
          </cell>
          <cell r="G205">
            <v>115.66677523809524</v>
          </cell>
          <cell r="H205">
            <v>107.57797597597597</v>
          </cell>
          <cell r="I205">
            <v>105.93420286396183</v>
          </cell>
          <cell r="J205">
            <v>144.64167180475272</v>
          </cell>
          <cell r="K205">
            <v>159.80338596491228</v>
          </cell>
          <cell r="L205">
            <v>107.37241463414635</v>
          </cell>
          <cell r="M205">
            <v>130.77199999999999</v>
          </cell>
          <cell r="N205">
            <v>140.4944156626506</v>
          </cell>
          <cell r="O205">
            <v>115.88951945080092</v>
          </cell>
          <cell r="P205">
            <v>127.938</v>
          </cell>
          <cell r="S205">
            <v>106</v>
          </cell>
          <cell r="T205">
            <v>94.97</v>
          </cell>
          <cell r="U205">
            <v>113.74</v>
          </cell>
          <cell r="V205">
            <v>101.82</v>
          </cell>
          <cell r="W205">
            <v>106.63</v>
          </cell>
          <cell r="X205">
            <v>100.98</v>
          </cell>
          <cell r="Y205">
            <v>99.86</v>
          </cell>
          <cell r="Z205">
            <v>101.32</v>
          </cell>
          <cell r="AA205">
            <v>106.57</v>
          </cell>
          <cell r="AB205">
            <v>102.27</v>
          </cell>
          <cell r="AC205">
            <v>111.09</v>
          </cell>
          <cell r="AD205">
            <v>100.96</v>
          </cell>
          <cell r="AE205">
            <v>102.27</v>
          </cell>
          <cell r="AG205">
            <v>106</v>
          </cell>
        </row>
        <row r="206">
          <cell r="B206" t="str">
            <v>3T2005</v>
          </cell>
          <cell r="C206">
            <v>38596</v>
          </cell>
          <cell r="D206">
            <v>121.82838797133066</v>
          </cell>
          <cell r="E206">
            <v>129.72204918032787</v>
          </cell>
          <cell r="F206">
            <v>117.84864094488189</v>
          </cell>
          <cell r="G206">
            <v>115.97034666666667</v>
          </cell>
          <cell r="H206">
            <v>107.57797597597597</v>
          </cell>
          <cell r="I206">
            <v>105.94809307875897</v>
          </cell>
          <cell r="J206">
            <v>147.36051573538856</v>
          </cell>
          <cell r="K206">
            <v>159.80338596491228</v>
          </cell>
          <cell r="L206">
            <v>107.34974796747967</v>
          </cell>
          <cell r="M206">
            <v>130.77199999999999</v>
          </cell>
          <cell r="N206">
            <v>140.30360742971888</v>
          </cell>
          <cell r="O206">
            <v>115.88951945080092</v>
          </cell>
          <cell r="P206">
            <v>124.983</v>
          </cell>
          <cell r="S206">
            <v>107</v>
          </cell>
          <cell r="T206">
            <v>90.39</v>
          </cell>
          <cell r="U206">
            <v>114.7</v>
          </cell>
          <cell r="V206">
            <v>102.47</v>
          </cell>
          <cell r="W206">
            <v>107.49</v>
          </cell>
          <cell r="X206">
            <v>100.84</v>
          </cell>
          <cell r="Y206">
            <v>99.89</v>
          </cell>
          <cell r="Z206">
            <v>101.39</v>
          </cell>
          <cell r="AA206">
            <v>107.42</v>
          </cell>
          <cell r="AB206">
            <v>102.32</v>
          </cell>
          <cell r="AC206">
            <v>112.43</v>
          </cell>
          <cell r="AD206">
            <v>101.2</v>
          </cell>
          <cell r="AE206">
            <v>102.31</v>
          </cell>
          <cell r="AG206">
            <v>107</v>
          </cell>
        </row>
        <row r="207">
          <cell r="B207" t="str">
            <v>4T2005</v>
          </cell>
          <cell r="C207">
            <v>38626</v>
          </cell>
          <cell r="D207">
            <v>131.52002306014336</v>
          </cell>
          <cell r="E207">
            <v>126.29868852459016</v>
          </cell>
          <cell r="F207">
            <v>117.82765669291337</v>
          </cell>
          <cell r="G207">
            <v>115.23489428571428</v>
          </cell>
          <cell r="H207">
            <v>107.57797597597597</v>
          </cell>
          <cell r="I207">
            <v>107.06489976133649</v>
          </cell>
          <cell r="J207">
            <v>148.38972575465638</v>
          </cell>
          <cell r="K207">
            <v>159.80338596491228</v>
          </cell>
          <cell r="L207">
            <v>107.34974796747967</v>
          </cell>
          <cell r="M207">
            <v>135.12299999999999</v>
          </cell>
          <cell r="N207">
            <v>140.79511345381525</v>
          </cell>
          <cell r="O207">
            <v>115.88951945080092</v>
          </cell>
          <cell r="P207">
            <v>128.30000000000001</v>
          </cell>
          <cell r="S207">
            <v>108</v>
          </cell>
          <cell r="T207">
            <v>91.26</v>
          </cell>
          <cell r="U207">
            <v>112.01</v>
          </cell>
          <cell r="V207">
            <v>101.86</v>
          </cell>
          <cell r="W207">
            <v>105.31</v>
          </cell>
          <cell r="X207">
            <v>101.2</v>
          </cell>
          <cell r="Y207">
            <v>100.29</v>
          </cell>
          <cell r="Z207">
            <v>101.42</v>
          </cell>
          <cell r="AA207">
            <v>105.38</v>
          </cell>
          <cell r="AB207">
            <v>102.51</v>
          </cell>
          <cell r="AC207">
            <v>108.89</v>
          </cell>
          <cell r="AD207">
            <v>101.3</v>
          </cell>
          <cell r="AE207">
            <v>102.51</v>
          </cell>
          <cell r="AG207">
            <v>108</v>
          </cell>
        </row>
        <row r="208">
          <cell r="B208" t="str">
            <v>4T2005</v>
          </cell>
          <cell r="C208">
            <v>38657</v>
          </cell>
          <cell r="D208">
            <v>122.14241040822687</v>
          </cell>
          <cell r="E208">
            <v>126.53830601092898</v>
          </cell>
          <cell r="F208">
            <v>117.84864094488189</v>
          </cell>
          <cell r="G208">
            <v>117.92006285714287</v>
          </cell>
          <cell r="H208">
            <v>107.14699249249249</v>
          </cell>
          <cell r="I208">
            <v>107.01030310262529</v>
          </cell>
          <cell r="J208">
            <v>147.63858895311498</v>
          </cell>
          <cell r="K208">
            <v>159.80338596491228</v>
          </cell>
          <cell r="L208">
            <v>107.34974796747967</v>
          </cell>
          <cell r="M208">
            <v>136.68</v>
          </cell>
          <cell r="N208">
            <v>140.79611244979918</v>
          </cell>
          <cell r="O208">
            <v>115.88951945080092</v>
          </cell>
          <cell r="P208">
            <v>125.482</v>
          </cell>
          <cell r="S208">
            <v>109</v>
          </cell>
          <cell r="T208">
            <v>91.09</v>
          </cell>
          <cell r="U208">
            <v>114.33</v>
          </cell>
          <cell r="V208">
            <v>101.52</v>
          </cell>
          <cell r="W208">
            <v>105.94</v>
          </cell>
          <cell r="X208">
            <v>101.37</v>
          </cell>
          <cell r="Y208">
            <v>99.97</v>
          </cell>
          <cell r="Z208">
            <v>101.3</v>
          </cell>
          <cell r="AA208">
            <v>106.16</v>
          </cell>
          <cell r="AB208">
            <v>102.39</v>
          </cell>
          <cell r="AC208">
            <v>110.89</v>
          </cell>
          <cell r="AD208">
            <v>100.54</v>
          </cell>
          <cell r="AE208">
            <v>102.39</v>
          </cell>
          <cell r="AG208">
            <v>109</v>
          </cell>
        </row>
        <row r="209">
          <cell r="B209" t="str">
            <v>4T2005</v>
          </cell>
          <cell r="C209">
            <v>38687</v>
          </cell>
          <cell r="D209">
            <v>117.61062013088188</v>
          </cell>
          <cell r="E209">
            <v>127.31945355191256</v>
          </cell>
          <cell r="F209">
            <v>117.84864094488189</v>
          </cell>
          <cell r="G209">
            <v>118.20959333333333</v>
          </cell>
          <cell r="H209">
            <v>107.14699249249249</v>
          </cell>
          <cell r="I209">
            <v>108.80023150357995</v>
          </cell>
          <cell r="J209">
            <v>143.907490687219</v>
          </cell>
          <cell r="K209">
            <v>159.80338596491228</v>
          </cell>
          <cell r="L209">
            <v>107.34974796747967</v>
          </cell>
          <cell r="M209">
            <v>136.68</v>
          </cell>
          <cell r="N209">
            <v>139.98093172690764</v>
          </cell>
          <cell r="O209">
            <v>115.88951945080092</v>
          </cell>
          <cell r="P209">
            <v>123.485</v>
          </cell>
          <cell r="S209">
            <v>110</v>
          </cell>
          <cell r="T209">
            <v>93.29</v>
          </cell>
          <cell r="U209">
            <v>111.47</v>
          </cell>
          <cell r="V209">
            <v>102.22</v>
          </cell>
          <cell r="W209">
            <v>105.61</v>
          </cell>
          <cell r="X209">
            <v>101.47</v>
          </cell>
          <cell r="Y209">
            <v>100.07</v>
          </cell>
          <cell r="Z209">
            <v>102.64</v>
          </cell>
          <cell r="AA209">
            <v>105.65</v>
          </cell>
          <cell r="AB209">
            <v>102.2</v>
          </cell>
          <cell r="AC209">
            <v>108.88</v>
          </cell>
          <cell r="AD209">
            <v>101.7</v>
          </cell>
          <cell r="AE209">
            <v>102.2</v>
          </cell>
          <cell r="AG209">
            <v>110</v>
          </cell>
        </row>
        <row r="210">
          <cell r="B210" t="str">
            <v>1T2006</v>
          </cell>
          <cell r="C210">
            <v>38718</v>
          </cell>
          <cell r="D210">
            <v>118.1815182299782</v>
          </cell>
          <cell r="E210">
            <v>125.48359016393442</v>
          </cell>
          <cell r="F210">
            <v>119.76098740157479</v>
          </cell>
          <cell r="G210">
            <v>118.92673619047619</v>
          </cell>
          <cell r="H210">
            <v>107.05633783783783</v>
          </cell>
          <cell r="I210">
            <v>108.80734128878281</v>
          </cell>
          <cell r="J210">
            <v>146.91723185613358</v>
          </cell>
          <cell r="K210">
            <v>159.80338596491228</v>
          </cell>
          <cell r="L210">
            <v>107.34974796747967</v>
          </cell>
          <cell r="M210">
            <v>136.68</v>
          </cell>
          <cell r="N210">
            <v>150.20365763052209</v>
          </cell>
          <cell r="O210">
            <v>115.88951945080092</v>
          </cell>
          <cell r="P210">
            <v>125.313</v>
          </cell>
          <cell r="S210">
            <v>111</v>
          </cell>
          <cell r="T210">
            <v>92.67</v>
          </cell>
          <cell r="U210">
            <v>110.16</v>
          </cell>
          <cell r="V210">
            <v>102.52</v>
          </cell>
          <cell r="W210">
            <v>105.04</v>
          </cell>
          <cell r="X210">
            <v>101.71</v>
          </cell>
          <cell r="Y210">
            <v>100.07</v>
          </cell>
          <cell r="Z210">
            <v>102.44</v>
          </cell>
          <cell r="AA210">
            <v>105.18</v>
          </cell>
          <cell r="AB210">
            <v>102.35</v>
          </cell>
          <cell r="AC210">
            <v>108.1</v>
          </cell>
          <cell r="AD210">
            <v>101.87</v>
          </cell>
          <cell r="AE210">
            <v>102.35</v>
          </cell>
          <cell r="AG210">
            <v>111</v>
          </cell>
        </row>
        <row r="211">
          <cell r="B211" t="str">
            <v>1T2006</v>
          </cell>
          <cell r="C211">
            <v>38749</v>
          </cell>
          <cell r="D211">
            <v>117.50791960112186</v>
          </cell>
          <cell r="E211">
            <v>125.58410382513661</v>
          </cell>
          <cell r="F211">
            <v>120.63208976377952</v>
          </cell>
          <cell r="G211">
            <v>122.12181238095238</v>
          </cell>
          <cell r="H211">
            <v>108.10688138138137</v>
          </cell>
          <cell r="I211">
            <v>108.78634128878279</v>
          </cell>
          <cell r="J211">
            <v>146.61138407193323</v>
          </cell>
          <cell r="K211">
            <v>159.80338596491228</v>
          </cell>
          <cell r="L211">
            <v>107.41133333333335</v>
          </cell>
          <cell r="M211">
            <v>136.68</v>
          </cell>
          <cell r="N211">
            <v>143.41148393574295</v>
          </cell>
          <cell r="O211">
            <v>115.74647597254005</v>
          </cell>
          <cell r="P211">
            <v>124.831</v>
          </cell>
          <cell r="S211">
            <v>112</v>
          </cell>
          <cell r="T211">
            <v>96.6</v>
          </cell>
          <cell r="U211">
            <v>110.63</v>
          </cell>
          <cell r="V211">
            <v>102.39</v>
          </cell>
          <cell r="W211">
            <v>105.7</v>
          </cell>
          <cell r="X211">
            <v>101.43</v>
          </cell>
          <cell r="Y211">
            <v>100.27</v>
          </cell>
          <cell r="Z211">
            <v>100.89</v>
          </cell>
          <cell r="AA211">
            <v>105.89</v>
          </cell>
          <cell r="AB211">
            <v>103.06</v>
          </cell>
          <cell r="AC211">
            <v>109.44</v>
          </cell>
          <cell r="AD211">
            <v>101.32</v>
          </cell>
          <cell r="AE211">
            <v>103.06</v>
          </cell>
          <cell r="AG211">
            <v>112</v>
          </cell>
        </row>
        <row r="212">
          <cell r="B212" t="str">
            <v>1T2006</v>
          </cell>
          <cell r="C212">
            <v>38777</v>
          </cell>
          <cell r="D212">
            <v>115.4218529136803</v>
          </cell>
          <cell r="E212">
            <v>126.39350273224044</v>
          </cell>
          <cell r="F212">
            <v>120.63208976377952</v>
          </cell>
          <cell r="G212">
            <v>118.84250285714286</v>
          </cell>
          <cell r="H212">
            <v>108.15526726726726</v>
          </cell>
          <cell r="I212">
            <v>108.78634128878279</v>
          </cell>
          <cell r="J212">
            <v>145.88652858060374</v>
          </cell>
          <cell r="K212">
            <v>159.80338596491228</v>
          </cell>
          <cell r="L212">
            <v>107.48416666666668</v>
          </cell>
          <cell r="M212">
            <v>136.68</v>
          </cell>
          <cell r="N212">
            <v>143.64824598393574</v>
          </cell>
          <cell r="O212">
            <v>115.74647597254005</v>
          </cell>
          <cell r="P212">
            <v>123.749</v>
          </cell>
          <cell r="S212">
            <v>113</v>
          </cell>
          <cell r="T212">
            <v>97.42</v>
          </cell>
          <cell r="U212">
            <v>109.89</v>
          </cell>
          <cell r="V212">
            <v>103.21</v>
          </cell>
          <cell r="W212">
            <v>106.25</v>
          </cell>
          <cell r="X212">
            <v>101.08</v>
          </cell>
          <cell r="Y212">
            <v>100.37</v>
          </cell>
          <cell r="Z212">
            <v>101.03</v>
          </cell>
          <cell r="AA212">
            <v>105.32</v>
          </cell>
          <cell r="AB212">
            <v>106.49</v>
          </cell>
          <cell r="AC212">
            <v>107.91</v>
          </cell>
          <cell r="AD212">
            <v>101.89</v>
          </cell>
          <cell r="AE212">
            <v>106.5</v>
          </cell>
          <cell r="AG212">
            <v>113</v>
          </cell>
        </row>
        <row r="213">
          <cell r="B213" t="str">
            <v>2T2006</v>
          </cell>
          <cell r="C213">
            <v>38808</v>
          </cell>
          <cell r="D213">
            <v>117.97024213150516</v>
          </cell>
          <cell r="E213">
            <v>127.34514207650274</v>
          </cell>
          <cell r="F213">
            <v>120.63208976377952</v>
          </cell>
          <cell r="G213">
            <v>118.94571714285713</v>
          </cell>
          <cell r="H213">
            <v>108.15694894894894</v>
          </cell>
          <cell r="I213">
            <v>108.78773031026253</v>
          </cell>
          <cell r="J213">
            <v>147.11284842646114</v>
          </cell>
          <cell r="K213">
            <v>159.80338596491228</v>
          </cell>
          <cell r="L213">
            <v>107.48416666666668</v>
          </cell>
          <cell r="M213">
            <v>136.68</v>
          </cell>
          <cell r="N213">
            <v>143.77312048192769</v>
          </cell>
          <cell r="O213">
            <v>115.74647597254005</v>
          </cell>
          <cell r="P213">
            <v>124.79900000000001</v>
          </cell>
          <cell r="S213">
            <v>114</v>
          </cell>
          <cell r="T213">
            <v>93.98</v>
          </cell>
          <cell r="U213">
            <v>114.08</v>
          </cell>
          <cell r="V213">
            <v>102.93</v>
          </cell>
          <cell r="W213">
            <v>107.48</v>
          </cell>
          <cell r="X213">
            <v>101.54</v>
          </cell>
          <cell r="Y213">
            <v>100.38</v>
          </cell>
          <cell r="Z213">
            <v>101.11</v>
          </cell>
          <cell r="AA213">
            <v>107.58</v>
          </cell>
          <cell r="AB213">
            <v>103.08</v>
          </cell>
          <cell r="AC213">
            <v>111.59</v>
          </cell>
          <cell r="AD213">
            <v>101.98</v>
          </cell>
          <cell r="AE213">
            <v>103.08</v>
          </cell>
          <cell r="AG213">
            <v>114</v>
          </cell>
        </row>
        <row r="214">
          <cell r="B214" t="str">
            <v>2T2006</v>
          </cell>
          <cell r="C214">
            <v>38838</v>
          </cell>
          <cell r="D214">
            <v>125.1672090994079</v>
          </cell>
          <cell r="E214">
            <v>129.34609836065576</v>
          </cell>
          <cell r="F214">
            <v>120.63208976377952</v>
          </cell>
          <cell r="G214">
            <v>118.58914571428571</v>
          </cell>
          <cell r="H214">
            <v>108.15694894894894</v>
          </cell>
          <cell r="I214">
            <v>108.78773031026253</v>
          </cell>
          <cell r="J214">
            <v>152.95323378291587</v>
          </cell>
          <cell r="K214">
            <v>159.80338596491228</v>
          </cell>
          <cell r="L214">
            <v>107.48416666666668</v>
          </cell>
          <cell r="M214">
            <v>136.68</v>
          </cell>
          <cell r="N214">
            <v>145.20568072289157</v>
          </cell>
          <cell r="O214">
            <v>115.76285354691076</v>
          </cell>
          <cell r="P214">
            <v>128.16</v>
          </cell>
          <cell r="S214">
            <v>115</v>
          </cell>
          <cell r="T214">
            <v>91.52</v>
          </cell>
          <cell r="U214">
            <v>117.1</v>
          </cell>
          <cell r="V214">
            <v>102.93</v>
          </cell>
          <cell r="W214">
            <v>107.97</v>
          </cell>
          <cell r="X214">
            <v>102.56</v>
          </cell>
          <cell r="Y214">
            <v>100.36</v>
          </cell>
          <cell r="Z214">
            <v>101.43</v>
          </cell>
          <cell r="AA214">
            <v>108.57</v>
          </cell>
          <cell r="AB214">
            <v>102.85</v>
          </cell>
          <cell r="AC214">
            <v>113.43</v>
          </cell>
          <cell r="AD214">
            <v>102.17</v>
          </cell>
          <cell r="AE214">
            <v>102.86</v>
          </cell>
          <cell r="AG214">
            <v>115</v>
          </cell>
        </row>
        <row r="215">
          <cell r="B215" t="str">
            <v>2T2006</v>
          </cell>
          <cell r="C215">
            <v>38869</v>
          </cell>
          <cell r="D215">
            <v>123.9582306014335</v>
          </cell>
          <cell r="E215">
            <v>132.41290163934426</v>
          </cell>
          <cell r="F215">
            <v>120.63208976377952</v>
          </cell>
          <cell r="G215">
            <v>117.54876476190475</v>
          </cell>
          <cell r="H215">
            <v>108.15694894894894</v>
          </cell>
          <cell r="I215">
            <v>108.78773031026253</v>
          </cell>
          <cell r="J215">
            <v>152.6662588310854</v>
          </cell>
          <cell r="K215">
            <v>159.80338596491228</v>
          </cell>
          <cell r="L215">
            <v>107.48416666666668</v>
          </cell>
          <cell r="M215">
            <v>136.68</v>
          </cell>
          <cell r="N215">
            <v>145.26661947791163</v>
          </cell>
          <cell r="O215">
            <v>115.76285354691076</v>
          </cell>
          <cell r="P215">
            <v>127.681</v>
          </cell>
          <cell r="S215">
            <v>116</v>
          </cell>
          <cell r="T215">
            <v>91.8</v>
          </cell>
          <cell r="U215">
            <v>120.65</v>
          </cell>
          <cell r="V215">
            <v>103.35</v>
          </cell>
          <cell r="W215">
            <v>109.97</v>
          </cell>
          <cell r="X215">
            <v>102.14</v>
          </cell>
          <cell r="Y215">
            <v>100.44</v>
          </cell>
          <cell r="Z215">
            <v>101.43</v>
          </cell>
          <cell r="AA215">
            <v>110.45</v>
          </cell>
          <cell r="AB215">
            <v>102.99</v>
          </cell>
          <cell r="AC215">
            <v>116.06</v>
          </cell>
          <cell r="AD215">
            <v>102.78</v>
          </cell>
          <cell r="AE215">
            <v>102.99</v>
          </cell>
          <cell r="AG215">
            <v>116</v>
          </cell>
        </row>
        <row r="216">
          <cell r="B216" t="str">
            <v>3T2006</v>
          </cell>
          <cell r="C216">
            <v>38899</v>
          </cell>
          <cell r="D216">
            <v>128.34059364287944</v>
          </cell>
          <cell r="E216">
            <v>133.31495081967213</v>
          </cell>
          <cell r="F216">
            <v>120.63208976377952</v>
          </cell>
          <cell r="G216">
            <v>122.19797904761904</v>
          </cell>
          <cell r="H216">
            <v>108.15694894894894</v>
          </cell>
          <cell r="I216">
            <v>108.78773031026253</v>
          </cell>
          <cell r="J216">
            <v>152.57808927424534</v>
          </cell>
          <cell r="K216">
            <v>159.80338596491228</v>
          </cell>
          <cell r="L216">
            <v>107.48416666666668</v>
          </cell>
          <cell r="M216">
            <v>136.68</v>
          </cell>
          <cell r="N216">
            <v>145.58829618473897</v>
          </cell>
          <cell r="O216">
            <v>115.76285354691076</v>
          </cell>
          <cell r="P216">
            <v>129.61000000000001</v>
          </cell>
          <cell r="S216">
            <v>117</v>
          </cell>
          <cell r="T216">
            <v>90.31</v>
          </cell>
          <cell r="U216">
            <v>122.87</v>
          </cell>
          <cell r="V216">
            <v>103.86</v>
          </cell>
          <cell r="W216">
            <v>111.05</v>
          </cell>
          <cell r="X216">
            <v>102.24</v>
          </cell>
          <cell r="Y216">
            <v>100.44</v>
          </cell>
          <cell r="Z216">
            <v>101.43</v>
          </cell>
          <cell r="AA216">
            <v>111.73</v>
          </cell>
          <cell r="AB216">
            <v>102.83</v>
          </cell>
          <cell r="AC216">
            <v>118.28</v>
          </cell>
          <cell r="AD216">
            <v>102.75</v>
          </cell>
          <cell r="AE216">
            <v>102.84</v>
          </cell>
          <cell r="AG216">
            <v>117</v>
          </cell>
        </row>
        <row r="217">
          <cell r="B217" t="str">
            <v>3T2006</v>
          </cell>
          <cell r="C217">
            <v>38930</v>
          </cell>
          <cell r="D217">
            <v>124.78715861639142</v>
          </cell>
          <cell r="E217">
            <v>131.40224590163936</v>
          </cell>
          <cell r="F217">
            <v>120.63208976377952</v>
          </cell>
          <cell r="G217">
            <v>121.8872657142857</v>
          </cell>
          <cell r="H217">
            <v>108.15694894894894</v>
          </cell>
          <cell r="I217">
            <v>108.78773031026253</v>
          </cell>
          <cell r="J217">
            <v>155.52287797045602</v>
          </cell>
          <cell r="K217">
            <v>159.80338596491228</v>
          </cell>
          <cell r="L217">
            <v>107.48416666666668</v>
          </cell>
          <cell r="M217">
            <v>136.68</v>
          </cell>
          <cell r="N217">
            <v>146.57030923694779</v>
          </cell>
          <cell r="O217">
            <v>115.76285354691076</v>
          </cell>
          <cell r="P217">
            <v>128.958</v>
          </cell>
          <cell r="S217">
            <v>118</v>
          </cell>
          <cell r="T217">
            <v>90.99</v>
          </cell>
          <cell r="U217">
            <v>119.18</v>
          </cell>
          <cell r="V217">
            <v>103.41</v>
          </cell>
          <cell r="W217">
            <v>109.3</v>
          </cell>
          <cell r="X217">
            <v>102.36</v>
          </cell>
          <cell r="Y217">
            <v>100.57</v>
          </cell>
          <cell r="Z217">
            <v>100.62</v>
          </cell>
          <cell r="AA217">
            <v>110.05</v>
          </cell>
          <cell r="AB217">
            <v>102.95</v>
          </cell>
          <cell r="AC217">
            <v>115.22</v>
          </cell>
          <cell r="AD217">
            <v>102.5</v>
          </cell>
          <cell r="AE217">
            <v>102.95</v>
          </cell>
          <cell r="AG217">
            <v>118</v>
          </cell>
        </row>
        <row r="218">
          <cell r="B218" t="str">
            <v>3T2006</v>
          </cell>
          <cell r="C218">
            <v>38961</v>
          </cell>
          <cell r="D218">
            <v>119.42798067933936</v>
          </cell>
          <cell r="E218">
            <v>134.07984153005464</v>
          </cell>
          <cell r="F218">
            <v>120.63208976377952</v>
          </cell>
          <cell r="G218">
            <v>118.94395714285714</v>
          </cell>
          <cell r="H218">
            <v>108.15694894894894</v>
          </cell>
          <cell r="I218">
            <v>108.78773031026253</v>
          </cell>
          <cell r="J218">
            <v>153.51234746307</v>
          </cell>
          <cell r="K218">
            <v>159.80338596491228</v>
          </cell>
          <cell r="L218">
            <v>107.48416666666668</v>
          </cell>
          <cell r="M218">
            <v>136.68</v>
          </cell>
          <cell r="N218">
            <v>147.78808534136544</v>
          </cell>
          <cell r="O218">
            <v>115.76285354691076</v>
          </cell>
          <cell r="P218">
            <v>126.78700000000001</v>
          </cell>
          <cell r="S218">
            <v>119</v>
          </cell>
          <cell r="T218">
            <v>92.53</v>
          </cell>
          <cell r="U218">
            <v>118.69</v>
          </cell>
          <cell r="V218">
            <v>103.87</v>
          </cell>
          <cell r="W218">
            <v>109.58</v>
          </cell>
          <cell r="X218">
            <v>103</v>
          </cell>
          <cell r="Y218">
            <v>100.57</v>
          </cell>
          <cell r="Z218">
            <v>100.63</v>
          </cell>
          <cell r="AA218">
            <v>110.64</v>
          </cell>
          <cell r="AB218">
            <v>103.1</v>
          </cell>
          <cell r="AC218">
            <v>115.39</v>
          </cell>
          <cell r="AD218">
            <v>103.17</v>
          </cell>
          <cell r="AE218">
            <v>103.1</v>
          </cell>
          <cell r="AG218">
            <v>119</v>
          </cell>
        </row>
        <row r="219">
          <cell r="B219" t="str">
            <v>4T2006</v>
          </cell>
          <cell r="C219">
            <v>38991</v>
          </cell>
          <cell r="D219">
            <v>119.61236272982239</v>
          </cell>
          <cell r="E219">
            <v>135.42506010928963</v>
          </cell>
          <cell r="F219">
            <v>120.63208976377952</v>
          </cell>
          <cell r="G219">
            <v>137.02193333333332</v>
          </cell>
          <cell r="H219">
            <v>108.15694894894894</v>
          </cell>
          <cell r="I219">
            <v>108.78773031026253</v>
          </cell>
          <cell r="J219">
            <v>141.97485228002569</v>
          </cell>
          <cell r="K219">
            <v>159.80338596491228</v>
          </cell>
          <cell r="L219">
            <v>107.4495569105691</v>
          </cell>
          <cell r="M219">
            <v>149.13300000000001</v>
          </cell>
          <cell r="N219">
            <v>146.48139859437751</v>
          </cell>
          <cell r="O219">
            <v>115.76285354691076</v>
          </cell>
          <cell r="P219">
            <v>127.14194910000002</v>
          </cell>
          <cell r="S219">
            <v>120</v>
          </cell>
          <cell r="T219">
            <v>92.46</v>
          </cell>
          <cell r="U219">
            <v>116.42</v>
          </cell>
          <cell r="V219">
            <v>103.33</v>
          </cell>
          <cell r="W219">
            <v>107.99</v>
          </cell>
          <cell r="X219">
            <v>102.49</v>
          </cell>
          <cell r="Y219">
            <v>100.56</v>
          </cell>
          <cell r="Z219">
            <v>100.8</v>
          </cell>
          <cell r="AA219">
            <v>108.68</v>
          </cell>
          <cell r="AB219">
            <v>103.33</v>
          </cell>
          <cell r="AC219">
            <v>112.9</v>
          </cell>
          <cell r="AD219">
            <v>102.7</v>
          </cell>
          <cell r="AE219">
            <v>103.33</v>
          </cell>
          <cell r="AG219">
            <v>120</v>
          </cell>
        </row>
        <row r="220">
          <cell r="B220" t="str">
            <v>4T2006</v>
          </cell>
          <cell r="C220">
            <v>39022</v>
          </cell>
          <cell r="D220">
            <v>120.02940916173264</v>
          </cell>
          <cell r="E220">
            <v>131.53571584699455</v>
          </cell>
          <cell r="F220">
            <v>120.63208976377952</v>
          </cell>
          <cell r="G220">
            <v>120.66137523809525</v>
          </cell>
          <cell r="H220">
            <v>108.15694894894894</v>
          </cell>
          <cell r="I220">
            <v>108.78773031026253</v>
          </cell>
          <cell r="J220">
            <v>140.64595054592164</v>
          </cell>
          <cell r="K220">
            <v>159.80338596491228</v>
          </cell>
          <cell r="L220">
            <v>107.4495569105691</v>
          </cell>
          <cell r="M220">
            <v>149.13300000000001</v>
          </cell>
          <cell r="N220">
            <v>145.59628815261044</v>
          </cell>
          <cell r="O220">
            <v>115.76285354691076</v>
          </cell>
          <cell r="P220">
            <v>125.19199999999999</v>
          </cell>
          <cell r="S220">
            <v>121</v>
          </cell>
          <cell r="T220">
            <v>93.88</v>
          </cell>
          <cell r="U220">
            <v>111.15</v>
          </cell>
          <cell r="V220">
            <v>103.24</v>
          </cell>
          <cell r="W220">
            <v>105.91</v>
          </cell>
          <cell r="X220">
            <v>102.34</v>
          </cell>
          <cell r="Y220">
            <v>100.57</v>
          </cell>
          <cell r="Z220">
            <v>100.99</v>
          </cell>
          <cell r="AA220">
            <v>106.44</v>
          </cell>
          <cell r="AB220">
            <v>103.41</v>
          </cell>
          <cell r="AC220">
            <v>108.58</v>
          </cell>
          <cell r="AD220">
            <v>102.87</v>
          </cell>
          <cell r="AE220">
            <v>103.41</v>
          </cell>
          <cell r="AG220">
            <v>121</v>
          </cell>
        </row>
        <row r="221">
          <cell r="B221" t="str">
            <v>4T2006</v>
          </cell>
          <cell r="C221">
            <v>39052</v>
          </cell>
          <cell r="D221">
            <v>119.03239513867247</v>
          </cell>
          <cell r="E221">
            <v>133.02319125683061</v>
          </cell>
          <cell r="F221">
            <v>120.63208976377952</v>
          </cell>
          <cell r="G221">
            <v>122.07901619047618</v>
          </cell>
          <cell r="H221">
            <v>108.15694894894894</v>
          </cell>
          <cell r="I221">
            <v>108.78773031026253</v>
          </cell>
          <cell r="J221">
            <v>140.1902665382145</v>
          </cell>
          <cell r="K221">
            <v>159.80338596491228</v>
          </cell>
          <cell r="L221">
            <v>107.4495569105691</v>
          </cell>
          <cell r="M221">
            <v>149.13300000000001</v>
          </cell>
          <cell r="N221">
            <v>149.56629819277109</v>
          </cell>
          <cell r="O221">
            <v>115.76285354691076</v>
          </cell>
          <cell r="P221">
            <v>125.372</v>
          </cell>
          <cell r="S221">
            <v>122</v>
          </cell>
          <cell r="T221">
            <v>93.49</v>
          </cell>
          <cell r="U221">
            <v>109.92</v>
          </cell>
          <cell r="V221">
            <v>103.48</v>
          </cell>
          <cell r="W221">
            <v>105.77</v>
          </cell>
          <cell r="X221">
            <v>102.45</v>
          </cell>
          <cell r="Y221">
            <v>100.62</v>
          </cell>
          <cell r="Z221">
            <v>101.23</v>
          </cell>
          <cell r="AA221">
            <v>106.13</v>
          </cell>
          <cell r="AB221">
            <v>103.52</v>
          </cell>
          <cell r="AC221">
            <v>108.09</v>
          </cell>
          <cell r="AD221">
            <v>102.85</v>
          </cell>
          <cell r="AE221">
            <v>103.52</v>
          </cell>
          <cell r="AG221">
            <v>122</v>
          </cell>
        </row>
        <row r="222">
          <cell r="B222" t="str">
            <v>1T2007</v>
          </cell>
          <cell r="C222">
            <v>39083</v>
          </cell>
          <cell r="D222">
            <v>112.4247313804924</v>
          </cell>
          <cell r="E222">
            <v>132.53439344262296</v>
          </cell>
          <cell r="F222">
            <v>123.04232755905511</v>
          </cell>
          <cell r="G222">
            <v>118.80606380952381</v>
          </cell>
          <cell r="H222">
            <v>108.22722822822821</v>
          </cell>
          <cell r="I222">
            <v>108.78773031026253</v>
          </cell>
          <cell r="J222">
            <v>140.87072703917792</v>
          </cell>
          <cell r="K222">
            <v>159.80338596491228</v>
          </cell>
          <cell r="L222">
            <v>107.17337398373985</v>
          </cell>
          <cell r="M222">
            <v>149.13300000000001</v>
          </cell>
          <cell r="N222">
            <v>150.04082128514057</v>
          </cell>
          <cell r="O222">
            <v>115.74647597254005</v>
          </cell>
          <cell r="P222">
            <v>123.196</v>
          </cell>
          <cell r="S222">
            <v>123</v>
          </cell>
          <cell r="T222">
            <v>96.38</v>
          </cell>
          <cell r="U222">
            <v>102.84</v>
          </cell>
          <cell r="V222">
            <v>103.22</v>
          </cell>
          <cell r="W222">
            <v>102.75</v>
          </cell>
          <cell r="X222">
            <v>102.07</v>
          </cell>
          <cell r="Y222">
            <v>100.38</v>
          </cell>
          <cell r="Z222">
            <v>101.28</v>
          </cell>
          <cell r="AA222">
            <v>102.98</v>
          </cell>
          <cell r="AB222">
            <v>102.61</v>
          </cell>
          <cell r="AC222">
            <v>103.27</v>
          </cell>
          <cell r="AD222">
            <v>102.21</v>
          </cell>
          <cell r="AE222">
            <v>102.62</v>
          </cell>
          <cell r="AG222">
            <v>123</v>
          </cell>
        </row>
        <row r="223">
          <cell r="B223" t="str">
            <v>1T2007</v>
          </cell>
          <cell r="C223">
            <v>39114</v>
          </cell>
          <cell r="D223">
            <v>112.58992645684013</v>
          </cell>
          <cell r="E223">
            <v>131.39586885245905</v>
          </cell>
          <cell r="F223">
            <v>123.04232755905511</v>
          </cell>
          <cell r="G223">
            <v>118.12342761904762</v>
          </cell>
          <cell r="H223">
            <v>108.22722822822821</v>
          </cell>
          <cell r="I223">
            <v>108.92524343675419</v>
          </cell>
          <cell r="J223">
            <v>140.21074887604368</v>
          </cell>
          <cell r="K223">
            <v>159.80338596491228</v>
          </cell>
          <cell r="L223">
            <v>107.17337398373985</v>
          </cell>
          <cell r="M223">
            <v>149.13300000000001</v>
          </cell>
          <cell r="N223">
            <v>150.26959136546185</v>
          </cell>
          <cell r="O223">
            <v>115.74647597254005</v>
          </cell>
          <cell r="P223">
            <v>123.08199999999999</v>
          </cell>
          <cell r="S223">
            <v>124</v>
          </cell>
          <cell r="T223">
            <v>93.77</v>
          </cell>
          <cell r="U223">
            <v>101.61</v>
          </cell>
          <cell r="V223">
            <v>103.07</v>
          </cell>
          <cell r="W223">
            <v>102.02</v>
          </cell>
          <cell r="X223">
            <v>102.2</v>
          </cell>
          <cell r="Y223">
            <v>100.28</v>
          </cell>
          <cell r="Z223">
            <v>101.15</v>
          </cell>
          <cell r="AA223">
            <v>102.27</v>
          </cell>
          <cell r="AB223">
            <v>102.49</v>
          </cell>
          <cell r="AC223">
            <v>101.89</v>
          </cell>
          <cell r="AD223">
            <v>102.11</v>
          </cell>
          <cell r="AE223">
            <v>102.49</v>
          </cell>
          <cell r="AG223">
            <v>124</v>
          </cell>
        </row>
        <row r="224">
          <cell r="B224" t="str">
            <v>1T2007</v>
          </cell>
          <cell r="C224">
            <v>39142</v>
          </cell>
          <cell r="D224">
            <v>111.59133499532565</v>
          </cell>
          <cell r="E224">
            <v>131.73493989071036</v>
          </cell>
          <cell r="F224">
            <v>123.04232755905511</v>
          </cell>
          <cell r="G224">
            <v>119.88990380952382</v>
          </cell>
          <cell r="H224">
            <v>108.22722822822821</v>
          </cell>
          <cell r="I224">
            <v>108.92524343675419</v>
          </cell>
          <cell r="J224">
            <v>141.13568143866411</v>
          </cell>
          <cell r="K224">
            <v>159.80338596491228</v>
          </cell>
          <cell r="L224">
            <v>107.17337398373985</v>
          </cell>
          <cell r="M224">
            <v>149.13300000000001</v>
          </cell>
          <cell r="N224">
            <v>149.90795481927711</v>
          </cell>
          <cell r="O224">
            <v>115.74647597254005</v>
          </cell>
          <cell r="P224">
            <v>123.06100000000001</v>
          </cell>
          <cell r="S224">
            <v>125</v>
          </cell>
          <cell r="T224">
            <v>95.67</v>
          </cell>
          <cell r="U224">
            <v>102.57</v>
          </cell>
          <cell r="V224">
            <v>103.34</v>
          </cell>
          <cell r="W224">
            <v>102.88</v>
          </cell>
          <cell r="X224">
            <v>101.94</v>
          </cell>
          <cell r="Y224">
            <v>100.31</v>
          </cell>
          <cell r="Z224">
            <v>101.16</v>
          </cell>
          <cell r="AA224">
            <v>103.11</v>
          </cell>
          <cell r="AB224">
            <v>102.56</v>
          </cell>
          <cell r="AC224">
            <v>103.77</v>
          </cell>
          <cell r="AD224">
            <v>101.94</v>
          </cell>
          <cell r="AE224">
            <v>102.56</v>
          </cell>
          <cell r="AG224">
            <v>125</v>
          </cell>
        </row>
        <row r="225">
          <cell r="B225" t="str">
            <v>2T2007</v>
          </cell>
          <cell r="C225">
            <v>39173</v>
          </cell>
          <cell r="D225">
            <v>112.83820380180747</v>
          </cell>
          <cell r="E225">
            <v>133.98985792349728</v>
          </cell>
          <cell r="F225">
            <v>123.04232755905511</v>
          </cell>
          <cell r="G225">
            <v>118.64614857142858</v>
          </cell>
          <cell r="H225">
            <v>108.22722822822821</v>
          </cell>
          <cell r="I225">
            <v>108.92524343675419</v>
          </cell>
          <cell r="J225">
            <v>142.79795504174697</v>
          </cell>
          <cell r="K225">
            <v>159.80338596491228</v>
          </cell>
          <cell r="L225">
            <v>107.17337398373985</v>
          </cell>
          <cell r="M225">
            <v>149.13300000000001</v>
          </cell>
          <cell r="N225">
            <v>148.77609236947791</v>
          </cell>
          <cell r="O225">
            <v>115.74647597254005</v>
          </cell>
          <cell r="P225">
            <v>123.518</v>
          </cell>
          <cell r="S225">
            <v>126</v>
          </cell>
          <cell r="T225">
            <v>95.46</v>
          </cell>
          <cell r="U225">
            <v>104.58</v>
          </cell>
          <cell r="V225">
            <v>103.22</v>
          </cell>
          <cell r="W225">
            <v>103.57</v>
          </cell>
          <cell r="X225">
            <v>102</v>
          </cell>
          <cell r="Y225">
            <v>100.32</v>
          </cell>
          <cell r="Z225">
            <v>101.15</v>
          </cell>
          <cell r="AA225">
            <v>103.88</v>
          </cell>
          <cell r="AB225">
            <v>102.55</v>
          </cell>
          <cell r="AC225">
            <v>104.73</v>
          </cell>
          <cell r="AD225">
            <v>102.11</v>
          </cell>
          <cell r="AE225">
            <v>102.56</v>
          </cell>
          <cell r="AG225">
            <v>126</v>
          </cell>
        </row>
        <row r="226">
          <cell r="B226" t="str">
            <v>2T2007</v>
          </cell>
          <cell r="C226">
            <v>39203</v>
          </cell>
          <cell r="D226">
            <v>117.57624181988156</v>
          </cell>
          <cell r="E226">
            <v>133.04750819672131</v>
          </cell>
          <cell r="F226">
            <v>123.04232755905511</v>
          </cell>
          <cell r="G226">
            <v>120.61965238095237</v>
          </cell>
          <cell r="H226">
            <v>108.22722822822821</v>
          </cell>
          <cell r="I226">
            <v>108.92524343675419</v>
          </cell>
          <cell r="J226">
            <v>143.2455850995504</v>
          </cell>
          <cell r="K226">
            <v>159.80338596491228</v>
          </cell>
          <cell r="L226">
            <v>107.17337398373985</v>
          </cell>
          <cell r="M226">
            <v>149.13300000000001</v>
          </cell>
          <cell r="N226">
            <v>148.53333634538154</v>
          </cell>
          <cell r="O226">
            <v>115.74647597254005</v>
          </cell>
          <cell r="P226">
            <v>125.274</v>
          </cell>
          <cell r="S226">
            <v>127</v>
          </cell>
          <cell r="T226">
            <v>95.14</v>
          </cell>
          <cell r="U226">
            <v>105.93</v>
          </cell>
          <cell r="V226">
            <v>103.63</v>
          </cell>
          <cell r="W226">
            <v>104.13</v>
          </cell>
          <cell r="X226">
            <v>102.35</v>
          </cell>
          <cell r="Y226">
            <v>100.31</v>
          </cell>
          <cell r="Z226">
            <v>101.17</v>
          </cell>
          <cell r="AA226">
            <v>104.65</v>
          </cell>
          <cell r="AB226">
            <v>102.56</v>
          </cell>
          <cell r="AC226">
            <v>106.26</v>
          </cell>
          <cell r="AD226">
            <v>102.17</v>
          </cell>
          <cell r="AE226">
            <v>102.56</v>
          </cell>
          <cell r="AG226">
            <v>127</v>
          </cell>
        </row>
        <row r="227">
          <cell r="B227" t="str">
            <v>2T2007</v>
          </cell>
          <cell r="C227">
            <v>39234</v>
          </cell>
          <cell r="D227">
            <v>120.6907304456217</v>
          </cell>
          <cell r="E227">
            <v>132.11813661202186</v>
          </cell>
          <cell r="F227">
            <v>123.04232755905511</v>
          </cell>
          <cell r="G227">
            <v>119.20350190476191</v>
          </cell>
          <cell r="H227">
            <v>108.22722822822821</v>
          </cell>
          <cell r="I227">
            <v>108.92524343675419</v>
          </cell>
          <cell r="J227">
            <v>143.73645215157356</v>
          </cell>
          <cell r="K227">
            <v>159.80338596491228</v>
          </cell>
          <cell r="L227">
            <v>107.0954918699187</v>
          </cell>
          <cell r="M227">
            <v>149.13300000000001</v>
          </cell>
          <cell r="N227">
            <v>149.46639859437749</v>
          </cell>
          <cell r="O227">
            <v>115.74647597254005</v>
          </cell>
          <cell r="P227">
            <v>126.274</v>
          </cell>
          <cell r="S227">
            <v>128</v>
          </cell>
          <cell r="T227">
            <v>96.9</v>
          </cell>
          <cell r="U227">
            <v>106.2</v>
          </cell>
          <cell r="V227">
            <v>103.06</v>
          </cell>
          <cell r="W227">
            <v>103.8</v>
          </cell>
          <cell r="X227">
            <v>102.3</v>
          </cell>
          <cell r="Y227">
            <v>100.3</v>
          </cell>
          <cell r="Z227">
            <v>101.3</v>
          </cell>
          <cell r="AA227">
            <v>104.2</v>
          </cell>
          <cell r="AB227">
            <v>102.6</v>
          </cell>
          <cell r="AC227">
            <v>105.9</v>
          </cell>
          <cell r="AD227">
            <v>102.1</v>
          </cell>
          <cell r="AE227">
            <v>102.6</v>
          </cell>
          <cell r="AG227">
            <v>128</v>
          </cell>
        </row>
        <row r="228">
          <cell r="B228" t="str">
            <v>3T2007</v>
          </cell>
          <cell r="C228">
            <v>39264</v>
          </cell>
          <cell r="D228">
            <v>122.45042536615767</v>
          </cell>
          <cell r="E228">
            <v>131.92305464480876</v>
          </cell>
          <cell r="F228">
            <v>123.04232755905511</v>
          </cell>
          <cell r="G228">
            <v>118.61569714285713</v>
          </cell>
          <cell r="H228">
            <v>108.22722822822821</v>
          </cell>
          <cell r="I228">
            <v>108.92524343675419</v>
          </cell>
          <cell r="J228">
            <v>150.5526371226718</v>
          </cell>
          <cell r="K228">
            <v>159.80338596491228</v>
          </cell>
          <cell r="L228">
            <v>107.0954918699187</v>
          </cell>
          <cell r="M228">
            <v>149.13300000000001</v>
          </cell>
          <cell r="N228">
            <v>149.13772891566265</v>
          </cell>
          <cell r="O228">
            <v>115.74647597254005</v>
          </cell>
          <cell r="P228">
            <v>127.80200000000001</v>
          </cell>
          <cell r="S228">
            <v>129</v>
          </cell>
          <cell r="T228">
            <v>93.98</v>
          </cell>
          <cell r="U228">
            <v>106.71</v>
          </cell>
          <cell r="V228">
            <v>103.66</v>
          </cell>
          <cell r="W228">
            <v>104.12</v>
          </cell>
          <cell r="X228">
            <v>102.33</v>
          </cell>
          <cell r="Y228">
            <v>100.27</v>
          </cell>
          <cell r="Z228">
            <v>101.26</v>
          </cell>
          <cell r="AA228">
            <v>104.77</v>
          </cell>
          <cell r="AB228">
            <v>102.59</v>
          </cell>
          <cell r="AC228">
            <v>106.87</v>
          </cell>
          <cell r="AD228">
            <v>102.22</v>
          </cell>
          <cell r="AE228">
            <v>102.59</v>
          </cell>
          <cell r="AG228">
            <v>129</v>
          </cell>
        </row>
        <row r="229">
          <cell r="B229" t="str">
            <v>3T2007</v>
          </cell>
          <cell r="C229">
            <v>39295</v>
          </cell>
          <cell r="D229">
            <v>120.76037893424744</v>
          </cell>
          <cell r="E229">
            <v>131.6397213114754</v>
          </cell>
          <cell r="F229">
            <v>123.04232755905511</v>
          </cell>
          <cell r="G229">
            <v>119.24437523809523</v>
          </cell>
          <cell r="H229">
            <v>108.22722822822821</v>
          </cell>
          <cell r="I229">
            <v>108.92524343675419</v>
          </cell>
          <cell r="J229">
            <v>148.0754116891458</v>
          </cell>
          <cell r="K229">
            <v>159.80338596491228</v>
          </cell>
          <cell r="L229">
            <v>107.0954918699187</v>
          </cell>
          <cell r="M229">
            <v>149.13300000000001</v>
          </cell>
          <cell r="N229">
            <v>149.34751807228915</v>
          </cell>
          <cell r="O229">
            <v>115.74647597254005</v>
          </cell>
          <cell r="P229">
            <v>126.955</v>
          </cell>
          <cell r="S229">
            <v>130</v>
          </cell>
          <cell r="T229">
            <v>95.05</v>
          </cell>
          <cell r="U229">
            <v>102.24</v>
          </cell>
          <cell r="V229">
            <v>102.77</v>
          </cell>
          <cell r="W229">
            <v>101.89</v>
          </cell>
          <cell r="X229">
            <v>102.09</v>
          </cell>
          <cell r="Y229">
            <v>100</v>
          </cell>
          <cell r="Z229">
            <v>101.29</v>
          </cell>
          <cell r="AA229">
            <v>102.14</v>
          </cell>
          <cell r="AB229">
            <v>102.63</v>
          </cell>
          <cell r="AC229">
            <v>102.17</v>
          </cell>
          <cell r="AD229">
            <v>101.99</v>
          </cell>
          <cell r="AE229">
            <v>102.63</v>
          </cell>
          <cell r="AG229">
            <v>130</v>
          </cell>
        </row>
        <row r="230">
          <cell r="B230" t="str">
            <v>3T2007</v>
          </cell>
          <cell r="C230">
            <v>39326</v>
          </cell>
          <cell r="D230">
            <v>122.50086350888128</v>
          </cell>
          <cell r="E230">
            <v>132.63084153005465</v>
          </cell>
          <cell r="F230">
            <v>123.04232755905511</v>
          </cell>
          <cell r="G230">
            <v>118.51904190476189</v>
          </cell>
          <cell r="H230">
            <v>108.59014414414413</v>
          </cell>
          <cell r="I230">
            <v>108.78773031026253</v>
          </cell>
          <cell r="J230">
            <v>148.10870648683365</v>
          </cell>
          <cell r="K230">
            <v>159.80338596491228</v>
          </cell>
          <cell r="L230">
            <v>107.0954918699187</v>
          </cell>
          <cell r="M230">
            <v>149.13300000000001</v>
          </cell>
          <cell r="N230">
            <v>149.77808534136545</v>
          </cell>
          <cell r="O230">
            <v>115.74955148741419</v>
          </cell>
          <cell r="P230">
            <v>127.52200000000001</v>
          </cell>
          <cell r="S230">
            <v>131</v>
          </cell>
          <cell r="T230">
            <v>96.11</v>
          </cell>
          <cell r="U230">
            <v>99.74</v>
          </cell>
          <cell r="V230">
            <v>103.21</v>
          </cell>
          <cell r="W230">
            <v>101.47</v>
          </cell>
          <cell r="X230">
            <v>102.18</v>
          </cell>
          <cell r="Y230">
            <v>100.1</v>
          </cell>
          <cell r="Z230">
            <v>101.27</v>
          </cell>
          <cell r="AA230">
            <v>101.77</v>
          </cell>
          <cell r="AB230">
            <v>102.67</v>
          </cell>
          <cell r="AC230">
            <v>101.34</v>
          </cell>
          <cell r="AD230">
            <v>102.06</v>
          </cell>
          <cell r="AE230">
            <v>102.68</v>
          </cell>
          <cell r="AG230">
            <v>131</v>
          </cell>
        </row>
        <row r="231">
          <cell r="B231" t="str">
            <v>4T2007</v>
          </cell>
          <cell r="C231">
            <v>39356</v>
          </cell>
          <cell r="D231">
            <v>125.85024774072922</v>
          </cell>
          <cell r="E231">
            <v>134.64545901639346</v>
          </cell>
          <cell r="F231">
            <v>123.04232755905511</v>
          </cell>
          <cell r="G231">
            <v>122.30608952380952</v>
          </cell>
          <cell r="H231">
            <v>108.59014414414413</v>
          </cell>
          <cell r="I231">
            <v>108.78773031026253</v>
          </cell>
          <cell r="J231">
            <v>148.10870648683365</v>
          </cell>
          <cell r="K231">
            <v>159.80338596491228</v>
          </cell>
          <cell r="L231">
            <v>107.0999105691057</v>
          </cell>
          <cell r="M231">
            <v>149.87899999999999</v>
          </cell>
          <cell r="N231">
            <v>149.63223192771082</v>
          </cell>
          <cell r="O231">
            <v>115.74955148741419</v>
          </cell>
          <cell r="P231">
            <v>129.035</v>
          </cell>
          <cell r="S231">
            <v>132</v>
          </cell>
          <cell r="T231">
            <v>101.25</v>
          </cell>
          <cell r="U231">
            <v>100.2</v>
          </cell>
          <cell r="V231">
            <v>103.23</v>
          </cell>
          <cell r="W231">
            <v>102.26</v>
          </cell>
          <cell r="X231">
            <v>102.1</v>
          </cell>
          <cell r="Y231">
            <v>100.19</v>
          </cell>
          <cell r="Z231">
            <v>101.26</v>
          </cell>
          <cell r="AA231">
            <v>102.43</v>
          </cell>
          <cell r="AB231">
            <v>102.92</v>
          </cell>
          <cell r="AC231">
            <v>102.1</v>
          </cell>
          <cell r="AD231">
            <v>102.4</v>
          </cell>
          <cell r="AE231">
            <v>102.92</v>
          </cell>
          <cell r="AG231">
            <v>132</v>
          </cell>
        </row>
        <row r="232">
          <cell r="B232" t="str">
            <v>4T2007</v>
          </cell>
          <cell r="C232">
            <v>39387</v>
          </cell>
          <cell r="D232">
            <v>129.1791396073543</v>
          </cell>
          <cell r="E232">
            <v>135.23985792349728</v>
          </cell>
          <cell r="F232">
            <v>123.04232755905511</v>
          </cell>
          <cell r="G232">
            <v>121.60304190476189</v>
          </cell>
          <cell r="H232">
            <v>108.59014414414413</v>
          </cell>
          <cell r="I232">
            <v>108.92524343675419</v>
          </cell>
          <cell r="J232">
            <v>148.12184714193964</v>
          </cell>
          <cell r="K232">
            <v>159.80338596491228</v>
          </cell>
          <cell r="L232">
            <v>107.0999105691057</v>
          </cell>
          <cell r="M232">
            <v>149.87899999999999</v>
          </cell>
          <cell r="N232">
            <v>150.35650401606424</v>
          </cell>
          <cell r="O232">
            <v>115.74955148741419</v>
          </cell>
          <cell r="P232">
            <v>130.12100000000001</v>
          </cell>
          <cell r="S232">
            <v>133</v>
          </cell>
          <cell r="T232">
            <v>97.79</v>
          </cell>
          <cell r="U232">
            <v>98.86</v>
          </cell>
          <cell r="V232">
            <v>103.21</v>
          </cell>
          <cell r="W232">
            <v>101.35</v>
          </cell>
          <cell r="X232">
            <v>101.71</v>
          </cell>
          <cell r="Y232">
            <v>100.29</v>
          </cell>
          <cell r="Z232">
            <v>101.24</v>
          </cell>
          <cell r="AA232">
            <v>101.32</v>
          </cell>
          <cell r="AB232">
            <v>102.95</v>
          </cell>
          <cell r="AC232">
            <v>100.14</v>
          </cell>
          <cell r="AD232">
            <v>102.5</v>
          </cell>
          <cell r="AE232">
            <v>102.95</v>
          </cell>
          <cell r="AG232">
            <v>133</v>
          </cell>
        </row>
        <row r="233">
          <cell r="B233" t="str">
            <v>4T2007</v>
          </cell>
          <cell r="C233">
            <v>39417</v>
          </cell>
          <cell r="D233">
            <v>121.85948457463381</v>
          </cell>
          <cell r="E233">
            <v>131.78306010928964</v>
          </cell>
          <cell r="F233">
            <v>123.04232755905511</v>
          </cell>
          <cell r="G233">
            <v>122.56342285714285</v>
          </cell>
          <cell r="H233">
            <v>112.14812162162161</v>
          </cell>
          <cell r="I233">
            <v>108.92524343675419</v>
          </cell>
          <cell r="J233">
            <v>148.10870648683365</v>
          </cell>
          <cell r="K233">
            <v>159.80338596491228</v>
          </cell>
          <cell r="L233">
            <v>107.26925609756098</v>
          </cell>
          <cell r="M233">
            <v>149.87899999999999</v>
          </cell>
          <cell r="N233">
            <v>150.87997791164656</v>
          </cell>
          <cell r="O233">
            <v>118.25961098398169</v>
          </cell>
          <cell r="P233">
            <v>128.214</v>
          </cell>
          <cell r="S233">
            <v>134</v>
          </cell>
          <cell r="T233">
            <v>97.53</v>
          </cell>
          <cell r="U233">
            <v>100.42</v>
          </cell>
          <cell r="V233">
            <v>103.22</v>
          </cell>
          <cell r="W233">
            <v>101.7</v>
          </cell>
          <cell r="X233">
            <v>102.75</v>
          </cell>
          <cell r="Y233">
            <v>100.29</v>
          </cell>
          <cell r="Z233">
            <v>101.23</v>
          </cell>
          <cell r="AA233">
            <v>102.12</v>
          </cell>
          <cell r="AB233">
            <v>102.98</v>
          </cell>
          <cell r="AC233">
            <v>101.45</v>
          </cell>
          <cell r="AD233">
            <v>102.34</v>
          </cell>
          <cell r="AE233">
            <v>102.99</v>
          </cell>
          <cell r="AG233">
            <v>134</v>
          </cell>
        </row>
        <row r="234">
          <cell r="B234" t="str">
            <v>1T2008</v>
          </cell>
          <cell r="C234">
            <v>39448</v>
          </cell>
          <cell r="D234">
            <v>88.9006355559752</v>
          </cell>
          <cell r="E234">
            <v>98.554580113257344</v>
          </cell>
          <cell r="F234">
            <v>100.06894903196113</v>
          </cell>
          <cell r="G234">
            <v>101.07895111161797</v>
          </cell>
          <cell r="H234">
            <v>98.970225617792124</v>
          </cell>
          <cell r="I234">
            <v>99.623110167759037</v>
          </cell>
          <cell r="J234">
            <v>97.987052424668178</v>
          </cell>
          <cell r="K234">
            <v>100.0385674511336</v>
          </cell>
          <cell r="L234">
            <v>100.59620755051625</v>
          </cell>
          <cell r="M234">
            <v>100</v>
          </cell>
          <cell r="N234">
            <v>99.344525378498702</v>
          </cell>
          <cell r="O234">
            <v>100.09796603263727</v>
          </cell>
          <cell r="P234">
            <v>95.652004040382991</v>
          </cell>
          <cell r="S234">
            <v>135</v>
          </cell>
          <cell r="T234">
            <v>98.17</v>
          </cell>
          <cell r="U234">
            <v>98.34</v>
          </cell>
          <cell r="V234">
            <v>103.43</v>
          </cell>
          <cell r="W234">
            <v>101.25</v>
          </cell>
          <cell r="X234">
            <v>102.15</v>
          </cell>
          <cell r="Y234">
            <v>100.29</v>
          </cell>
          <cell r="Z234">
            <v>101.24</v>
          </cell>
          <cell r="AA234">
            <v>101.44</v>
          </cell>
          <cell r="AB234">
            <v>102.98</v>
          </cell>
          <cell r="AC234">
            <v>100.54</v>
          </cell>
          <cell r="AD234">
            <v>102.12</v>
          </cell>
          <cell r="AE234">
            <v>102.99</v>
          </cell>
          <cell r="AG234">
            <v>135</v>
          </cell>
        </row>
        <row r="235">
          <cell r="B235" t="str">
            <v>1T2008</v>
          </cell>
          <cell r="C235">
            <v>39479</v>
          </cell>
          <cell r="D235">
            <v>88.76883342778757</v>
          </cell>
          <cell r="E235">
            <v>97.148708658614396</v>
          </cell>
          <cell r="F235">
            <v>99.893312888951897</v>
          </cell>
          <cell r="G235">
            <v>100.15192382161931</v>
          </cell>
          <cell r="H235">
            <v>98.970225617792124</v>
          </cell>
          <cell r="I235">
            <v>100.01799607638624</v>
          </cell>
          <cell r="J235">
            <v>98.481264814112848</v>
          </cell>
          <cell r="K235">
            <v>100.30664200535956</v>
          </cell>
          <cell r="L235">
            <v>100.63363507162072</v>
          </cell>
          <cell r="M235">
            <v>100</v>
          </cell>
          <cell r="N235">
            <v>98.974892685318224</v>
          </cell>
          <cell r="O235">
            <v>99.935118725821042</v>
          </cell>
          <cell r="P235">
            <v>95.532630579074009</v>
          </cell>
          <cell r="S235">
            <v>136</v>
          </cell>
          <cell r="T235">
            <v>104.87</v>
          </cell>
          <cell r="U235">
            <v>100.27</v>
          </cell>
          <cell r="V235">
            <v>103.4</v>
          </cell>
          <cell r="W235">
            <v>102.68</v>
          </cell>
          <cell r="X235">
            <v>102.16</v>
          </cell>
          <cell r="Y235">
            <v>100.29</v>
          </cell>
          <cell r="Z235">
            <v>101.24</v>
          </cell>
          <cell r="AA235">
            <v>102.84</v>
          </cell>
          <cell r="AB235">
            <v>102.98</v>
          </cell>
          <cell r="AC235">
            <v>102.69</v>
          </cell>
          <cell r="AD235">
            <v>102.57</v>
          </cell>
          <cell r="AE235">
            <v>102.99</v>
          </cell>
          <cell r="AG235">
            <v>136</v>
          </cell>
        </row>
        <row r="236">
          <cell r="B236" t="str">
            <v>1T2008</v>
          </cell>
          <cell r="C236">
            <v>39508</v>
          </cell>
          <cell r="D236">
            <v>88.271287920569051</v>
          </cell>
          <cell r="E236">
            <v>96.090526362052827</v>
          </cell>
          <cell r="F236">
            <v>99.893312888951897</v>
          </cell>
          <cell r="G236">
            <v>98.721242703863965</v>
          </cell>
          <cell r="H236">
            <v>100.02403322608339</v>
          </cell>
          <cell r="I236">
            <v>100.01799607638624</v>
          </cell>
          <cell r="J236">
            <v>98.289737656272919</v>
          </cell>
          <cell r="K236">
            <v>100.0385674511336</v>
          </cell>
          <cell r="L236">
            <v>100.63363507162072</v>
          </cell>
          <cell r="M236">
            <v>100</v>
          </cell>
          <cell r="N236">
            <v>99.091534372130923</v>
          </cell>
          <cell r="O236">
            <v>99.935118725821042</v>
          </cell>
          <cell r="P236">
            <v>95.195490354171298</v>
          </cell>
          <cell r="S236">
            <v>137</v>
          </cell>
          <cell r="T236">
            <v>95.83</v>
          </cell>
          <cell r="U236">
            <v>101.09</v>
          </cell>
          <cell r="V236">
            <v>103.52</v>
          </cell>
          <cell r="W236">
            <v>102.31</v>
          </cell>
          <cell r="X236">
            <v>102.23</v>
          </cell>
          <cell r="Y236">
            <v>100.3</v>
          </cell>
          <cell r="Z236">
            <v>101.24</v>
          </cell>
          <cell r="AA236">
            <v>102.49</v>
          </cell>
          <cell r="AB236">
            <v>102.98</v>
          </cell>
          <cell r="AC236">
            <v>102.02</v>
          </cell>
          <cell r="AD236">
            <v>102.3</v>
          </cell>
          <cell r="AE236">
            <v>102.99</v>
          </cell>
          <cell r="AG236">
            <v>137</v>
          </cell>
        </row>
        <row r="237">
          <cell r="B237" t="str">
            <v>2T2008</v>
          </cell>
          <cell r="C237">
            <v>39539</v>
          </cell>
          <cell r="D237">
            <v>91.30871530223871</v>
          </cell>
          <cell r="E237">
            <v>94.794140426092753</v>
          </cell>
          <cell r="F237">
            <v>99.913472079378977</v>
          </cell>
          <cell r="G237">
            <v>98.73263569855763</v>
          </cell>
          <cell r="H237">
            <v>100.22169819645997</v>
          </cell>
          <cell r="I237">
            <v>100.01799607638624</v>
          </cell>
          <cell r="J237">
            <v>98.312250082448216</v>
          </cell>
          <cell r="K237">
            <v>100.0385674511336</v>
          </cell>
          <cell r="L237">
            <v>99.981173894907158</v>
          </cell>
          <cell r="M237">
            <v>100</v>
          </cell>
          <cell r="N237">
            <v>100.19093580674345</v>
          </cell>
          <cell r="O237">
            <v>100.05823147095751</v>
          </cell>
          <cell r="P237">
            <v>96.388080475619887</v>
          </cell>
          <cell r="S237">
            <v>138</v>
          </cell>
          <cell r="T237">
            <v>91.83</v>
          </cell>
          <cell r="U237">
            <v>100.07</v>
          </cell>
          <cell r="V237">
            <v>103.55</v>
          </cell>
          <cell r="W237">
            <v>102.34</v>
          </cell>
          <cell r="X237">
            <v>100.61</v>
          </cell>
          <cell r="Y237">
            <v>100.29</v>
          </cell>
          <cell r="Z237">
            <v>101.21</v>
          </cell>
          <cell r="AA237">
            <v>102.12</v>
          </cell>
          <cell r="AB237">
            <v>102.23</v>
          </cell>
          <cell r="AC237">
            <v>101.47</v>
          </cell>
          <cell r="AD237">
            <v>102.45</v>
          </cell>
          <cell r="AE237">
            <v>102.23</v>
          </cell>
          <cell r="AG237">
            <v>138</v>
          </cell>
        </row>
        <row r="238">
          <cell r="B238" t="str">
            <v>2T2008</v>
          </cell>
          <cell r="C238">
            <v>39569</v>
          </cell>
          <cell r="D238">
            <v>100.51394807820461</v>
          </cell>
          <cell r="E238">
            <v>101.8522969188588</v>
          </cell>
          <cell r="F238">
            <v>99.913472079378977</v>
          </cell>
          <cell r="G238">
            <v>98.606801560283913</v>
          </cell>
          <cell r="H238">
            <v>100.20972574399156</v>
          </cell>
          <cell r="I238">
            <v>100.0185864222338</v>
          </cell>
          <cell r="J238">
            <v>98.266977700029031</v>
          </cell>
          <cell r="K238">
            <v>100.0385674511336</v>
          </cell>
          <cell r="L238">
            <v>99.981173894907158</v>
          </cell>
          <cell r="M238">
            <v>100</v>
          </cell>
          <cell r="N238">
            <v>100.46470385228154</v>
          </cell>
          <cell r="O238">
            <v>100.08080645063561</v>
          </cell>
          <cell r="P238">
            <v>99.909491600938921</v>
          </cell>
          <cell r="S238">
            <v>139</v>
          </cell>
          <cell r="T238">
            <v>85.72</v>
          </cell>
          <cell r="U238">
            <v>112.85</v>
          </cell>
          <cell r="V238">
            <v>103.6</v>
          </cell>
          <cell r="W238">
            <v>107.21</v>
          </cell>
          <cell r="X238">
            <v>102.28</v>
          </cell>
          <cell r="Y238">
            <v>100.29</v>
          </cell>
          <cell r="Z238">
            <v>101.24</v>
          </cell>
          <cell r="AA238">
            <v>108.56</v>
          </cell>
          <cell r="AB238">
            <v>99.37</v>
          </cell>
          <cell r="AC238">
            <v>112.16</v>
          </cell>
          <cell r="AD238">
            <v>102.29</v>
          </cell>
          <cell r="AE238">
            <v>99.37</v>
          </cell>
          <cell r="AG238">
            <v>139</v>
          </cell>
        </row>
        <row r="239">
          <cell r="B239" t="str">
            <v>2T2008</v>
          </cell>
          <cell r="C239">
            <v>39600</v>
          </cell>
          <cell r="D239">
            <v>106.87465691470341</v>
          </cell>
          <cell r="E239">
            <v>101.00259229654371</v>
          </cell>
          <cell r="F239">
            <v>99.913472079378977</v>
          </cell>
          <cell r="G239">
            <v>99.26160394005926</v>
          </cell>
          <cell r="H239">
            <v>100.34679010875901</v>
          </cell>
          <cell r="I239">
            <v>100.0185864222338</v>
          </cell>
          <cell r="J239">
            <v>98.181671706023707</v>
          </cell>
          <cell r="K239">
            <v>99.995411090978692</v>
          </cell>
          <cell r="L239">
            <v>99.981173894907158</v>
          </cell>
          <cell r="M239">
            <v>100</v>
          </cell>
          <cell r="N239">
            <v>99.976825362646551</v>
          </cell>
          <cell r="O239">
            <v>100.08080645063561</v>
          </cell>
          <cell r="P239">
            <v>102.23971691719042</v>
          </cell>
          <cell r="S239">
            <v>140</v>
          </cell>
          <cell r="T239">
            <v>85.78</v>
          </cell>
          <cell r="U239">
            <v>109.56</v>
          </cell>
          <cell r="V239">
            <v>103.89</v>
          </cell>
          <cell r="W239">
            <v>105.45</v>
          </cell>
          <cell r="X239">
            <v>102.22</v>
          </cell>
          <cell r="Y239">
            <v>100.29</v>
          </cell>
          <cell r="Z239">
            <v>101.24</v>
          </cell>
          <cell r="AA239">
            <v>107.03</v>
          </cell>
          <cell r="AB239">
            <v>99.41</v>
          </cell>
          <cell r="AC239">
            <v>110.31</v>
          </cell>
          <cell r="AD239">
            <v>102.15</v>
          </cell>
          <cell r="AE239">
            <v>99.41</v>
          </cell>
          <cell r="AG239">
            <v>140</v>
          </cell>
        </row>
        <row r="240">
          <cell r="B240" t="str">
            <v>3T2008</v>
          </cell>
          <cell r="C240">
            <v>39630</v>
          </cell>
          <cell r="D240">
            <v>107.63893842431169</v>
          </cell>
          <cell r="E240">
            <v>102.00660335531477</v>
          </cell>
          <cell r="F240">
            <v>99.93135153244144</v>
          </cell>
          <cell r="G240">
            <v>99.628150751694832</v>
          </cell>
          <cell r="H240">
            <v>100.20972574399156</v>
          </cell>
          <cell r="I240">
            <v>100.01900573122072</v>
          </cell>
          <cell r="J240">
            <v>100.58594347569482</v>
          </cell>
          <cell r="K240">
            <v>99.995411090978692</v>
          </cell>
          <cell r="L240">
            <v>99.981173894907158</v>
          </cell>
          <cell r="M240">
            <v>100</v>
          </cell>
          <cell r="N240">
            <v>99.520089198454286</v>
          </cell>
          <cell r="O240">
            <v>99.979394349148265</v>
          </cell>
          <cell r="P240">
            <v>102.84407169456654</v>
          </cell>
          <cell r="S240">
            <v>141</v>
          </cell>
          <cell r="T240">
            <v>89.18</v>
          </cell>
          <cell r="U240">
            <v>111.48</v>
          </cell>
          <cell r="V240">
            <v>103.87</v>
          </cell>
          <cell r="W240">
            <v>106.22</v>
          </cell>
          <cell r="X240">
            <v>102.18</v>
          </cell>
          <cell r="Y240">
            <v>100.29</v>
          </cell>
          <cell r="Z240">
            <v>101.24</v>
          </cell>
          <cell r="AA240">
            <v>107.69</v>
          </cell>
          <cell r="AB240">
            <v>99.79</v>
          </cell>
          <cell r="AC240">
            <v>111.28</v>
          </cell>
          <cell r="AD240">
            <v>102.42</v>
          </cell>
          <cell r="AE240">
            <v>99.79</v>
          </cell>
          <cell r="AG240">
            <v>141</v>
          </cell>
        </row>
        <row r="241">
          <cell r="B241" t="str">
            <v>3T2008</v>
          </cell>
          <cell r="C241">
            <v>39661</v>
          </cell>
          <cell r="D241">
            <v>108.80393918181105</v>
          </cell>
          <cell r="E241">
            <v>102.64991541361223</v>
          </cell>
          <cell r="F241">
            <v>99.983776792486097</v>
          </cell>
          <cell r="G241">
            <v>100.53681860700698</v>
          </cell>
          <cell r="H241">
            <v>100.2054323874121</v>
          </cell>
          <cell r="I241">
            <v>100.01979278408395</v>
          </cell>
          <cell r="J241">
            <v>102.55619797205014</v>
          </cell>
          <cell r="K241">
            <v>99.909653201629737</v>
          </cell>
          <cell r="L241">
            <v>99.981173894907158</v>
          </cell>
          <cell r="M241">
            <v>100</v>
          </cell>
          <cell r="N241">
            <v>99.514283849274335</v>
          </cell>
          <cell r="O241">
            <v>99.979394349148265</v>
          </cell>
          <cell r="P241">
            <v>103.62905794605801</v>
          </cell>
          <cell r="S241">
            <v>142</v>
          </cell>
          <cell r="T241">
            <v>94.01</v>
          </cell>
          <cell r="U241">
            <v>112.6</v>
          </cell>
          <cell r="V241">
            <v>104.04</v>
          </cell>
          <cell r="W241">
            <v>107.34</v>
          </cell>
          <cell r="X241">
            <v>103.29</v>
          </cell>
          <cell r="Y241">
            <v>100.29</v>
          </cell>
          <cell r="Z241">
            <v>101.24</v>
          </cell>
          <cell r="AA241">
            <v>108.4</v>
          </cell>
          <cell r="AB241">
            <v>102.5</v>
          </cell>
          <cell r="AC241">
            <v>111.78</v>
          </cell>
          <cell r="AD241">
            <v>102.7</v>
          </cell>
          <cell r="AE241">
            <v>102.5</v>
          </cell>
          <cell r="AG241">
            <v>142</v>
          </cell>
        </row>
        <row r="242">
          <cell r="B242" t="str">
            <v>3T2008</v>
          </cell>
          <cell r="C242">
            <v>39692</v>
          </cell>
          <cell r="D242">
            <v>108.07266910780007</v>
          </cell>
          <cell r="E242">
            <v>102.03831277602717</v>
          </cell>
          <cell r="F242">
            <v>99.983776792486097</v>
          </cell>
          <cell r="G242">
            <v>99.395591340566881</v>
          </cell>
          <cell r="H242">
            <v>100.19872844426243</v>
          </cell>
          <cell r="I242">
            <v>100.06071439621086</v>
          </cell>
          <cell r="J242">
            <v>102.55145131897915</v>
          </cell>
          <cell r="K242">
            <v>99.909653201629737</v>
          </cell>
          <cell r="L242">
            <v>99.959522150233184</v>
          </cell>
          <cell r="M242">
            <v>100</v>
          </cell>
          <cell r="N242">
            <v>99.707311709507266</v>
          </cell>
          <cell r="O242">
            <v>99.979394349148265</v>
          </cell>
          <cell r="P242">
            <v>103.25651543999498</v>
          </cell>
          <cell r="S242">
            <v>143</v>
          </cell>
          <cell r="T242">
            <v>93.47</v>
          </cell>
          <cell r="U242">
            <v>113.59</v>
          </cell>
          <cell r="V242">
            <v>103.86</v>
          </cell>
          <cell r="W242">
            <v>107.74</v>
          </cell>
          <cell r="X242">
            <v>102.96</v>
          </cell>
          <cell r="Y242">
            <v>100.29</v>
          </cell>
          <cell r="Z242">
            <v>101.24</v>
          </cell>
          <cell r="AA242">
            <v>108.57</v>
          </cell>
          <cell r="AB242">
            <v>102.5</v>
          </cell>
          <cell r="AC242">
            <v>112.27</v>
          </cell>
          <cell r="AD242">
            <v>102.63</v>
          </cell>
          <cell r="AE242">
            <v>102.5</v>
          </cell>
          <cell r="AG242">
            <v>143</v>
          </cell>
        </row>
        <row r="243">
          <cell r="B243" t="str">
            <v>4T2008</v>
          </cell>
          <cell r="C243">
            <v>39722</v>
          </cell>
          <cell r="D243">
            <v>106.44298392430922</v>
          </cell>
          <cell r="E243">
            <v>101.7797728526937</v>
          </cell>
          <cell r="F243">
            <v>100.15667550047465</v>
          </cell>
          <cell r="G243">
            <v>100.56944248261181</v>
          </cell>
          <cell r="H243">
            <v>100.19661079185892</v>
          </cell>
          <cell r="I243">
            <v>100.06071439621086</v>
          </cell>
          <cell r="J243">
            <v>102.48916472737451</v>
          </cell>
          <cell r="K243">
            <v>99.909653201629737</v>
          </cell>
          <cell r="L243">
            <v>99.959522150233184</v>
          </cell>
          <cell r="M243">
            <v>100</v>
          </cell>
          <cell r="N243">
            <v>100.12017897684359</v>
          </cell>
          <cell r="O243">
            <v>99.970128766376732</v>
          </cell>
          <cell r="P243">
            <v>102.80656458232571</v>
          </cell>
          <cell r="S243">
            <v>144</v>
          </cell>
          <cell r="T243">
            <v>102.37</v>
          </cell>
          <cell r="U243">
            <v>113.87</v>
          </cell>
          <cell r="V243">
            <v>104.04</v>
          </cell>
          <cell r="W243">
            <v>108.79</v>
          </cell>
          <cell r="X243">
            <v>102.65</v>
          </cell>
          <cell r="Y243">
            <v>100.29</v>
          </cell>
          <cell r="Z243">
            <v>101.24</v>
          </cell>
          <cell r="AA243">
            <v>109.53</v>
          </cell>
          <cell r="AB243">
            <v>102.58</v>
          </cell>
          <cell r="AC243">
            <v>114.02</v>
          </cell>
          <cell r="AD243">
            <v>102.85</v>
          </cell>
          <cell r="AE243">
            <v>102.58</v>
          </cell>
          <cell r="AG243">
            <v>144</v>
          </cell>
        </row>
        <row r="244">
          <cell r="B244" t="str">
            <v>4T2008</v>
          </cell>
          <cell r="C244">
            <v>39753</v>
          </cell>
          <cell r="D244">
            <v>103.27173757545263</v>
          </cell>
          <cell r="E244">
            <v>102.25068607091734</v>
          </cell>
          <cell r="F244">
            <v>100.15523059126519</v>
          </cell>
          <cell r="G244">
            <v>101.07057160040192</v>
          </cell>
          <cell r="H244">
            <v>100.22340206079848</v>
          </cell>
          <cell r="I244">
            <v>100.06275072544418</v>
          </cell>
          <cell r="J244">
            <v>101.69487432670512</v>
          </cell>
          <cell r="K244">
            <v>99.909653201629737</v>
          </cell>
          <cell r="L244">
            <v>99.196434096612819</v>
          </cell>
          <cell r="M244">
            <v>100</v>
          </cell>
          <cell r="N244">
            <v>100.93323340672849</v>
          </cell>
          <cell r="O244">
            <v>99.951820164835297</v>
          </cell>
          <cell r="P244">
            <v>101.64878852984553</v>
          </cell>
          <cell r="S244">
            <v>145</v>
          </cell>
          <cell r="T244">
            <v>94.47</v>
          </cell>
          <cell r="U244">
            <v>113.19</v>
          </cell>
          <cell r="V244">
            <v>103.88</v>
          </cell>
          <cell r="W244">
            <v>107.75</v>
          </cell>
          <cell r="X244">
            <v>102.3</v>
          </cell>
          <cell r="Y244">
            <v>100.28</v>
          </cell>
          <cell r="Z244">
            <v>101.24</v>
          </cell>
          <cell r="AA244">
            <v>108.34</v>
          </cell>
          <cell r="AB244">
            <v>102.58</v>
          </cell>
          <cell r="AC244">
            <v>112.05</v>
          </cell>
          <cell r="AD244">
            <v>102.64</v>
          </cell>
          <cell r="AE244">
            <v>102.58</v>
          </cell>
          <cell r="AG244">
            <v>145</v>
          </cell>
        </row>
        <row r="245">
          <cell r="B245" t="str">
            <v>4T2008</v>
          </cell>
          <cell r="C245">
            <v>39783</v>
          </cell>
          <cell r="D245">
            <v>101.13165458683659</v>
          </cell>
          <cell r="E245">
            <v>99.831864756015037</v>
          </cell>
          <cell r="F245">
            <v>100.19319774284475</v>
          </cell>
          <cell r="G245">
            <v>102.24626638171577</v>
          </cell>
          <cell r="H245">
            <v>100.22340206079848</v>
          </cell>
          <cell r="I245">
            <v>100.06275072544418</v>
          </cell>
          <cell r="J245">
            <v>100.60341379564127</v>
          </cell>
          <cell r="K245">
            <v>99.909653201629737</v>
          </cell>
          <cell r="L245">
            <v>99.115174434627335</v>
          </cell>
          <cell r="M245">
            <v>100</v>
          </cell>
          <cell r="N245">
            <v>102.16148540157242</v>
          </cell>
          <cell r="O245">
            <v>99.951820164835297</v>
          </cell>
          <cell r="P245">
            <v>100.89758783983181</v>
          </cell>
          <cell r="S245">
            <v>146</v>
          </cell>
          <cell r="T245">
            <v>94.02</v>
          </cell>
          <cell r="U245">
            <v>107.65</v>
          </cell>
          <cell r="V245">
            <v>103.68</v>
          </cell>
          <cell r="W245">
            <v>105.49</v>
          </cell>
          <cell r="X245">
            <v>101.86</v>
          </cell>
          <cell r="Y245">
            <v>100.28</v>
          </cell>
          <cell r="Z245">
            <v>101.24</v>
          </cell>
          <cell r="AA245">
            <v>105.76</v>
          </cell>
          <cell r="AB245">
            <v>102.59</v>
          </cell>
          <cell r="AC245">
            <v>107.95</v>
          </cell>
          <cell r="AD245">
            <v>102.19</v>
          </cell>
          <cell r="AE245">
            <v>102.59</v>
          </cell>
          <cell r="AG245">
            <v>146</v>
          </cell>
        </row>
        <row r="246">
          <cell r="B246" t="str">
            <v>1T2009</v>
          </cell>
          <cell r="C246">
            <v>39814</v>
          </cell>
          <cell r="D246">
            <v>99.231349532633686</v>
          </cell>
          <cell r="E246">
            <v>96.535009832309527</v>
          </cell>
          <cell r="F246">
            <v>98.280013398492414</v>
          </cell>
          <cell r="G246">
            <v>100.92657870733881</v>
          </cell>
          <cell r="H246">
            <v>98.204465301205957</v>
          </cell>
          <cell r="I246">
            <v>37.955889304673896</v>
          </cell>
          <cell r="J246">
            <v>97.591623161844112</v>
          </cell>
          <cell r="K246">
            <v>95.133823707114431</v>
          </cell>
          <cell r="L246">
            <v>99.245954380854528</v>
          </cell>
          <cell r="M246">
            <v>100</v>
          </cell>
          <cell r="N246">
            <v>100.65853663616328</v>
          </cell>
          <cell r="O246">
            <v>102.29899500956436</v>
          </cell>
          <cell r="P246">
            <v>99.560654289501102</v>
          </cell>
          <cell r="S246">
            <v>147</v>
          </cell>
          <cell r="T246">
            <v>94.02</v>
          </cell>
          <cell r="U246">
            <v>107.64</v>
          </cell>
          <cell r="V246">
            <v>103.95</v>
          </cell>
          <cell r="W246">
            <v>105.59</v>
          </cell>
          <cell r="X246">
            <v>102.4</v>
          </cell>
          <cell r="Y246">
            <v>100.28</v>
          </cell>
          <cell r="Z246">
            <v>101.24</v>
          </cell>
          <cell r="AA246">
            <v>106.04</v>
          </cell>
          <cell r="AB246">
            <v>102.6</v>
          </cell>
          <cell r="AC246">
            <v>108.19</v>
          </cell>
          <cell r="AD246">
            <v>102.27</v>
          </cell>
          <cell r="AE246">
            <v>102.61</v>
          </cell>
          <cell r="AG246">
            <v>147</v>
          </cell>
        </row>
        <row r="247">
          <cell r="B247" t="str">
            <v>1T2009</v>
          </cell>
          <cell r="C247">
            <v>39845</v>
          </cell>
          <cell r="D247">
            <v>100.62091603909755</v>
          </cell>
          <cell r="E247">
            <v>98.672514177113143</v>
          </cell>
          <cell r="F247">
            <v>100.41096395328098</v>
          </cell>
          <cell r="G247">
            <v>101.23141030883579</v>
          </cell>
          <cell r="H247">
            <v>100.22893180733716</v>
          </cell>
          <cell r="I247">
            <v>98.430185459877976</v>
          </cell>
          <cell r="J247">
            <v>98.313273622587687</v>
          </cell>
          <cell r="K247">
            <v>96.229530602193734</v>
          </cell>
          <cell r="L247">
            <v>99.245954380854528</v>
          </cell>
          <cell r="M247">
            <v>100</v>
          </cell>
          <cell r="N247">
            <v>100.67006206589178</v>
          </cell>
          <cell r="O247">
            <v>102.29899500956436</v>
          </cell>
          <cell r="P247">
            <v>99.951015966845461</v>
          </cell>
          <cell r="S247">
            <v>148</v>
          </cell>
          <cell r="T247">
            <v>94.86</v>
          </cell>
          <cell r="U247">
            <v>106.4</v>
          </cell>
          <cell r="V247">
            <v>104.47</v>
          </cell>
          <cell r="W247">
            <v>105.42</v>
          </cell>
          <cell r="X247">
            <v>101.68</v>
          </cell>
          <cell r="Y247">
            <v>100.28</v>
          </cell>
          <cell r="Z247">
            <v>101.5</v>
          </cell>
          <cell r="AA247">
            <v>105.77</v>
          </cell>
          <cell r="AB247">
            <v>102.62</v>
          </cell>
          <cell r="AC247">
            <v>108.35</v>
          </cell>
          <cell r="AD247">
            <v>102.34</v>
          </cell>
          <cell r="AE247">
            <v>102.62</v>
          </cell>
          <cell r="AG247">
            <v>148</v>
          </cell>
        </row>
        <row r="248">
          <cell r="B248" t="str">
            <v>1T2009</v>
          </cell>
          <cell r="C248">
            <v>39873</v>
          </cell>
          <cell r="D248">
            <v>100.5</v>
          </cell>
          <cell r="E248">
            <v>97.4</v>
          </cell>
          <cell r="F248">
            <v>100.4</v>
          </cell>
          <cell r="G248">
            <v>101</v>
          </cell>
          <cell r="H248">
            <v>100.2</v>
          </cell>
          <cell r="I248">
            <v>99.7</v>
          </cell>
          <cell r="J248">
            <v>98.4</v>
          </cell>
          <cell r="K248">
            <v>95.3</v>
          </cell>
          <cell r="L248">
            <v>99.2</v>
          </cell>
          <cell r="M248">
            <v>100</v>
          </cell>
          <cell r="N248">
            <v>100.6</v>
          </cell>
          <cell r="O248">
            <v>102.3</v>
          </cell>
          <cell r="P248">
            <v>99.831777601675014</v>
          </cell>
          <cell r="S248">
            <v>149</v>
          </cell>
          <cell r="T248">
            <v>95.96</v>
          </cell>
          <cell r="U248">
            <v>108.32</v>
          </cell>
          <cell r="V248">
            <v>104.49</v>
          </cell>
          <cell r="W248">
            <v>106.26</v>
          </cell>
          <cell r="X248">
            <v>101.69</v>
          </cell>
          <cell r="Y248">
            <v>100.27</v>
          </cell>
          <cell r="Z248">
            <v>101.51</v>
          </cell>
          <cell r="AA248">
            <v>106.62</v>
          </cell>
          <cell r="AB248">
            <v>102.62</v>
          </cell>
          <cell r="AC248">
            <v>109.75</v>
          </cell>
          <cell r="AD248">
            <v>102.51</v>
          </cell>
          <cell r="AE248">
            <v>102.62</v>
          </cell>
          <cell r="AG248">
            <v>149</v>
          </cell>
        </row>
        <row r="249">
          <cell r="B249" t="str">
            <v>2T2009</v>
          </cell>
          <cell r="C249">
            <v>39904</v>
          </cell>
          <cell r="D249">
            <v>101.37993791869063</v>
          </cell>
          <cell r="E249">
            <v>94.25662583812219</v>
          </cell>
          <cell r="F249">
            <v>100.41096395328098</v>
          </cell>
          <cell r="G249">
            <v>100.2825500655336</v>
          </cell>
          <cell r="H249">
            <v>100.364762903742</v>
          </cell>
          <cell r="I249">
            <v>99.722323421173769</v>
          </cell>
          <cell r="J249">
            <v>98.313273622587687</v>
          </cell>
          <cell r="K249">
            <v>95.937762500898984</v>
          </cell>
          <cell r="L249">
            <v>99.245954380854528</v>
          </cell>
          <cell r="M249">
            <v>100</v>
          </cell>
          <cell r="N249">
            <v>100.03204175396735</v>
          </cell>
          <cell r="O249">
            <v>102.32894342063291</v>
          </cell>
          <cell r="P249">
            <v>100.01955338963221</v>
          </cell>
          <cell r="S249">
            <v>150</v>
          </cell>
          <cell r="T249">
            <v>95.96</v>
          </cell>
          <cell r="U249">
            <v>113.86</v>
          </cell>
          <cell r="V249">
            <v>104.65</v>
          </cell>
          <cell r="W249">
            <v>108.35</v>
          </cell>
          <cell r="X249">
            <v>102.37</v>
          </cell>
          <cell r="Y249">
            <v>100.27</v>
          </cell>
          <cell r="Z249">
            <v>101.51</v>
          </cell>
          <cell r="AA249">
            <v>109.14</v>
          </cell>
          <cell r="AB249">
            <v>102.62</v>
          </cell>
          <cell r="AC249">
            <v>113.85</v>
          </cell>
          <cell r="AD249">
            <v>102.78</v>
          </cell>
          <cell r="AE249">
            <v>102.62</v>
          </cell>
          <cell r="AG249">
            <v>150</v>
          </cell>
        </row>
        <row r="250">
          <cell r="B250" t="str">
            <v>2T2009</v>
          </cell>
          <cell r="C250">
            <v>39934</v>
          </cell>
          <cell r="D250">
            <v>102.24270551511123</v>
          </cell>
          <cell r="E250">
            <v>94.295047270704202</v>
          </cell>
          <cell r="F250">
            <v>100.41096395328098</v>
          </cell>
          <cell r="G250">
            <v>100.89821970819916</v>
          </cell>
          <cell r="H250">
            <v>100.36903675339586</v>
          </cell>
          <cell r="I250">
            <v>99.722323421173769</v>
          </cell>
          <cell r="J250">
            <v>98.282555983306978</v>
          </cell>
          <cell r="K250">
            <v>95.633757858352823</v>
          </cell>
          <cell r="L250">
            <v>99.175811735529805</v>
          </cell>
          <cell r="M250">
            <v>100</v>
          </cell>
          <cell r="N250">
            <v>100.27980032945565</v>
          </cell>
          <cell r="O250">
            <v>102.32894342063291</v>
          </cell>
          <cell r="P250">
            <v>100.39225767246656</v>
          </cell>
          <cell r="S250">
            <v>151</v>
          </cell>
          <cell r="T250">
            <v>96.31</v>
          </cell>
          <cell r="U250">
            <v>118.18</v>
          </cell>
          <cell r="V250">
            <v>105.55</v>
          </cell>
          <cell r="W250">
            <v>111.08</v>
          </cell>
          <cell r="X250">
            <v>102.19</v>
          </cell>
          <cell r="Y250">
            <v>100.27</v>
          </cell>
          <cell r="Z250">
            <v>101.51</v>
          </cell>
          <cell r="AA250">
            <v>111.99</v>
          </cell>
          <cell r="AB250">
            <v>102.62</v>
          </cell>
          <cell r="AC250">
            <v>118.05</v>
          </cell>
          <cell r="AD250">
            <v>103.62</v>
          </cell>
          <cell r="AE250">
            <v>102.62</v>
          </cell>
          <cell r="AG250">
            <v>151</v>
          </cell>
        </row>
        <row r="251">
          <cell r="B251" t="str">
            <v>2T2009</v>
          </cell>
          <cell r="C251">
            <v>39965</v>
          </cell>
          <cell r="D251">
            <v>102.23803848327354</v>
          </cell>
          <cell r="E251">
            <v>94.465358224956759</v>
          </cell>
          <cell r="F251">
            <v>100.41096395328098</v>
          </cell>
          <cell r="G251">
            <v>100.32870450448546</v>
          </cell>
          <cell r="H251">
            <v>100.36903675339586</v>
          </cell>
          <cell r="I251">
            <v>99.722427331402741</v>
          </cell>
          <cell r="J251">
            <v>98.282555983306978</v>
          </cell>
          <cell r="K251">
            <v>94.738572639157127</v>
          </cell>
          <cell r="L251">
            <v>99.228506552759455</v>
          </cell>
          <cell r="M251">
            <v>100</v>
          </cell>
          <cell r="N251">
            <v>100.33857238833612</v>
          </cell>
          <cell r="O251">
            <v>102.32894342063291</v>
          </cell>
          <cell r="P251">
            <v>100.28149645704413</v>
          </cell>
          <cell r="S251">
            <v>152</v>
          </cell>
          <cell r="T251">
            <v>96.22</v>
          </cell>
          <cell r="U251">
            <v>118.53</v>
          </cell>
          <cell r="V251">
            <v>105.55</v>
          </cell>
          <cell r="W251">
            <v>111.11</v>
          </cell>
          <cell r="X251">
            <v>102.02</v>
          </cell>
          <cell r="Y251">
            <v>100.28</v>
          </cell>
          <cell r="Z251">
            <v>101.51</v>
          </cell>
          <cell r="AA251">
            <v>111.99</v>
          </cell>
          <cell r="AB251">
            <v>102.62</v>
          </cell>
          <cell r="AC251">
            <v>118.4</v>
          </cell>
          <cell r="AD251">
            <v>103.48</v>
          </cell>
          <cell r="AE251">
            <v>102.62</v>
          </cell>
          <cell r="AG251">
            <v>152</v>
          </cell>
        </row>
        <row r="252">
          <cell r="B252" t="str">
            <v>3T2009</v>
          </cell>
          <cell r="C252">
            <v>39995</v>
          </cell>
          <cell r="D252">
            <v>109.17865216707541</v>
          </cell>
          <cell r="E252">
            <v>101.03925197111327</v>
          </cell>
          <cell r="F252">
            <v>100.41096395328098</v>
          </cell>
          <cell r="G252">
            <v>102.27530953618638</v>
          </cell>
          <cell r="H252">
            <v>98.724850727277484</v>
          </cell>
          <cell r="I252">
            <v>99.722427331402741</v>
          </cell>
          <cell r="J252">
            <v>98.314310808087086</v>
          </cell>
          <cell r="K252">
            <v>94.603172837466857</v>
          </cell>
          <cell r="L252">
            <v>99.228506552759455</v>
          </cell>
          <cell r="M252">
            <v>100</v>
          </cell>
          <cell r="N252">
            <v>99.978612609530572</v>
          </cell>
          <cell r="O252">
            <v>102.32894342063291</v>
          </cell>
          <cell r="P252">
            <v>103.05309527777098</v>
          </cell>
          <cell r="S252">
            <v>153</v>
          </cell>
          <cell r="T252">
            <v>93.94</v>
          </cell>
          <cell r="U252">
            <v>120.69</v>
          </cell>
          <cell r="V252">
            <v>105.37</v>
          </cell>
          <cell r="W252">
            <v>111.26</v>
          </cell>
          <cell r="X252">
            <v>103.36</v>
          </cell>
          <cell r="Y252">
            <v>100.28</v>
          </cell>
          <cell r="Z252">
            <v>101.51</v>
          </cell>
          <cell r="AA252">
            <v>112.69</v>
          </cell>
          <cell r="AB252">
            <v>102.62</v>
          </cell>
          <cell r="AC252">
            <v>119.71</v>
          </cell>
          <cell r="AD252">
            <v>103.27</v>
          </cell>
          <cell r="AE252">
            <v>102.63</v>
          </cell>
          <cell r="AG252">
            <v>153</v>
          </cell>
        </row>
        <row r="253">
          <cell r="B253" t="str">
            <v>3T2009</v>
          </cell>
          <cell r="C253">
            <v>40026</v>
          </cell>
          <cell r="D253">
            <v>109.0169584008913</v>
          </cell>
          <cell r="E253">
            <v>97.952270339606102</v>
          </cell>
          <cell r="F253">
            <v>100.41096395328098</v>
          </cell>
          <cell r="G253">
            <v>99.749866716530434</v>
          </cell>
          <cell r="H253">
            <v>98.733682784783142</v>
          </cell>
          <cell r="I253">
            <v>99.766576265249483</v>
          </cell>
          <cell r="J253">
            <v>98.282555983306978</v>
          </cell>
          <cell r="K253">
            <v>94.587645065166583</v>
          </cell>
          <cell r="L253">
            <v>99.228506552759455</v>
          </cell>
          <cell r="M253">
            <v>100</v>
          </cell>
          <cell r="N253">
            <v>100.04425412983862</v>
          </cell>
          <cell r="O253">
            <v>102.32894342063291</v>
          </cell>
          <cell r="P253">
            <v>102.69572504598194</v>
          </cell>
          <cell r="S253">
            <v>154</v>
          </cell>
          <cell r="T253">
            <v>94.07</v>
          </cell>
          <cell r="U253">
            <v>119.79</v>
          </cell>
          <cell r="V253">
            <v>106.24</v>
          </cell>
          <cell r="W253">
            <v>111.72</v>
          </cell>
          <cell r="X253">
            <v>103.62</v>
          </cell>
          <cell r="Y253">
            <v>100.29</v>
          </cell>
          <cell r="Z253">
            <v>101.52</v>
          </cell>
          <cell r="AA253">
            <v>113.32</v>
          </cell>
          <cell r="AB253">
            <v>102.62</v>
          </cell>
          <cell r="AC253">
            <v>119.86</v>
          </cell>
          <cell r="AD253">
            <v>103.87</v>
          </cell>
          <cell r="AE253">
            <v>102.63</v>
          </cell>
          <cell r="AG253">
            <v>154</v>
          </cell>
        </row>
        <row r="254">
          <cell r="B254" t="str">
            <v>3T2009</v>
          </cell>
          <cell r="C254">
            <v>40057</v>
          </cell>
          <cell r="D254">
            <v>105.32131494411185</v>
          </cell>
          <cell r="E254">
            <v>98.08270893637048</v>
          </cell>
          <cell r="F254">
            <v>100.50134140051065</v>
          </cell>
          <cell r="G254">
            <v>98.803846717023248</v>
          </cell>
          <cell r="H254">
            <v>98.729931061662782</v>
          </cell>
          <cell r="I254">
            <v>99.72363570431844</v>
          </cell>
          <cell r="J254">
            <v>98.278915084766041</v>
          </cell>
          <cell r="K254">
            <v>94.128770146391474</v>
          </cell>
          <cell r="L254">
            <v>99.110510389437081</v>
          </cell>
          <cell r="M254">
            <v>100</v>
          </cell>
          <cell r="N254">
            <v>102.02036920050779</v>
          </cell>
          <cell r="O254">
            <v>102.32588400326908</v>
          </cell>
          <cell r="P254">
            <v>101.3929957660077</v>
          </cell>
          <cell r="S254">
            <v>155</v>
          </cell>
          <cell r="T254">
            <v>95.82</v>
          </cell>
          <cell r="U254">
            <v>123.38</v>
          </cell>
          <cell r="V254">
            <v>107.1</v>
          </cell>
          <cell r="W254">
            <v>114.23</v>
          </cell>
          <cell r="X254">
            <v>103.98</v>
          </cell>
          <cell r="Y254">
            <v>100.3</v>
          </cell>
          <cell r="Z254">
            <v>101.49</v>
          </cell>
          <cell r="AA254">
            <v>116</v>
          </cell>
          <cell r="AB254">
            <v>102.77</v>
          </cell>
          <cell r="AC254">
            <v>124.12</v>
          </cell>
          <cell r="AD254">
            <v>104.24</v>
          </cell>
          <cell r="AE254">
            <v>102.78</v>
          </cell>
          <cell r="AG254">
            <v>155</v>
          </cell>
        </row>
        <row r="255">
          <cell r="B255" t="str">
            <v>4T2009</v>
          </cell>
          <cell r="C255">
            <v>40087</v>
          </cell>
          <cell r="D255">
            <v>106.22334509039126</v>
          </cell>
          <cell r="E255">
            <v>99.272072857121259</v>
          </cell>
          <cell r="F255">
            <v>100.50134140051065</v>
          </cell>
          <cell r="G255">
            <v>99.781087546934771</v>
          </cell>
          <cell r="H255">
            <v>98.738763119168439</v>
          </cell>
          <cell r="I255">
            <v>99.72363570431844</v>
          </cell>
          <cell r="J255">
            <v>98.278915084766041</v>
          </cell>
          <cell r="K255">
            <v>93.951235324193931</v>
          </cell>
          <cell r="L255">
            <v>99.098129604268422</v>
          </cell>
          <cell r="M255">
            <v>101.67292137648329</v>
          </cell>
          <cell r="N255">
            <v>100.00647209198689</v>
          </cell>
          <cell r="O255">
            <v>102.32588400326908</v>
          </cell>
          <cell r="P255">
            <v>101.6952633909508</v>
          </cell>
          <cell r="S255">
            <v>156</v>
          </cell>
          <cell r="T255">
            <v>96.33</v>
          </cell>
          <cell r="U255">
            <v>123.55</v>
          </cell>
          <cell r="V255">
            <v>107.38</v>
          </cell>
          <cell r="W255">
            <v>114.62</v>
          </cell>
          <cell r="X255">
            <v>103.55</v>
          </cell>
          <cell r="Y255">
            <v>100.24</v>
          </cell>
          <cell r="Z255">
            <v>101.31</v>
          </cell>
          <cell r="AA255">
            <v>116.1</v>
          </cell>
          <cell r="AB255">
            <v>103.83</v>
          </cell>
          <cell r="AC255">
            <v>123.96</v>
          </cell>
          <cell r="AD255">
            <v>104.64</v>
          </cell>
          <cell r="AE255">
            <v>103.84</v>
          </cell>
          <cell r="AG255">
            <v>156</v>
          </cell>
        </row>
        <row r="256">
          <cell r="B256" t="str">
            <v>4T2009</v>
          </cell>
          <cell r="C256">
            <v>40118</v>
          </cell>
          <cell r="D256">
            <v>103.26176361879533</v>
          </cell>
          <cell r="E256">
            <v>109.68667139726725</v>
          </cell>
          <cell r="F256">
            <v>100.50134140051065</v>
          </cell>
          <cell r="G256">
            <v>101.14040757671448</v>
          </cell>
          <cell r="H256">
            <v>98.751992333195872</v>
          </cell>
          <cell r="I256">
            <v>99.72363570431844</v>
          </cell>
          <cell r="J256">
            <v>98.233818136074504</v>
          </cell>
          <cell r="K256">
            <v>94.217526470896246</v>
          </cell>
          <cell r="L256">
            <v>99.098129604268422</v>
          </cell>
          <cell r="M256">
            <v>101.67292137648329</v>
          </cell>
          <cell r="N256">
            <v>99.800006612413313</v>
          </cell>
          <cell r="O256">
            <v>102.32588400326908</v>
          </cell>
          <cell r="P256">
            <v>100.92398409947619</v>
          </cell>
          <cell r="S256">
            <v>157</v>
          </cell>
          <cell r="T256">
            <v>97.65</v>
          </cell>
          <cell r="U256">
            <v>126.77</v>
          </cell>
          <cell r="V256">
            <v>107.7</v>
          </cell>
          <cell r="W256">
            <v>116.47</v>
          </cell>
          <cell r="X256">
            <v>103.47</v>
          </cell>
          <cell r="Y256">
            <v>100.25</v>
          </cell>
          <cell r="Z256">
            <v>101.31</v>
          </cell>
          <cell r="AA256">
            <v>117.86</v>
          </cell>
          <cell r="AB256">
            <v>103.84</v>
          </cell>
          <cell r="AC256">
            <v>126.61</v>
          </cell>
          <cell r="AD256">
            <v>105.14</v>
          </cell>
          <cell r="AE256">
            <v>103.84</v>
          </cell>
          <cell r="AG256">
            <v>157</v>
          </cell>
        </row>
        <row r="257">
          <cell r="B257" t="str">
            <v>4T2009</v>
          </cell>
          <cell r="C257">
            <v>40148</v>
          </cell>
          <cell r="D257">
            <v>102.14955021439683</v>
          </cell>
          <cell r="E257">
            <v>102.1113926159878</v>
          </cell>
          <cell r="F257">
            <v>100.50134140051065</v>
          </cell>
          <cell r="G257">
            <v>101.83820312749295</v>
          </cell>
          <cell r="H257">
            <v>98.751992333195872</v>
          </cell>
          <cell r="I257">
            <v>99.72363570431844</v>
          </cell>
          <cell r="J257">
            <v>98.233818136074504</v>
          </cell>
          <cell r="K257">
            <v>94.217526470896246</v>
          </cell>
          <cell r="L257">
            <v>99.018246617478752</v>
          </cell>
          <cell r="M257">
            <v>101.67292137648329</v>
          </cell>
          <cell r="N257">
            <v>101.21492884569918</v>
          </cell>
          <cell r="O257">
            <v>102.32588400326908</v>
          </cell>
          <cell r="P257">
            <v>100.5653970509597</v>
          </cell>
          <cell r="Q257">
            <v>8.6360133402598738E-3</v>
          </cell>
          <cell r="S257">
            <v>158</v>
          </cell>
          <cell r="T257">
            <v>98.47</v>
          </cell>
          <cell r="U257">
            <v>127.35</v>
          </cell>
          <cell r="V257">
            <v>108</v>
          </cell>
          <cell r="W257">
            <v>117.05</v>
          </cell>
          <cell r="X257">
            <v>103.52</v>
          </cell>
          <cell r="Y257">
            <v>100.25</v>
          </cell>
          <cell r="Z257">
            <v>101.31</v>
          </cell>
          <cell r="AA257">
            <v>118.56</v>
          </cell>
          <cell r="AB257">
            <v>103.84</v>
          </cell>
          <cell r="AC257">
            <v>127.46</v>
          </cell>
          <cell r="AD257">
            <v>105.21</v>
          </cell>
          <cell r="AE257">
            <v>103.84</v>
          </cell>
          <cell r="AG257">
            <v>158</v>
          </cell>
        </row>
        <row r="258">
          <cell r="B258" t="str">
            <v>1T2010</v>
          </cell>
          <cell r="C258">
            <v>40179</v>
          </cell>
          <cell r="D258">
            <v>101.41211961944366</v>
          </cell>
          <cell r="E258">
            <v>97.484110849074227</v>
          </cell>
          <cell r="F258">
            <v>99.892086627030977</v>
          </cell>
          <cell r="G258">
            <v>103.66838179554085</v>
          </cell>
          <cell r="H258">
            <v>98.206143467805106</v>
          </cell>
          <cell r="I258">
            <v>99.748979535509392</v>
          </cell>
          <cell r="J258">
            <v>95.99806726000952</v>
          </cell>
          <cell r="K258">
            <v>90.240686422095607</v>
          </cell>
          <cell r="L258">
            <v>98.919312071390806</v>
          </cell>
          <cell r="M258">
            <v>101.99334149199741</v>
          </cell>
          <cell r="N258">
            <v>102.40746578262818</v>
          </cell>
          <cell r="O258">
            <v>101.61773201172142</v>
          </cell>
          <cell r="P258">
            <v>99.829352732121066</v>
          </cell>
          <cell r="Q258">
            <v>5.5845301887498255E-3</v>
          </cell>
          <cell r="S258">
            <v>159</v>
          </cell>
          <cell r="T258">
            <v>91.12</v>
          </cell>
          <cell r="U258">
            <v>128.06</v>
          </cell>
          <cell r="V258">
            <v>107.49</v>
          </cell>
          <cell r="W258">
            <v>116.46</v>
          </cell>
          <cell r="X258">
            <v>102.87</v>
          </cell>
          <cell r="Y258">
            <v>100.25</v>
          </cell>
          <cell r="Z258">
            <v>101.31</v>
          </cell>
          <cell r="AA258">
            <v>117.63</v>
          </cell>
          <cell r="AB258">
            <v>103.87</v>
          </cell>
          <cell r="AC258">
            <v>125.4</v>
          </cell>
          <cell r="AD258">
            <v>105.69</v>
          </cell>
          <cell r="AE258">
            <v>103.88</v>
          </cell>
          <cell r="AG258">
            <v>159</v>
          </cell>
        </row>
        <row r="259">
          <cell r="B259" t="str">
            <v>1T2010</v>
          </cell>
          <cell r="C259">
            <v>40210</v>
          </cell>
          <cell r="D259">
            <v>101.96207720017134</v>
          </cell>
          <cell r="E259">
            <v>97.156429771028201</v>
          </cell>
          <cell r="F259">
            <v>100.10714154387937</v>
          </cell>
          <cell r="G259">
            <v>103.58575871959633</v>
          </cell>
          <cell r="H259">
            <v>98.206143467805106</v>
          </cell>
          <cell r="I259">
            <v>99.748979535509392</v>
          </cell>
          <cell r="J259">
            <v>95.99806726000952</v>
          </cell>
          <cell r="K259">
            <v>87.050625720187611</v>
          </cell>
          <cell r="L259">
            <v>98.919312071390806</v>
          </cell>
          <cell r="M259">
            <v>101.99334149199741</v>
          </cell>
          <cell r="N259">
            <v>103.36627981101998</v>
          </cell>
          <cell r="O259">
            <v>101.61773201172142</v>
          </cell>
          <cell r="P259">
            <v>99.891050737328811</v>
          </cell>
          <cell r="Q259">
            <v>1.8578692012318765E-3</v>
          </cell>
          <cell r="S259">
            <v>160</v>
          </cell>
          <cell r="T259">
            <v>94.75</v>
          </cell>
          <cell r="U259">
            <v>134.32</v>
          </cell>
          <cell r="V259">
            <v>108.08</v>
          </cell>
          <cell r="W259">
            <v>119.76</v>
          </cell>
          <cell r="X259">
            <v>103.9</v>
          </cell>
          <cell r="Y259">
            <v>100.26</v>
          </cell>
          <cell r="Z259">
            <v>101.62</v>
          </cell>
          <cell r="AA259">
            <v>121.31</v>
          </cell>
          <cell r="AB259">
            <v>104.05</v>
          </cell>
          <cell r="AC259">
            <v>131.34</v>
          </cell>
          <cell r="AD259">
            <v>106.11</v>
          </cell>
          <cell r="AE259">
            <v>104.05</v>
          </cell>
          <cell r="AG259">
            <v>160</v>
          </cell>
        </row>
        <row r="260">
          <cell r="B260" t="str">
            <v>1T2010</v>
          </cell>
          <cell r="C260">
            <v>40238</v>
          </cell>
          <cell r="D260">
            <v>101.52604830380646</v>
          </cell>
          <cell r="E260">
            <v>96.986001172862373</v>
          </cell>
          <cell r="F260">
            <v>100.11589727997998</v>
          </cell>
          <cell r="G260">
            <v>102.05160065859052</v>
          </cell>
          <cell r="H260">
            <v>98.206143467805106</v>
          </cell>
          <cell r="I260">
            <v>99.749623701443369</v>
          </cell>
          <cell r="J260">
            <v>95.99806726000952</v>
          </cell>
          <cell r="K260">
            <v>84.615715807284033</v>
          </cell>
          <cell r="L260">
            <v>98.884692780493594</v>
          </cell>
          <cell r="M260">
            <v>101.99334149199741</v>
          </cell>
          <cell r="N260">
            <v>102.39730411298426</v>
          </cell>
          <cell r="O260">
            <v>101.6177854861449</v>
          </cell>
          <cell r="P260">
            <v>99.31769448510299</v>
          </cell>
          <cell r="Q260">
            <v>-2.3953377029086731E-3</v>
          </cell>
          <cell r="S260">
            <v>161</v>
          </cell>
          <cell r="T260">
            <v>93.92</v>
          </cell>
          <cell r="U260">
            <v>145.58000000000001</v>
          </cell>
          <cell r="V260">
            <v>109.17</v>
          </cell>
          <cell r="W260">
            <v>125.39</v>
          </cell>
          <cell r="X260">
            <v>104.5</v>
          </cell>
          <cell r="Y260">
            <v>100.26</v>
          </cell>
          <cell r="Z260">
            <v>101.65</v>
          </cell>
          <cell r="AA260">
            <v>127.46</v>
          </cell>
          <cell r="AB260">
            <v>104.05</v>
          </cell>
          <cell r="AC260">
            <v>140.96</v>
          </cell>
          <cell r="AD260">
            <v>106.44</v>
          </cell>
          <cell r="AE260">
            <v>104.05</v>
          </cell>
          <cell r="AG260">
            <v>161</v>
          </cell>
        </row>
        <row r="261">
          <cell r="B261" t="str">
            <v>2T2010</v>
          </cell>
          <cell r="C261">
            <v>40269</v>
          </cell>
          <cell r="D261">
            <v>102.34884111070562</v>
          </cell>
          <cell r="E261">
            <v>96.138280523681857</v>
          </cell>
          <cell r="F261">
            <v>100.11589727997998</v>
          </cell>
          <cell r="G261">
            <v>100.74209702386247</v>
          </cell>
          <cell r="H261">
            <v>98.206143467805106</v>
          </cell>
          <cell r="I261">
            <v>99.749623701443369</v>
          </cell>
          <cell r="J261">
            <v>95.99806726000952</v>
          </cell>
          <cell r="K261">
            <v>84.699245749437452</v>
          </cell>
          <cell r="L261">
            <v>98.884692780493594</v>
          </cell>
          <cell r="M261">
            <v>101.99334149199741</v>
          </cell>
          <cell r="N261">
            <v>102.41333285631529</v>
          </cell>
          <cell r="O261">
            <v>101.6177854861449</v>
          </cell>
          <cell r="P261">
            <v>99.486891182402417</v>
          </cell>
          <cell r="Q261">
            <v>-5.8109667452204139E-3</v>
          </cell>
          <cell r="S261">
            <v>162</v>
          </cell>
          <cell r="T261">
            <v>99.805362833828184</v>
          </cell>
          <cell r="U261">
            <v>99.281559326861753</v>
          </cell>
          <cell r="V261">
            <v>101.00222033329108</v>
          </cell>
          <cell r="W261">
            <v>102.96901813679725</v>
          </cell>
          <cell r="X261">
            <v>98.28563597428257</v>
          </cell>
          <cell r="AG261">
            <v>162</v>
          </cell>
        </row>
        <row r="262">
          <cell r="B262" t="str">
            <v>2T2010</v>
          </cell>
          <cell r="C262">
            <v>40299</v>
          </cell>
          <cell r="D262">
            <v>104.77486881584859</v>
          </cell>
          <cell r="E262">
            <v>95.410230471544224</v>
          </cell>
          <cell r="F262">
            <v>100.11589727997998</v>
          </cell>
          <cell r="G262">
            <v>100.30200576612819</v>
          </cell>
          <cell r="H262">
            <v>98.206143467805106</v>
          </cell>
          <cell r="I262">
            <v>99.766977266085235</v>
          </cell>
          <cell r="J262">
            <v>95.99806726000952</v>
          </cell>
          <cell r="K262">
            <v>87.358020930562887</v>
          </cell>
          <cell r="L262">
            <v>98.834163241124998</v>
          </cell>
          <cell r="M262">
            <v>101.99334149199741</v>
          </cell>
          <cell r="N262">
            <v>101.2606372287662</v>
          </cell>
          <cell r="O262">
            <v>101.6177854861449</v>
          </cell>
          <cell r="P262">
            <v>100.41074495177905</v>
          </cell>
          <cell r="Q262">
            <v>-6.1901319431379997E-3</v>
          </cell>
          <cell r="S262">
            <v>163</v>
          </cell>
          <cell r="T262">
            <v>99.998169856976304</v>
          </cell>
          <cell r="U262">
            <v>100.67730768406943</v>
          </cell>
          <cell r="V262">
            <v>100.08865360789402</v>
          </cell>
          <cell r="W262">
            <v>106.1256792977366</v>
          </cell>
          <cell r="X262">
            <v>98.618444437881308</v>
          </cell>
          <cell r="AG262">
            <v>163</v>
          </cell>
        </row>
        <row r="263">
          <cell r="B263" t="str">
            <v>2T2010</v>
          </cell>
          <cell r="C263">
            <v>40330</v>
          </cell>
          <cell r="D263">
            <v>107.26088103259814</v>
          </cell>
          <cell r="E263">
            <v>96.452892432454348</v>
          </cell>
          <cell r="F263">
            <v>100.11589727997999</v>
          </cell>
          <cell r="G263">
            <v>99.916175438667096</v>
          </cell>
          <cell r="H263">
            <v>98.204681728071847</v>
          </cell>
          <cell r="I263">
            <v>99.780161434055202</v>
          </cell>
          <cell r="J263">
            <v>96.001925482124847</v>
          </cell>
          <cell r="K263">
            <v>83.504691680585296</v>
          </cell>
          <cell r="L263">
            <v>98.82442289966005</v>
          </cell>
          <cell r="M263">
            <v>101.99334149199743</v>
          </cell>
          <cell r="N263">
            <v>100.80671848310109</v>
          </cell>
          <cell r="O263">
            <v>101.71619696312131</v>
          </cell>
          <cell r="P263">
            <v>100.99624858569842</v>
          </cell>
          <cell r="Q263">
            <v>-4.0003462528771516E-3</v>
          </cell>
          <cell r="S263">
            <v>164</v>
          </cell>
          <cell r="T263">
            <v>99.87819937635058</v>
          </cell>
          <cell r="U263">
            <v>101.71831176731654</v>
          </cell>
          <cell r="V263">
            <v>99.279440148095489</v>
          </cell>
          <cell r="W263">
            <v>109.91849967838927</v>
          </cell>
          <cell r="X263">
            <v>98.275530873382962</v>
          </cell>
          <cell r="AG263">
            <v>164</v>
          </cell>
        </row>
        <row r="264">
          <cell r="B264" t="str">
            <v>3T2010</v>
          </cell>
          <cell r="C264">
            <v>40360</v>
          </cell>
          <cell r="D264">
            <v>107.81735230460745</v>
          </cell>
          <cell r="E264">
            <v>98.748590408444301</v>
          </cell>
          <cell r="F264">
            <v>100.11589727997999</v>
          </cell>
          <cell r="G264">
            <v>100.77970603130792</v>
          </cell>
          <cell r="H264">
            <v>98.204681728071847</v>
          </cell>
          <cell r="I264">
            <v>99.780161434055202</v>
          </cell>
          <cell r="J264">
            <v>95.99806726000952</v>
          </cell>
          <cell r="K264">
            <v>82.052541513211153</v>
          </cell>
          <cell r="L264">
            <v>98.741327650583628</v>
          </cell>
          <cell r="M264">
            <v>101.99334149199743</v>
          </cell>
          <cell r="N264">
            <v>101.63555716801406</v>
          </cell>
          <cell r="O264">
            <v>101.71619696312131</v>
          </cell>
          <cell r="P264">
            <v>101.29536269637961</v>
          </cell>
          <cell r="Q264">
            <v>-5.6179502309586793E-3</v>
          </cell>
          <cell r="S264">
            <v>165</v>
          </cell>
          <cell r="T264">
            <v>99.828958639962465</v>
          </cell>
          <cell r="U264">
            <v>102.23883231805372</v>
          </cell>
          <cell r="V264">
            <v>100.81849010069269</v>
          </cell>
          <cell r="W264">
            <v>110.16945723088601</v>
          </cell>
          <cell r="X264">
            <v>98.510811359670001</v>
          </cell>
          <cell r="AG264">
            <v>165</v>
          </cell>
        </row>
        <row r="265">
          <cell r="B265" t="str">
            <v>3T2010</v>
          </cell>
          <cell r="C265">
            <v>40391</v>
          </cell>
          <cell r="D265">
            <v>108.39367142541971</v>
          </cell>
          <cell r="E265">
            <v>97.726583069402167</v>
          </cell>
          <cell r="F265">
            <v>100.11589727997998</v>
          </cell>
          <cell r="G265">
            <v>101.03558305308331</v>
          </cell>
          <cell r="H265">
            <v>98.204844539785952</v>
          </cell>
          <cell r="I265">
            <v>99.780752162233853</v>
          </cell>
          <cell r="J265">
            <v>98.384773389478767</v>
          </cell>
          <cell r="K265">
            <v>74.664719767965977</v>
          </cell>
          <cell r="L265">
            <v>98.573424147613522</v>
          </cell>
          <cell r="M265">
            <v>101.99334149199741</v>
          </cell>
          <cell r="N265">
            <v>104.22628396132156</v>
          </cell>
          <cell r="O265">
            <v>101.71619696312132</v>
          </cell>
          <cell r="P265">
            <v>101.52894736432181</v>
          </cell>
          <cell r="Q265">
            <v>-5.8144992887674274E-3</v>
          </cell>
          <cell r="S265">
            <v>166</v>
          </cell>
          <cell r="T265">
            <v>100.92358327925527</v>
          </cell>
          <cell r="U265">
            <v>101.9203982754392</v>
          </cell>
          <cell r="V265">
            <v>100.90890884114657</v>
          </cell>
          <cell r="W265">
            <v>109.86004130525774</v>
          </cell>
          <cell r="X265">
            <v>98.925776939455275</v>
          </cell>
          <cell r="AG265">
            <v>166</v>
          </cell>
        </row>
        <row r="266">
          <cell r="B266" t="str">
            <v>3T2010</v>
          </cell>
          <cell r="C266">
            <v>40422</v>
          </cell>
          <cell r="D266">
            <v>106.72637529894477</v>
          </cell>
          <cell r="E266">
            <v>97.754266821173516</v>
          </cell>
          <cell r="F266">
            <v>100.13317151105917</v>
          </cell>
          <cell r="G266">
            <v>101.85773952577486</v>
          </cell>
          <cell r="H266">
            <v>98.14146524356336</v>
          </cell>
          <cell r="I266">
            <v>99.780752162233853</v>
          </cell>
          <cell r="J266">
            <v>98.649626382290336</v>
          </cell>
          <cell r="K266">
            <v>59.599196811168838</v>
          </cell>
          <cell r="L266">
            <v>98.926170571262389</v>
          </cell>
          <cell r="M266">
            <v>101.99334149199743</v>
          </cell>
          <cell r="N266">
            <v>103.36620670081285</v>
          </cell>
          <cell r="O266">
            <v>101.61778548614491</v>
          </cell>
          <cell r="P266">
            <v>99.874755766426702</v>
          </cell>
          <cell r="Q266">
            <v>-5.538676155791733E-3</v>
          </cell>
          <cell r="S266">
            <v>167</v>
          </cell>
          <cell r="T266">
            <v>101.12265783058321</v>
          </cell>
          <cell r="U266">
            <v>99.069506286701184</v>
          </cell>
          <cell r="V266">
            <v>102.518706030564</v>
          </cell>
          <cell r="W266">
            <v>107.18627436905123</v>
          </cell>
          <cell r="X266">
            <v>97.3867610126008</v>
          </cell>
          <cell r="AG266">
            <v>167</v>
          </cell>
        </row>
        <row r="267">
          <cell r="B267" t="str">
            <v>4T2010</v>
          </cell>
          <cell r="C267">
            <v>40452</v>
          </cell>
          <cell r="D267">
            <v>106.59483614046286</v>
          </cell>
          <cell r="E267">
            <v>99.847515664787323</v>
          </cell>
          <cell r="F267">
            <v>100.13317151105917</v>
          </cell>
          <cell r="G267">
            <v>102.46117086663376</v>
          </cell>
          <cell r="H267">
            <v>98.14146524356336</v>
          </cell>
          <cell r="I267">
            <v>99.780752162233853</v>
          </cell>
          <cell r="J267">
            <v>98.617824807401973</v>
          </cell>
          <cell r="K267">
            <v>62.504180791012935</v>
          </cell>
          <cell r="L267">
            <v>98.87913548002814</v>
          </cell>
          <cell r="M267">
            <v>102.49285068203132</v>
          </cell>
          <cell r="N267">
            <v>103.00143308743183</v>
          </cell>
          <cell r="O267">
            <v>101.61778548614491</v>
          </cell>
          <cell r="P267">
            <v>100.10781778964426</v>
          </cell>
          <cell r="Q267">
            <v>-5.9368035296559762E-3</v>
          </cell>
          <cell r="S267">
            <v>168</v>
          </cell>
          <cell r="T267">
            <v>101.23430579245095</v>
          </cell>
          <cell r="U267">
            <v>99.380914690249156</v>
          </cell>
          <cell r="V267">
            <v>103.77134348786902</v>
          </cell>
          <cell r="W267">
            <v>107.42390063145763</v>
          </cell>
          <cell r="X267">
            <v>97.553324976802429</v>
          </cell>
          <cell r="AG267">
            <v>168</v>
          </cell>
        </row>
        <row r="268">
          <cell r="B268" t="str">
            <v>4T2010</v>
          </cell>
          <cell r="C268">
            <v>40483</v>
          </cell>
          <cell r="D268">
            <v>105.27445139276399</v>
          </cell>
          <cell r="E268">
            <v>99.569608656953307</v>
          </cell>
          <cell r="F268">
            <v>100.13317151105917</v>
          </cell>
          <cell r="G268">
            <v>104.30618490644872</v>
          </cell>
          <cell r="H268">
            <v>98.192085572172587</v>
          </cell>
          <cell r="I268">
            <v>99.780948585769593</v>
          </cell>
          <cell r="J268">
            <v>98.686821866067959</v>
          </cell>
          <cell r="K268">
            <v>63.32069651624407</v>
          </cell>
          <cell r="L268">
            <v>98.855637177332042</v>
          </cell>
          <cell r="M268">
            <v>102.49285068203132</v>
          </cell>
          <cell r="N268">
            <v>104.10924823365401</v>
          </cell>
          <cell r="O268">
            <v>101.61778548614491</v>
          </cell>
          <cell r="P268">
            <v>99.962023483580595</v>
          </cell>
          <cell r="Q268">
            <v>-6.1362419727781781E-3</v>
          </cell>
          <cell r="S268">
            <v>169</v>
          </cell>
          <cell r="T268">
            <v>101.33048053227691</v>
          </cell>
          <cell r="U268">
            <v>99.079352337558262</v>
          </cell>
          <cell r="V268">
            <v>107.96217981183578</v>
          </cell>
          <cell r="W268">
            <v>106.03510409450517</v>
          </cell>
          <cell r="X268">
            <v>97.525144284133717</v>
          </cell>
          <cell r="AG268">
            <v>169</v>
          </cell>
        </row>
        <row r="269">
          <cell r="B269" t="str">
            <v>4T2010</v>
          </cell>
          <cell r="C269">
            <v>40513</v>
          </cell>
          <cell r="D269">
            <v>105.9128739731982</v>
          </cell>
          <cell r="E269">
            <v>99.568240368516456</v>
          </cell>
          <cell r="F269">
            <v>100.13317151105917</v>
          </cell>
          <cell r="G269">
            <v>105.47715969170318</v>
          </cell>
          <cell r="H269">
            <v>98.192085572172587</v>
          </cell>
          <cell r="I269">
            <v>99.780948585769593</v>
          </cell>
          <cell r="J269">
            <v>98.686821866067959</v>
          </cell>
          <cell r="K269">
            <v>64.463514991169149</v>
          </cell>
          <cell r="L269">
            <v>98.855637177332042</v>
          </cell>
          <cell r="M269">
            <v>102.49285068203132</v>
          </cell>
          <cell r="N269">
            <v>103.12149600771622</v>
          </cell>
          <cell r="O269">
            <v>101.64143910894141</v>
          </cell>
          <cell r="P269">
            <v>100.30307809287474</v>
          </cell>
          <cell r="Q269">
            <v>-6.0801981118705495E-3</v>
          </cell>
          <cell r="S269">
            <v>170</v>
          </cell>
          <cell r="T269">
            <v>101.22868964630223</v>
          </cell>
          <cell r="U269">
            <v>99.70579706960072</v>
          </cell>
          <cell r="V269">
            <v>110.3929565684451</v>
          </cell>
          <cell r="W269">
            <v>105.62911663781165</v>
          </cell>
          <cell r="X269">
            <v>97.969843242396777</v>
          </cell>
          <cell r="AG269">
            <v>170</v>
          </cell>
        </row>
        <row r="270">
          <cell r="B270" t="str">
            <v>1T2011</v>
          </cell>
          <cell r="C270">
            <v>40544</v>
          </cell>
          <cell r="D270">
            <v>108.22756177277989</v>
          </cell>
          <cell r="E270">
            <v>96.709429106785493</v>
          </cell>
          <cell r="F270">
            <v>100.12441577495856</v>
          </cell>
          <cell r="G270">
            <v>103.37625918345761</v>
          </cell>
          <cell r="H270">
            <v>98.259263723066127</v>
          </cell>
          <cell r="I270">
            <v>99.767813062149258</v>
          </cell>
          <cell r="J270">
            <v>98.696804295267583</v>
          </cell>
          <cell r="K270">
            <v>65.266201405099977</v>
          </cell>
          <cell r="L270">
            <v>98.988750213167947</v>
          </cell>
          <cell r="M270">
            <v>102.49285068203132</v>
          </cell>
          <cell r="N270">
            <v>103.42927271635851</v>
          </cell>
          <cell r="O270">
            <v>101.64586795498435</v>
          </cell>
          <cell r="P270">
            <v>100.99250556176047</v>
          </cell>
          <cell r="Q270">
            <v>-5.3400159672513103E-3</v>
          </cell>
          <cell r="S270">
            <v>171</v>
          </cell>
          <cell r="T270">
            <v>103.144581962692</v>
          </cell>
          <cell r="U270">
            <v>99.604390571269519</v>
          </cell>
          <cell r="V270">
            <v>106.23644341299416</v>
          </cell>
          <cell r="W270">
            <v>108.51337533675924</v>
          </cell>
          <cell r="X270">
            <v>98.272219383539891</v>
          </cell>
          <cell r="AG270">
            <v>171</v>
          </cell>
        </row>
        <row r="271">
          <cell r="B271" t="str">
            <v>1T2011</v>
          </cell>
          <cell r="C271">
            <v>40575</v>
          </cell>
          <cell r="D271">
            <v>106.51135705756626</v>
          </cell>
          <cell r="E271">
            <v>96.932375017322641</v>
          </cell>
          <cell r="F271">
            <v>100.22092327639082</v>
          </cell>
          <cell r="G271">
            <v>102.53379983663781</v>
          </cell>
          <cell r="H271">
            <v>98.266996330548253</v>
          </cell>
          <cell r="I271">
            <v>100.47258919543849</v>
          </cell>
          <cell r="J271">
            <v>99.03434178902188</v>
          </cell>
          <cell r="K271">
            <v>63.619436526289483</v>
          </cell>
          <cell r="L271">
            <v>98.988750213167947</v>
          </cell>
          <cell r="M271">
            <v>102.49285068203132</v>
          </cell>
          <cell r="N271">
            <v>104.30890556962359</v>
          </cell>
          <cell r="O271">
            <v>102.03772961383602</v>
          </cell>
          <cell r="P271">
            <v>100.33027448475903</v>
          </cell>
          <cell r="Q271">
            <v>-4.9279225249865277E-3</v>
          </cell>
          <cell r="S271">
            <v>172</v>
          </cell>
          <cell r="T271">
            <v>103.35821831388168</v>
          </cell>
          <cell r="U271">
            <v>98.379671419783463</v>
          </cell>
          <cell r="V271">
            <v>104.53287976120345</v>
          </cell>
          <cell r="W271">
            <v>104.89588289432392</v>
          </cell>
          <cell r="X271">
            <v>98.613873412051603</v>
          </cell>
          <cell r="AG271">
            <v>172</v>
          </cell>
        </row>
        <row r="272">
          <cell r="B272" t="str">
            <v>1T2011</v>
          </cell>
          <cell r="C272">
            <v>40603</v>
          </cell>
          <cell r="D272">
            <v>106.64837049224315</v>
          </cell>
          <cell r="E272">
            <v>97.972199481508795</v>
          </cell>
          <cell r="F272">
            <v>100.26248448284859</v>
          </cell>
          <cell r="G272">
            <v>103.46097081518475</v>
          </cell>
          <cell r="H272">
            <v>98.353954659778893</v>
          </cell>
          <cell r="I272">
            <v>100.47265352146292</v>
          </cell>
          <cell r="J272">
            <v>99.031041160987542</v>
          </cell>
          <cell r="K272">
            <v>64.610853454458848</v>
          </cell>
          <cell r="L272">
            <v>99.070986171933171</v>
          </cell>
          <cell r="M272">
            <v>102.49285068203132</v>
          </cell>
          <cell r="N272">
            <v>104.39187730513065</v>
          </cell>
          <cell r="O272">
            <v>102.2197423368047</v>
          </cell>
          <cell r="P272">
            <v>100.58221447082599</v>
          </cell>
          <cell r="Q272">
            <v>-3.4601664859776893E-3</v>
          </cell>
          <cell r="S272">
            <v>173</v>
          </cell>
          <cell r="T272">
            <v>103.47786654625878</v>
          </cell>
          <cell r="U272">
            <v>98.718768875081878</v>
          </cell>
          <cell r="V272">
            <v>106.19165966934158</v>
          </cell>
          <cell r="W272">
            <v>104.73709306515131</v>
          </cell>
          <cell r="X272">
            <v>98.90599759120235</v>
          </cell>
          <cell r="AG272">
            <v>173</v>
          </cell>
        </row>
        <row r="273">
          <cell r="B273" t="str">
            <v>2T2011</v>
          </cell>
          <cell r="C273">
            <v>40634</v>
          </cell>
          <cell r="D273">
            <v>107.17096243320297</v>
          </cell>
          <cell r="E273">
            <v>99.308896361271366</v>
          </cell>
          <cell r="F273">
            <v>100.35023403373967</v>
          </cell>
          <cell r="G273">
            <v>106.54019151029608</v>
          </cell>
          <cell r="H273">
            <v>98.353954659778893</v>
          </cell>
          <cell r="I273">
            <v>100.47265352146292</v>
          </cell>
          <cell r="J273">
            <v>99.099955221905262</v>
          </cell>
          <cell r="K273">
            <v>63.159628723266387</v>
          </cell>
          <cell r="L273">
            <v>99.070986171933171</v>
          </cell>
          <cell r="M273">
            <v>102.49285068203132</v>
          </cell>
          <cell r="N273">
            <v>107.02721498801743</v>
          </cell>
          <cell r="O273">
            <v>102.2280131538806</v>
          </cell>
          <cell r="P273">
            <v>101.24460424767584</v>
          </cell>
          <cell r="Q273">
            <v>-1.5680751387197045E-3</v>
          </cell>
          <cell r="S273">
            <v>174</v>
          </cell>
          <cell r="T273">
            <v>103.55059703295358</v>
          </cell>
          <cell r="U273">
            <v>99.757835251610217</v>
          </cell>
          <cell r="V273">
            <v>112.58616354165272</v>
          </cell>
          <cell r="W273">
            <v>106.41412686834349</v>
          </cell>
          <cell r="X273">
            <v>98.881159406693001</v>
          </cell>
          <cell r="AG273">
            <v>174</v>
          </cell>
        </row>
        <row r="274">
          <cell r="B274" t="str">
            <v>2T2011</v>
          </cell>
          <cell r="C274">
            <v>40664</v>
          </cell>
          <cell r="D274">
            <v>108.7767666686821</v>
          </cell>
          <cell r="E274">
            <v>101.42387724413544</v>
          </cell>
          <cell r="F274">
            <v>100.38259653044807</v>
          </cell>
          <cell r="G274">
            <v>106.78539140769368</v>
          </cell>
          <cell r="H274">
            <v>98.359111968815569</v>
          </cell>
          <cell r="I274">
            <v>100.47266741525053</v>
          </cell>
          <cell r="J274">
            <v>99.119366731359449</v>
          </cell>
          <cell r="K274">
            <v>63.665125864624372</v>
          </cell>
          <cell r="L274">
            <v>99.070986171933171</v>
          </cell>
          <cell r="M274">
            <v>102.49285068203132</v>
          </cell>
          <cell r="N274">
            <v>108.54695715597934</v>
          </cell>
          <cell r="O274">
            <v>102.32318777538225</v>
          </cell>
          <cell r="P274">
            <v>102.08158189385468</v>
          </cell>
          <cell r="Q274">
            <v>-2.0195776382903041E-4</v>
          </cell>
          <cell r="S274">
            <v>175</v>
          </cell>
          <cell r="T274">
            <v>103.74353131400069</v>
          </cell>
          <cell r="U274">
            <v>101.00780457684773</v>
          </cell>
          <cell r="V274">
            <v>113.09516358061391</v>
          </cell>
          <cell r="W274">
            <v>107.84636825085093</v>
          </cell>
          <cell r="X274">
            <v>99.550237166320684</v>
          </cell>
          <cell r="AG274">
            <v>175</v>
          </cell>
        </row>
        <row r="275">
          <cell r="B275" t="str">
            <v>2T2011</v>
          </cell>
          <cell r="C275">
            <v>40695</v>
          </cell>
          <cell r="D275">
            <v>112.49491633606932</v>
          </cell>
          <cell r="E275">
            <v>101.92875236235342</v>
          </cell>
          <cell r="F275">
            <v>100.38259653044807</v>
          </cell>
          <cell r="G275">
            <v>108.70322503750343</v>
          </cell>
          <cell r="H275">
            <v>98.391406284215762</v>
          </cell>
          <cell r="I275">
            <v>100.4614284323489</v>
          </cell>
          <cell r="J275">
            <v>99.140623737461667</v>
          </cell>
          <cell r="K275">
            <v>60.345653255666356</v>
          </cell>
          <cell r="L275">
            <v>99.070986171933171</v>
          </cell>
          <cell r="M275">
            <v>102.49285068203132</v>
          </cell>
          <cell r="N275">
            <v>109.8988231025893</v>
          </cell>
          <cell r="O275">
            <v>102.1286028502979</v>
          </cell>
          <cell r="P275">
            <v>103.52227800425638</v>
          </cell>
          <cell r="Q275">
            <v>1.2947652292349954E-3</v>
          </cell>
          <cell r="S275">
            <v>176</v>
          </cell>
          <cell r="T275">
            <v>103.77961241688035</v>
          </cell>
          <cell r="U275">
            <v>103.35624616273273</v>
          </cell>
          <cell r="V275">
            <v>117.07631284965838</v>
          </cell>
          <cell r="W275">
            <v>113.10216994366615</v>
          </cell>
          <cell r="X275">
            <v>99.616599152215912</v>
          </cell>
          <cell r="AG275">
            <v>176</v>
          </cell>
        </row>
        <row r="276">
          <cell r="B276" t="str">
            <v>3T2011</v>
          </cell>
          <cell r="C276">
            <v>40725</v>
          </cell>
          <cell r="D276">
            <v>113.41846354996302</v>
          </cell>
          <cell r="E276">
            <v>100.62388350857947</v>
          </cell>
          <cell r="F276">
            <v>100.70089855806803</v>
          </cell>
          <cell r="G276">
            <v>106.14916277993191</v>
          </cell>
          <cell r="H276">
            <v>98.694223722538752</v>
          </cell>
          <cell r="I276">
            <v>100.46745201344879</v>
          </cell>
          <cell r="J276">
            <v>99.630945960188811</v>
          </cell>
          <cell r="K276">
            <v>63.45191923869222</v>
          </cell>
          <cell r="L276">
            <v>98.997323319139369</v>
          </cell>
          <cell r="M276">
            <v>102.49285068203132</v>
          </cell>
          <cell r="N276">
            <v>111.2848318267398</v>
          </cell>
          <cell r="O276">
            <v>102.4047386991614</v>
          </cell>
          <cell r="P276">
            <v>104.04754368703298</v>
          </cell>
          <cell r="Q276">
            <v>5.028473768280195E-3</v>
          </cell>
          <cell r="S276">
            <v>177</v>
          </cell>
          <cell r="T276">
            <v>104.09111367160575</v>
          </cell>
          <cell r="U276">
            <v>104.01953840555073</v>
          </cell>
          <cell r="V276">
            <v>111.33518193567174</v>
          </cell>
          <cell r="W276">
            <v>113.75808916715545</v>
          </cell>
          <cell r="X276">
            <v>100.50041217706196</v>
          </cell>
          <cell r="AG276">
            <v>177</v>
          </cell>
        </row>
        <row r="277">
          <cell r="B277" t="str">
            <v>3T2011</v>
          </cell>
          <cell r="C277">
            <v>40756</v>
          </cell>
          <cell r="D277">
            <v>114.20640511955878</v>
          </cell>
          <cell r="E277">
            <v>99.786162592026443</v>
          </cell>
          <cell r="F277">
            <v>101.12941855136965</v>
          </cell>
          <cell r="G277">
            <v>106.20539294681738</v>
          </cell>
          <cell r="H277">
            <v>98.789710879150093</v>
          </cell>
          <cell r="I277">
            <v>100.46745201344879</v>
          </cell>
          <cell r="J277">
            <v>99.649152760868262</v>
          </cell>
          <cell r="K277">
            <v>62.790575306899107</v>
          </cell>
          <cell r="L277">
            <v>98.997323319139369</v>
          </cell>
          <cell r="M277">
            <v>102.49285068203132</v>
          </cell>
          <cell r="N277">
            <v>112.45694953979424</v>
          </cell>
          <cell r="O277">
            <v>102.40473869916141</v>
          </cell>
          <cell r="P277">
            <v>104.42192336958892</v>
          </cell>
          <cell r="Q277">
            <v>8.3959106360964597E-3</v>
          </cell>
          <cell r="S277">
            <v>178</v>
          </cell>
          <cell r="T277">
            <v>104.29837257734502</v>
          </cell>
          <cell r="U277">
            <v>104.50173859576923</v>
          </cell>
          <cell r="V277">
            <v>111.44090750158327</v>
          </cell>
          <cell r="W277">
            <v>114.19225246901152</v>
          </cell>
          <cell r="X277">
            <v>100.87296725066035</v>
          </cell>
          <cell r="AG277">
            <v>178</v>
          </cell>
        </row>
        <row r="278">
          <cell r="B278" t="str">
            <v>3T2011</v>
          </cell>
          <cell r="C278">
            <v>40787</v>
          </cell>
          <cell r="D278">
            <v>112.76806930945396</v>
          </cell>
          <cell r="E278">
            <v>97.930383334787336</v>
          </cell>
          <cell r="F278">
            <v>101.12941855136965</v>
          </cell>
          <cell r="G278">
            <v>107.36861909725407</v>
          </cell>
          <cell r="H278">
            <v>98.797689759471496</v>
          </cell>
          <cell r="I278">
            <v>100.46745201344879</v>
          </cell>
          <cell r="J278">
            <v>99.649152760868262</v>
          </cell>
          <cell r="K278">
            <v>60.545924520404292</v>
          </cell>
          <cell r="L278">
            <v>98.973083052725613</v>
          </cell>
          <cell r="M278">
            <v>102.49285068203132</v>
          </cell>
          <cell r="N278">
            <v>112.79668257106302</v>
          </cell>
          <cell r="O278">
            <v>102.74680556360789</v>
          </cell>
          <cell r="P278">
            <v>103.85124859210801</v>
          </cell>
          <cell r="Q278">
            <v>1.2963341516619042E-2</v>
          </cell>
          <cell r="S278">
            <v>179</v>
          </cell>
          <cell r="T278">
            <v>104.2039726258469</v>
          </cell>
          <cell r="U278">
            <v>103.6238624342317</v>
          </cell>
          <cell r="V278">
            <v>113.94034256407272</v>
          </cell>
          <cell r="W278">
            <v>112.11684069314029</v>
          </cell>
          <cell r="X278">
            <v>100.58388513432061</v>
          </cell>
          <cell r="AG278">
            <v>179</v>
          </cell>
        </row>
        <row r="279">
          <cell r="B279" t="str">
            <v>4T2011</v>
          </cell>
          <cell r="C279">
            <v>40817</v>
          </cell>
          <cell r="D279">
            <v>115.5827133927191</v>
          </cell>
          <cell r="E279">
            <v>100.77936598231011</v>
          </cell>
          <cell r="F279">
            <v>101.12941855136965</v>
          </cell>
          <cell r="G279">
            <v>106.9420897034727</v>
          </cell>
          <cell r="H279">
            <v>98.797689759471496</v>
          </cell>
          <cell r="I279">
            <v>100.46745201344879</v>
          </cell>
          <cell r="J279">
            <v>99.666303679823756</v>
          </cell>
          <cell r="K279">
            <v>60.873375325154633</v>
          </cell>
          <cell r="L279">
            <v>98.973083052725613</v>
          </cell>
          <cell r="M279">
            <v>102.49285068203132</v>
          </cell>
          <cell r="N279">
            <v>112.89377095923957</v>
          </cell>
          <cell r="O279">
            <v>102.77565607247871</v>
          </cell>
          <cell r="P279">
            <v>104.93573684505193</v>
          </cell>
          <cell r="Q279">
            <v>1.830779616618905E-2</v>
          </cell>
          <cell r="S279">
            <v>180</v>
          </cell>
          <cell r="T279">
            <v>104.2885882693944</v>
          </cell>
          <cell r="U279">
            <v>105.35292596208998</v>
          </cell>
          <cell r="V279">
            <v>113.22686112043012</v>
          </cell>
          <cell r="W279">
            <v>114.02427830094382</v>
          </cell>
          <cell r="X279">
            <v>101.52195925825434</v>
          </cell>
          <cell r="AG279">
            <v>180</v>
          </cell>
        </row>
        <row r="280">
          <cell r="B280" t="str">
            <v>4T2011</v>
          </cell>
          <cell r="C280">
            <v>40848</v>
          </cell>
          <cell r="D280">
            <v>115.35547663414565</v>
          </cell>
          <cell r="E280">
            <v>101.92191832048289</v>
          </cell>
          <cell r="F280">
            <v>101.12941855136965</v>
          </cell>
          <cell r="G280">
            <v>108.11734580540592</v>
          </cell>
          <cell r="H280">
            <v>98.797689759471496</v>
          </cell>
          <cell r="I280">
            <v>100.46745201344879</v>
          </cell>
          <cell r="J280">
            <v>99.666303679823756</v>
          </cell>
          <cell r="K280">
            <v>60.739935618020716</v>
          </cell>
          <cell r="L280">
            <v>98.973083052725613</v>
          </cell>
          <cell r="M280">
            <v>102.49285068203132</v>
          </cell>
          <cell r="N280">
            <v>112.1532430173457</v>
          </cell>
          <cell r="O280">
            <v>102.77565607247872</v>
          </cell>
          <cell r="P280">
            <v>104.90964319911966</v>
          </cell>
          <cell r="Q280">
            <v>2.323371470575597E-2</v>
          </cell>
          <cell r="S280">
            <v>181</v>
          </cell>
          <cell r="T280">
            <v>104.09659297168633</v>
          </cell>
          <cell r="U280">
            <v>105.43356207859357</v>
          </cell>
          <cell r="V280">
            <v>115.64176767846716</v>
          </cell>
          <cell r="W280">
            <v>115.0494985663158</v>
          </cell>
          <cell r="X280">
            <v>101.0063795551531</v>
          </cell>
          <cell r="AG280">
            <v>181</v>
          </cell>
        </row>
        <row r="281">
          <cell r="B281" t="str">
            <v>4T2011</v>
          </cell>
          <cell r="C281">
            <v>40878</v>
          </cell>
          <cell r="D281">
            <v>116.15037459083464</v>
          </cell>
          <cell r="E281">
            <v>99.27265760552875</v>
          </cell>
          <cell r="F281">
            <v>101.12941855136965</v>
          </cell>
          <cell r="G281">
            <v>107.08764597079525</v>
          </cell>
          <cell r="H281">
            <v>98.797689759471496</v>
          </cell>
          <cell r="I281">
            <v>100.46745201344879</v>
          </cell>
          <cell r="J281">
            <v>99.663281048325914</v>
          </cell>
          <cell r="K281">
            <v>63.170344974729112</v>
          </cell>
          <cell r="L281">
            <v>98.973083052725613</v>
          </cell>
          <cell r="M281">
            <v>102.49285068203132</v>
          </cell>
          <cell r="N281">
            <v>113.76665052463829</v>
          </cell>
          <cell r="O281">
            <v>102.77565607247871</v>
          </cell>
          <cell r="P281">
            <v>105.37384922860534</v>
          </cell>
          <cell r="Q281">
            <v>2.7671925119236995E-2</v>
          </cell>
          <cell r="S281">
            <v>182</v>
          </cell>
          <cell r="T281">
            <v>104.0403258544806</v>
          </cell>
          <cell r="U281">
            <v>106.2335149374197</v>
          </cell>
          <cell r="V281">
            <v>113.89452851292965</v>
          </cell>
          <cell r="W281">
            <v>116.60684244324759</v>
          </cell>
          <cell r="X281">
            <v>101.26481332483492</v>
          </cell>
          <cell r="AG281">
            <v>182</v>
          </cell>
        </row>
        <row r="282">
          <cell r="B282" t="str">
            <v>1T2012</v>
          </cell>
          <cell r="C282">
            <v>40909</v>
          </cell>
          <cell r="D282">
            <v>111.5146712863432</v>
          </cell>
          <cell r="E282">
            <v>100.90150083708751</v>
          </cell>
          <cell r="F282">
            <v>101.23920745828219</v>
          </cell>
          <cell r="G282">
            <v>107.95877406610578</v>
          </cell>
          <cell r="H282">
            <v>98.802148295417979</v>
          </cell>
          <cell r="I282">
            <v>100.4657108249869</v>
          </cell>
          <cell r="J282">
            <v>99.702152642925995</v>
          </cell>
          <cell r="K282">
            <v>63.680038672195543</v>
          </cell>
          <cell r="L282">
            <v>98.918983512015942</v>
          </cell>
          <cell r="M282">
            <v>102.49285068203132</v>
          </cell>
          <cell r="N282">
            <v>113.76619256054312</v>
          </cell>
          <cell r="O282">
            <v>102.9741879379405</v>
          </cell>
          <cell r="P282">
            <v>103.83634134065221</v>
          </cell>
          <cell r="Q282">
            <v>2.9040918046310038E-2</v>
          </cell>
          <cell r="S282">
            <v>183</v>
          </cell>
          <cell r="T282">
            <v>102.77665726067461</v>
          </cell>
          <cell r="U282">
            <v>104.52107824238732</v>
          </cell>
          <cell r="V282">
            <v>105.21354584126118</v>
          </cell>
          <cell r="W282">
            <v>109.59420813929073</v>
          </cell>
          <cell r="X282">
            <v>101.5375894934277</v>
          </cell>
          <cell r="AG282">
            <v>183</v>
          </cell>
        </row>
        <row r="283">
          <cell r="B283" t="str">
            <v>1T2012</v>
          </cell>
          <cell r="C283">
            <v>40940</v>
          </cell>
          <cell r="D283">
            <v>111.40932636232183</v>
          </cell>
          <cell r="E283">
            <v>101.56209814731986</v>
          </cell>
          <cell r="F283">
            <v>101.22724644746471</v>
          </cell>
          <cell r="G283">
            <v>110.76731842599827</v>
          </cell>
          <cell r="H283">
            <v>98.802148295417979</v>
          </cell>
          <cell r="I283">
            <v>100.47980261316729</v>
          </cell>
          <cell r="J283">
            <v>99.702152642925995</v>
          </cell>
          <cell r="K283">
            <v>63.680038672195543</v>
          </cell>
          <cell r="L283">
            <v>98.918983512015942</v>
          </cell>
          <cell r="M283">
            <v>102.49285068203132</v>
          </cell>
          <cell r="N283">
            <v>113.98143568527418</v>
          </cell>
          <cell r="O283">
            <v>102.9816262992626</v>
          </cell>
          <cell r="P283">
            <v>104.09863567535034</v>
          </cell>
          <cell r="Q283">
            <v>3.1794001655409021E-2</v>
          </cell>
          <cell r="S283">
            <v>184</v>
          </cell>
          <cell r="T283">
            <v>102.81469403236508</v>
          </cell>
          <cell r="U283">
            <v>104.92529641420498</v>
          </cell>
          <cell r="V283">
            <v>107.4213407529047</v>
          </cell>
          <cell r="W283">
            <v>108.02630310481537</v>
          </cell>
          <cell r="X283">
            <v>102.08061464313145</v>
          </cell>
          <cell r="AG283">
            <v>184</v>
          </cell>
        </row>
        <row r="284">
          <cell r="B284" t="str">
            <v>1T2012</v>
          </cell>
          <cell r="C284">
            <v>40969</v>
          </cell>
          <cell r="D284">
            <v>111.39130478249224</v>
          </cell>
          <cell r="E284">
            <v>100.74588089393038</v>
          </cell>
          <cell r="F284">
            <v>101.44688201689804</v>
          </cell>
          <cell r="G284">
            <v>110.31689120369656</v>
          </cell>
          <cell r="H284">
            <v>98.348375763245215</v>
          </cell>
          <cell r="I284">
            <v>100.47980261316729</v>
          </cell>
          <cell r="J284">
            <v>99.74316712464109</v>
          </cell>
          <cell r="K284">
            <v>63.555149054916882</v>
          </cell>
          <cell r="L284">
            <v>98.774259753792251</v>
          </cell>
          <cell r="M284">
            <v>102.49285068203132</v>
          </cell>
          <cell r="N284">
            <v>114.61961790072029</v>
          </cell>
          <cell r="O284">
            <v>103.01137893553326</v>
          </cell>
          <cell r="P284">
            <v>104.08491489251379</v>
          </cell>
          <cell r="Q284">
            <v>3.3616731062246163E-2</v>
          </cell>
          <cell r="S284">
            <v>185</v>
          </cell>
          <cell r="T284">
            <v>102.62206662707118</v>
          </cell>
          <cell r="U284">
            <v>105.02557822374077</v>
          </cell>
          <cell r="V284">
            <v>106.96051408145115</v>
          </cell>
          <cell r="W284">
            <v>108.79797166840559</v>
          </cell>
          <cell r="X284">
            <v>101.87265188379335</v>
          </cell>
          <cell r="AG284">
            <v>185</v>
          </cell>
        </row>
        <row r="285">
          <cell r="B285" t="str">
            <v>2T2012</v>
          </cell>
          <cell r="C285">
            <v>41000</v>
          </cell>
          <cell r="D285">
            <v>112.28701633404127</v>
          </cell>
          <cell r="E285">
            <v>100.14129297996406</v>
          </cell>
          <cell r="F285">
            <v>101.72283475015455</v>
          </cell>
          <cell r="G285">
            <v>110.60031680558211</v>
          </cell>
          <cell r="H285">
            <v>98.348375763245215</v>
          </cell>
          <cell r="I285">
            <v>100.50731143893536</v>
          </cell>
          <cell r="J285">
            <v>104.21377398756844</v>
          </cell>
          <cell r="K285">
            <v>63.555149054916882</v>
          </cell>
          <cell r="L285">
            <v>98.774259753792251</v>
          </cell>
          <cell r="M285">
            <v>102.49285068203132</v>
          </cell>
          <cell r="N285">
            <v>113.87084660511331</v>
          </cell>
          <cell r="O285">
            <v>103.07043027380236</v>
          </cell>
          <cell r="P285">
            <v>104.97608950632312</v>
          </cell>
          <cell r="Q285">
            <v>3.5202221552993462E-2</v>
          </cell>
          <cell r="S285">
            <v>186</v>
          </cell>
          <cell r="T285">
            <v>104.0871766959492</v>
          </cell>
          <cell r="U285">
            <v>105.54865282735983</v>
          </cell>
          <cell r="V285">
            <v>112.02335636481514</v>
          </cell>
          <cell r="W285">
            <v>108.99898934274802</v>
          </cell>
          <cell r="X285">
            <v>102.22301293476205</v>
          </cell>
          <cell r="AG285">
            <v>186</v>
          </cell>
        </row>
        <row r="286">
          <cell r="B286" t="str">
            <v>2T2012</v>
          </cell>
          <cell r="C286">
            <v>41030</v>
          </cell>
          <cell r="D286">
            <v>115.79119469177004</v>
          </cell>
          <cell r="E286">
            <v>102.56261861296854</v>
          </cell>
          <cell r="F286">
            <v>101.70382314188551</v>
          </cell>
          <cell r="G286">
            <v>111.52094071859676</v>
          </cell>
          <cell r="H286">
            <v>98.348375763245215</v>
          </cell>
          <cell r="I286">
            <v>100.50731143893536</v>
          </cell>
          <cell r="J286">
            <v>104.43083164967582</v>
          </cell>
          <cell r="K286">
            <v>63.555149054916882</v>
          </cell>
          <cell r="L286">
            <v>98.774259753792251</v>
          </cell>
          <cell r="M286">
            <v>102.49285068203132</v>
          </cell>
          <cell r="N286">
            <v>113.59713673089857</v>
          </cell>
          <cell r="O286">
            <v>103.07043027380236</v>
          </cell>
          <cell r="P286">
            <v>106.40273493601491</v>
          </cell>
          <cell r="Q286">
            <v>3.7345196979038375E-2</v>
          </cell>
          <cell r="S286">
            <v>187</v>
          </cell>
          <cell r="T286">
            <v>103.98954901257493</v>
          </cell>
          <cell r="U286">
            <v>107.96037299349749</v>
          </cell>
          <cell r="V286">
            <v>111.85034339187494</v>
          </cell>
          <cell r="W286">
            <v>112.94835421051917</v>
          </cell>
          <cell r="X286">
            <v>103.05653132538161</v>
          </cell>
          <cell r="AG286">
            <v>187</v>
          </cell>
        </row>
        <row r="287">
          <cell r="B287" t="str">
            <v>2T2012</v>
          </cell>
          <cell r="C287">
            <v>41061</v>
          </cell>
          <cell r="D287">
            <v>116.84512502105386</v>
          </cell>
          <cell r="E287">
            <v>107.18863930760236</v>
          </cell>
          <cell r="F287">
            <v>101.70382314188551</v>
          </cell>
          <cell r="G287">
            <v>111.12559932583191</v>
          </cell>
          <cell r="H287">
            <v>98.348375763245215</v>
          </cell>
          <cell r="I287">
            <v>100.50731143893536</v>
          </cell>
          <cell r="J287">
            <v>105.52941415508172</v>
          </cell>
          <cell r="K287">
            <v>63.555149054916882</v>
          </cell>
          <cell r="L287">
            <v>98.774259753792251</v>
          </cell>
          <cell r="M287">
            <v>102.49285068203132</v>
          </cell>
          <cell r="N287">
            <v>114.84420336432736</v>
          </cell>
          <cell r="O287">
            <v>103.08038257109615</v>
          </cell>
          <cell r="P287">
            <v>107.09778216137948</v>
          </cell>
          <cell r="Q287">
            <v>3.8133379532224287E-2</v>
          </cell>
          <cell r="S287">
            <v>188</v>
          </cell>
          <cell r="T287">
            <v>104.34679855082079</v>
          </cell>
          <cell r="U287">
            <v>108.87196860159089</v>
          </cell>
          <cell r="V287">
            <v>111.53956577775824</v>
          </cell>
          <cell r="W287">
            <v>115.43212218285872</v>
          </cell>
          <cell r="X287">
            <v>103.30684782444717</v>
          </cell>
          <cell r="AG287">
            <v>188</v>
          </cell>
        </row>
        <row r="288">
          <cell r="B288" t="str">
            <v>3T2012</v>
          </cell>
          <cell r="C288">
            <v>41091</v>
          </cell>
          <cell r="D288">
            <v>121.91975760175289</v>
          </cell>
          <cell r="E288">
            <v>105.09285577240279</v>
          </cell>
          <cell r="F288">
            <v>101.70382314188551</v>
          </cell>
          <cell r="G288">
            <v>110.0478138856525</v>
          </cell>
          <cell r="H288">
            <v>98.348375763245215</v>
          </cell>
          <cell r="I288">
            <v>100.50795562364824</v>
          </cell>
          <cell r="J288">
            <v>105.45972934568591</v>
          </cell>
          <cell r="K288">
            <v>63.555149054916882</v>
          </cell>
          <cell r="L288">
            <v>98.754485210734245</v>
          </cell>
          <cell r="M288">
            <v>102.49285068203132</v>
          </cell>
          <cell r="N288">
            <v>114.47371041133283</v>
          </cell>
          <cell r="O288">
            <v>103.0830200013441</v>
          </cell>
          <cell r="P288">
            <v>108.78086561951734</v>
          </cell>
          <cell r="Q288">
            <v>3.9678106638331823E-2</v>
          </cell>
          <cell r="S288">
            <v>189</v>
          </cell>
          <cell r="T288">
            <v>105.14475679082034</v>
          </cell>
          <cell r="U288">
            <v>111.11901259231408</v>
          </cell>
          <cell r="V288">
            <v>110.55231412796452</v>
          </cell>
          <cell r="W288">
            <v>122.0189787766621</v>
          </cell>
          <cell r="X288">
            <v>103.75429736064899</v>
          </cell>
          <cell r="AG288">
            <v>189</v>
          </cell>
        </row>
        <row r="289">
          <cell r="B289" t="str">
            <v>3T2012</v>
          </cell>
          <cell r="C289">
            <v>41122</v>
          </cell>
          <cell r="D289">
            <v>121.11798096779535</v>
          </cell>
          <cell r="E289">
            <v>105.02390574432866</v>
          </cell>
          <cell r="F289">
            <v>101.70382314188551</v>
          </cell>
          <cell r="G289">
            <v>111.23953386416797</v>
          </cell>
          <cell r="H289">
            <v>98.348375763245215</v>
          </cell>
          <cell r="I289">
            <v>100.50795562364824</v>
          </cell>
          <cell r="J289">
            <v>105.44905061643048</v>
          </cell>
          <cell r="K289">
            <v>63.555149054916882</v>
          </cell>
          <cell r="L289">
            <v>98.754485210734245</v>
          </cell>
          <cell r="M289">
            <v>102.49285068203132</v>
          </cell>
          <cell r="N289">
            <v>114.43562306408433</v>
          </cell>
          <cell r="O289">
            <v>103.54816492221632</v>
          </cell>
          <cell r="P289">
            <v>108.6110571541018</v>
          </cell>
          <cell r="Q289">
            <v>4.0648454479158325E-2</v>
          </cell>
          <cell r="S289">
            <v>190</v>
          </cell>
          <cell r="T289">
            <v>104.53840515022834</v>
          </cell>
          <cell r="U289">
            <v>111.24645517222885</v>
          </cell>
          <cell r="V289">
            <v>111.36862739328151</v>
          </cell>
          <cell r="W289">
            <v>121.05858518536347</v>
          </cell>
          <cell r="X289">
            <v>103.67908194587102</v>
          </cell>
          <cell r="AG289">
            <v>190</v>
          </cell>
        </row>
        <row r="290">
          <cell r="B290" t="str">
            <v>3T2012</v>
          </cell>
          <cell r="C290">
            <v>41153</v>
          </cell>
          <cell r="D290">
            <v>123.79824690450558</v>
          </cell>
          <cell r="E290">
            <v>109.00946762770076</v>
          </cell>
          <cell r="F290">
            <v>101.70382314188551</v>
          </cell>
          <cell r="G290">
            <v>110.25327778779175</v>
          </cell>
          <cell r="H290">
            <v>98.387014671002092</v>
          </cell>
          <cell r="I290">
            <v>100.50795562364824</v>
          </cell>
          <cell r="J290">
            <v>105.46150960511744</v>
          </cell>
          <cell r="K290">
            <v>63.37681419809072</v>
          </cell>
          <cell r="L290">
            <v>98.081045106396758</v>
          </cell>
          <cell r="M290">
            <v>102.49285068203132</v>
          </cell>
          <cell r="N290">
            <v>115.38393932580405</v>
          </cell>
          <cell r="O290">
            <v>103.56277019042376</v>
          </cell>
          <cell r="P290">
            <v>109.63842557247591</v>
          </cell>
          <cell r="Q290">
            <v>4.1998530037576254E-2</v>
          </cell>
          <cell r="S290">
            <v>191</v>
          </cell>
          <cell r="T290">
            <v>105.98941041875116</v>
          </cell>
          <cell r="U290">
            <v>111.99079018750204</v>
          </cell>
          <cell r="V290">
            <v>110.5933321271301</v>
          </cell>
          <cell r="W290">
            <v>125.67312009024215</v>
          </cell>
          <cell r="X290">
            <v>103.77419150874806</v>
          </cell>
          <cell r="AG290">
            <v>191</v>
          </cell>
        </row>
        <row r="291">
          <cell r="B291" t="str">
            <v>4T2012</v>
          </cell>
          <cell r="C291">
            <v>41183</v>
          </cell>
          <cell r="D291">
            <v>122.53287344655089</v>
          </cell>
          <cell r="E291">
            <v>110.96360254387946</v>
          </cell>
          <cell r="F291">
            <v>101.89286795694056</v>
          </cell>
          <cell r="G291">
            <v>113.41233483208656</v>
          </cell>
          <cell r="H291">
            <v>98.387014671002092</v>
          </cell>
          <cell r="I291">
            <v>100.50795562364824</v>
          </cell>
          <cell r="J291">
            <v>105.47820958429006</v>
          </cell>
          <cell r="K291">
            <v>62.662126880226687</v>
          </cell>
          <cell r="L291">
            <v>97.778305133926182</v>
          </cell>
          <cell r="M291">
            <v>104.37383572273448</v>
          </cell>
          <cell r="N291">
            <v>115.12969292563415</v>
          </cell>
          <cell r="O291">
            <v>103.67134695379239</v>
          </cell>
          <cell r="P291">
            <v>109.50809145483294</v>
          </cell>
          <cell r="Q291">
            <v>4.162477215754512E-2</v>
          </cell>
          <cell r="S291">
            <v>192</v>
          </cell>
          <cell r="T291">
            <v>106.16034630717238</v>
          </cell>
          <cell r="U291">
            <v>111.6671461374803</v>
          </cell>
          <cell r="V291">
            <v>113.06007846586259</v>
          </cell>
          <cell r="W291">
            <v>125.0443364250885</v>
          </cell>
          <cell r="X291">
            <v>103.32820816583177</v>
          </cell>
          <cell r="AG291">
            <v>192</v>
          </cell>
        </row>
        <row r="292">
          <cell r="B292" t="str">
            <v>4T2012</v>
          </cell>
          <cell r="C292">
            <v>41214</v>
          </cell>
          <cell r="D292">
            <v>122.71320008185305</v>
          </cell>
          <cell r="E292">
            <v>108.13590809720691</v>
          </cell>
          <cell r="F292">
            <v>101.89286795694056</v>
          </cell>
          <cell r="G292">
            <v>111.25587761124625</v>
          </cell>
          <cell r="H292">
            <v>98.387014671002092</v>
          </cell>
          <cell r="I292">
            <v>100.50795562364824</v>
          </cell>
          <cell r="J292">
            <v>105.47820958429006</v>
          </cell>
          <cell r="K292">
            <v>62.662126880226687</v>
          </cell>
          <cell r="L292">
            <v>97.609237105268818</v>
          </cell>
          <cell r="M292">
            <v>104.37383572273448</v>
          </cell>
          <cell r="N292">
            <v>115.00779814896907</v>
          </cell>
          <cell r="O292">
            <v>103.66397960476824</v>
          </cell>
          <cell r="P292">
            <v>109.29617335738479</v>
          </cell>
          <cell r="Q292">
            <v>4.1001787263960088E-2</v>
          </cell>
          <cell r="S292">
            <v>193</v>
          </cell>
          <cell r="T292">
            <v>106.09789427497066</v>
          </cell>
          <cell r="U292">
            <v>111.35883318503764</v>
          </cell>
          <cell r="V292">
            <v>111.33867577848775</v>
          </cell>
          <cell r="W292">
            <v>124.73411606844832</v>
          </cell>
          <cell r="X292">
            <v>103.43542315935611</v>
          </cell>
          <cell r="AG292">
            <v>193</v>
          </cell>
        </row>
        <row r="293">
          <cell r="B293" t="str">
            <v>4T2012</v>
          </cell>
          <cell r="C293">
            <v>41244</v>
          </cell>
          <cell r="D293">
            <v>117.98232027811426</v>
          </cell>
          <cell r="E293">
            <v>106.16227146654012</v>
          </cell>
          <cell r="F293">
            <v>101.89286795694056</v>
          </cell>
          <cell r="G293">
            <v>107.04147145883618</v>
          </cell>
          <cell r="H293">
            <v>98.387014671002092</v>
          </cell>
          <cell r="I293">
            <v>100.48198342058986</v>
          </cell>
          <cell r="J293">
            <v>105.52008643619479</v>
          </cell>
          <cell r="K293">
            <v>62.662126880226687</v>
          </cell>
          <cell r="L293">
            <v>97.609237105268818</v>
          </cell>
          <cell r="M293">
            <v>104.37383572273448</v>
          </cell>
          <cell r="N293">
            <v>115.08000382130793</v>
          </cell>
          <cell r="O293">
            <v>104.03023975647417</v>
          </cell>
          <cell r="P293">
            <v>107.13770484851364</v>
          </cell>
          <cell r="Q293">
            <v>3.8158751634227883E-2</v>
          </cell>
          <cell r="S293">
            <v>194</v>
          </cell>
          <cell r="T293">
            <v>106.00731233922127</v>
          </cell>
          <cell r="U293">
            <v>107.86672666253142</v>
          </cell>
          <cell r="V293">
            <v>108.09793417253825</v>
          </cell>
          <cell r="W293">
            <v>117.15543162866101</v>
          </cell>
          <cell r="X293">
            <v>103.40341233090656</v>
          </cell>
          <cell r="AG293">
            <v>194</v>
          </cell>
        </row>
        <row r="294">
          <cell r="B294" t="str">
            <v>1T2013</v>
          </cell>
          <cell r="C294">
            <v>41275</v>
          </cell>
          <cell r="D294">
            <v>114.96719276577272</v>
          </cell>
          <cell r="E294">
            <v>102.04024111494304</v>
          </cell>
          <cell r="F294">
            <v>101.93574218775622</v>
          </cell>
          <cell r="G294">
            <v>108.2619818694877</v>
          </cell>
          <cell r="H294">
            <v>98.531910584666747</v>
          </cell>
          <cell r="I294">
            <v>100.86008751144475</v>
          </cell>
          <cell r="J294">
            <v>105.34616389297101</v>
          </cell>
          <cell r="K294">
            <v>64.237148742748786</v>
          </cell>
          <cell r="L294">
            <v>97.483667333484959</v>
          </cell>
          <cell r="M294">
            <v>104.37383572273448</v>
          </cell>
          <cell r="N294">
            <v>116.80054138678149</v>
          </cell>
          <cell r="O294">
            <v>103.90787505571663</v>
          </cell>
          <cell r="P294">
            <v>106.32376685740691</v>
          </cell>
          <cell r="Q294">
            <v>3.778354905735215E-2</v>
          </cell>
          <cell r="S294">
            <v>195</v>
          </cell>
          <cell r="T294">
            <v>105.71491441902594</v>
          </cell>
          <cell r="U294">
            <v>106.71610336567947</v>
          </cell>
          <cell r="V294">
            <v>108.26716682070821</v>
          </cell>
          <cell r="W294">
            <v>111.67975293602335</v>
          </cell>
          <cell r="X294">
            <v>104.05910301540811</v>
          </cell>
          <cell r="AG294">
            <v>195</v>
          </cell>
        </row>
        <row r="295">
          <cell r="B295" t="str">
            <v>1T2013</v>
          </cell>
          <cell r="C295">
            <v>41306</v>
          </cell>
          <cell r="D295">
            <v>115.52892970365401</v>
          </cell>
          <cell r="E295">
            <v>103.05782353252546</v>
          </cell>
          <cell r="F295">
            <v>101.95196668338397</v>
          </cell>
          <cell r="G295">
            <v>110.60282721307014</v>
          </cell>
          <cell r="H295">
            <v>98.515421808208629</v>
          </cell>
          <cell r="I295">
            <v>100.86008751144475</v>
          </cell>
          <cell r="J295">
            <v>105.50917278505356</v>
          </cell>
          <cell r="K295">
            <v>63.287630644046835</v>
          </cell>
          <cell r="L295">
            <v>97.463977183870398</v>
          </cell>
          <cell r="M295">
            <v>104.37383572273448</v>
          </cell>
          <cell r="N295">
            <v>116.15526997668348</v>
          </cell>
          <cell r="O295">
            <v>103.92854526459888</v>
          </cell>
          <cell r="P295">
            <v>106.69688731205443</v>
          </cell>
          <cell r="Q295">
            <v>3.6727562493921839E-2</v>
          </cell>
          <cell r="S295">
            <v>196</v>
          </cell>
          <cell r="T295">
            <v>106.10174017573119</v>
          </cell>
          <cell r="U295">
            <v>107.07700939125013</v>
          </cell>
          <cell r="V295">
            <v>110.10730383698936</v>
          </cell>
          <cell r="W295">
            <v>112.09473428997951</v>
          </cell>
          <cell r="X295">
            <v>104.12057905156675</v>
          </cell>
          <cell r="AG295">
            <v>196</v>
          </cell>
        </row>
        <row r="296">
          <cell r="B296" t="str">
            <v>1T2013</v>
          </cell>
          <cell r="C296">
            <v>41334</v>
          </cell>
          <cell r="D296">
            <v>115.62157540087112</v>
          </cell>
          <cell r="E296">
            <v>101.24698425015333</v>
          </cell>
          <cell r="F296">
            <v>101.9359742707879</v>
          </cell>
          <cell r="G296">
            <v>110.57647695937949</v>
          </cell>
          <cell r="H296">
            <v>98.515421808208629</v>
          </cell>
          <cell r="I296">
            <v>100.86008751144475</v>
          </cell>
          <cell r="J296">
            <v>105.93616749233729</v>
          </cell>
          <cell r="K296">
            <v>63.113596427312793</v>
          </cell>
          <cell r="L296">
            <v>97.461408814507109</v>
          </cell>
          <cell r="M296">
            <v>104.37383572273448</v>
          </cell>
          <cell r="N296">
            <v>116.1550409946359</v>
          </cell>
          <cell r="O296">
            <v>103.93958799429646</v>
          </cell>
          <cell r="P296">
            <v>106.71223649355241</v>
          </cell>
          <cell r="Q296">
            <v>3.5922028329476552E-2</v>
          </cell>
          <cell r="S296">
            <v>197</v>
          </cell>
          <cell r="T296">
            <v>105.76524667427256</v>
          </cell>
          <cell r="U296">
            <v>107.28922081980726</v>
          </cell>
          <cell r="V296">
            <v>110.08658991954174</v>
          </cell>
          <cell r="W296">
            <v>111.97438132555023</v>
          </cell>
          <cell r="X296">
            <v>104.17548236454634</v>
          </cell>
          <cell r="AG296">
            <v>197</v>
          </cell>
        </row>
        <row r="297">
          <cell r="B297" t="str">
            <v>2T2013</v>
          </cell>
          <cell r="C297">
            <v>41365</v>
          </cell>
          <cell r="D297">
            <v>116.75121117971585</v>
          </cell>
          <cell r="E297">
            <v>102.50204534677844</v>
          </cell>
          <cell r="F297">
            <v>101.85111851177248</v>
          </cell>
          <cell r="G297">
            <v>113.57396121676287</v>
          </cell>
          <cell r="H297">
            <v>98.515421808208629</v>
          </cell>
          <cell r="I297">
            <v>100.86284936216892</v>
          </cell>
          <cell r="J297">
            <v>105.93921771935004</v>
          </cell>
          <cell r="K297">
            <v>62.497250291150166</v>
          </cell>
          <cell r="L297">
            <v>97.461408814507109</v>
          </cell>
          <cell r="M297">
            <v>104.37383572273448</v>
          </cell>
          <cell r="N297">
            <v>116.43081170727892</v>
          </cell>
          <cell r="O297">
            <v>103.9456018828116</v>
          </cell>
          <cell r="P297">
            <v>107.41591352096738</v>
          </cell>
          <cell r="Q297">
            <v>3.478159285268112E-2</v>
          </cell>
          <cell r="S297">
            <v>198</v>
          </cell>
          <cell r="T297">
            <v>105.87625716445622</v>
          </cell>
          <cell r="U297">
            <v>108.37844478348815</v>
          </cell>
          <cell r="V297">
            <v>112.4429103628606</v>
          </cell>
          <cell r="W297">
            <v>114.21399017221209</v>
          </cell>
          <cell r="X297">
            <v>104.02157982877665</v>
          </cell>
          <cell r="AG297">
            <v>198</v>
          </cell>
        </row>
        <row r="298">
          <cell r="B298" t="str">
            <v>2T2013</v>
          </cell>
          <cell r="C298">
            <v>41395</v>
          </cell>
          <cell r="D298">
            <v>118.49770060132518</v>
          </cell>
          <cell r="E298">
            <v>104.36302927568742</v>
          </cell>
          <cell r="F298">
            <v>101.85111851177248</v>
          </cell>
          <cell r="G298">
            <v>107.97977956136455</v>
          </cell>
          <cell r="H298">
            <v>98.515421808208629</v>
          </cell>
          <cell r="I298">
            <v>100.86284936216892</v>
          </cell>
          <cell r="J298">
            <v>105.93921771935004</v>
          </cell>
          <cell r="K298">
            <v>63.094306624067258</v>
          </cell>
          <cell r="L298">
            <v>97.461408814507109</v>
          </cell>
          <cell r="M298">
            <v>104.37383572273448</v>
          </cell>
          <cell r="N298">
            <v>115.57266332027493</v>
          </cell>
          <cell r="O298">
            <v>103.9456018828116</v>
          </cell>
          <cell r="P298">
            <v>107.52257382596146</v>
          </cell>
          <cell r="Q298">
            <v>3.2109839087344216E-2</v>
          </cell>
          <cell r="S298">
            <v>199</v>
          </cell>
          <cell r="T298">
            <v>106.79543208229495</v>
          </cell>
          <cell r="U298">
            <v>107.95519538504108</v>
          </cell>
          <cell r="V298">
            <v>108.04532776812789</v>
          </cell>
          <cell r="W298">
            <v>117.57598768026823</v>
          </cell>
          <cell r="X298">
            <v>103.82215558909374</v>
          </cell>
          <cell r="AG298">
            <v>199</v>
          </cell>
        </row>
        <row r="299">
          <cell r="B299" t="str">
            <v>2T2013</v>
          </cell>
          <cell r="C299">
            <v>41426</v>
          </cell>
          <cell r="D299">
            <v>121.28597061209052</v>
          </cell>
          <cell r="E299">
            <v>102.72049565359175</v>
          </cell>
          <cell r="F299">
            <v>101.86786049313677</v>
          </cell>
          <cell r="G299">
            <v>112.90807244122891</v>
          </cell>
          <cell r="H299">
            <v>98.579202267436159</v>
          </cell>
          <cell r="I299">
            <v>100.86405773508461</v>
          </cell>
          <cell r="J299">
            <v>105.94965760682322</v>
          </cell>
          <cell r="K299">
            <v>63.925199719620707</v>
          </cell>
          <cell r="L299">
            <v>97.461408814507109</v>
          </cell>
          <cell r="M299">
            <v>104.37383572273448</v>
          </cell>
          <cell r="N299">
            <v>115.57212902883056</v>
          </cell>
          <cell r="O299">
            <v>103.9456018828116</v>
          </cell>
          <cell r="P299">
            <v>109.05827129077791</v>
          </cell>
          <cell r="Q299">
            <v>3.0734820183961231E-2</v>
          </cell>
          <cell r="S299">
            <v>200</v>
          </cell>
          <cell r="T299">
            <v>106.67723396387765</v>
          </cell>
          <cell r="U299">
            <v>110.56666499037892</v>
          </cell>
          <cell r="V299">
            <v>111.90166641047325</v>
          </cell>
          <cell r="W299">
            <v>122.10877694209729</v>
          </cell>
          <cell r="X299">
            <v>103.85459459474652</v>
          </cell>
          <cell r="AG299">
            <v>200</v>
          </cell>
        </row>
        <row r="300">
          <cell r="B300" t="str">
            <v>3T2013</v>
          </cell>
          <cell r="C300">
            <v>41456</v>
          </cell>
          <cell r="D300">
            <v>119.70278417255435</v>
          </cell>
          <cell r="E300">
            <v>102.73177342691331</v>
          </cell>
          <cell r="F300">
            <v>101.86786049313677</v>
          </cell>
          <cell r="G300">
            <v>124.63127786855833</v>
          </cell>
          <cell r="H300">
            <v>98.579202267436159</v>
          </cell>
          <cell r="I300">
            <v>100.86405773508461</v>
          </cell>
          <cell r="J300">
            <v>105.94965760682322</v>
          </cell>
          <cell r="K300">
            <v>63.419867564078949</v>
          </cell>
          <cell r="L300">
            <v>97.461408814507109</v>
          </cell>
          <cell r="M300">
            <v>104.37383572273448</v>
          </cell>
          <cell r="N300">
            <v>115.93071491535059</v>
          </cell>
          <cell r="O300">
            <v>103.9456018828116</v>
          </cell>
          <cell r="P300">
            <v>109.59721934249458</v>
          </cell>
          <cell r="Q300">
            <v>2.751772858152135E-2</v>
          </cell>
          <cell r="S300">
            <v>201</v>
          </cell>
          <cell r="T300">
            <v>106.54855391783575</v>
          </cell>
          <cell r="U300">
            <v>111.53369758408729</v>
          </cell>
          <cell r="V300">
            <v>121.08627691489087</v>
          </cell>
          <cell r="W300">
            <v>120.03717839755973</v>
          </cell>
          <cell r="X300">
            <v>103.68988938039126</v>
          </cell>
          <cell r="AG300">
            <v>201</v>
          </cell>
        </row>
        <row r="301">
          <cell r="B301" t="str">
            <v>3T2013</v>
          </cell>
          <cell r="C301">
            <v>41487</v>
          </cell>
          <cell r="D301">
            <v>117.03492528642414</v>
          </cell>
          <cell r="E301">
            <v>100.95890104382195</v>
          </cell>
          <cell r="F301">
            <v>101.86786049313677</v>
          </cell>
          <cell r="G301">
            <v>116.9129735607178</v>
          </cell>
          <cell r="H301">
            <v>98.579202267436159</v>
          </cell>
          <cell r="I301">
            <v>100.86405773508461</v>
          </cell>
          <cell r="J301">
            <v>105.96113652523017</v>
          </cell>
          <cell r="K301">
            <v>63.619608962306451</v>
          </cell>
          <cell r="L301">
            <v>97.461408814507109</v>
          </cell>
          <cell r="M301">
            <v>104.37383572273448</v>
          </cell>
          <cell r="N301">
            <v>115.65608911294551</v>
          </cell>
          <cell r="O301">
            <v>103.9456018828116</v>
          </cell>
          <cell r="P301">
            <v>107.82927594169408</v>
          </cell>
          <cell r="Q301">
            <v>2.35032412553704E-2</v>
          </cell>
          <cell r="S301">
            <v>202</v>
          </cell>
          <cell r="T301">
            <v>106.4773114367264</v>
          </cell>
          <cell r="U301">
            <v>108.67188099758268</v>
          </cell>
          <cell r="V301">
            <v>115.01892287173847</v>
          </cell>
          <cell r="W301">
            <v>114.74030186022979</v>
          </cell>
          <cell r="X301">
            <v>103.98669786772255</v>
          </cell>
          <cell r="AG301">
            <v>202</v>
          </cell>
        </row>
        <row r="302">
          <cell r="B302" t="str">
            <v>3T2013</v>
          </cell>
          <cell r="C302">
            <v>41518</v>
          </cell>
          <cell r="D302">
            <v>117.5207279975281</v>
          </cell>
          <cell r="E302">
            <v>99.778135823640682</v>
          </cell>
          <cell r="F302">
            <v>101.84266866836458</v>
          </cell>
          <cell r="G302">
            <v>107.13411090402498</v>
          </cell>
          <cell r="H302">
            <v>98.579202267436159</v>
          </cell>
          <cell r="I302">
            <v>100.86526743671104</v>
          </cell>
          <cell r="J302">
            <v>105.96113652523017</v>
          </cell>
          <cell r="K302">
            <v>63.619608962306451</v>
          </cell>
          <cell r="L302">
            <v>96.199719475480833</v>
          </cell>
          <cell r="M302">
            <v>104.37383572273448</v>
          </cell>
          <cell r="N302">
            <v>116.52103063402789</v>
          </cell>
          <cell r="O302">
            <v>103.9456018828116</v>
          </cell>
          <cell r="P302">
            <v>107.09304692939172</v>
          </cell>
          <cell r="Q302">
            <v>1.6849460741702016E-2</v>
          </cell>
          <cell r="S302">
            <v>203</v>
          </cell>
          <cell r="T302">
            <v>106.24521438738699</v>
          </cell>
          <cell r="U302">
            <v>107.60538232916036</v>
          </cell>
          <cell r="V302">
            <v>107.33176523826111</v>
          </cell>
          <cell r="W302">
            <v>114.75612683556717</v>
          </cell>
          <cell r="X302">
            <v>104.29427236461609</v>
          </cell>
          <cell r="AG302">
            <v>203</v>
          </cell>
        </row>
        <row r="303">
          <cell r="B303" t="str">
            <v>4T2013</v>
          </cell>
          <cell r="C303">
            <v>41548</v>
          </cell>
          <cell r="D303">
            <v>115.9947083046591</v>
          </cell>
          <cell r="E303">
            <v>100.6343054447738</v>
          </cell>
          <cell r="F303">
            <v>101.84266866836458</v>
          </cell>
          <cell r="G303">
            <v>111.98646564969825</v>
          </cell>
          <cell r="H303">
            <v>98.579202267436159</v>
          </cell>
          <cell r="I303">
            <v>100.86961129769</v>
          </cell>
          <cell r="J303">
            <v>105.96113652523017</v>
          </cell>
          <cell r="K303">
            <v>65.287848301361933</v>
          </cell>
          <cell r="L303">
            <v>96.199719475480833</v>
          </cell>
          <cell r="M303">
            <v>104.37383572273448</v>
          </cell>
          <cell r="N303">
            <v>113.77309340829473</v>
          </cell>
          <cell r="O303">
            <v>103.9456018828116</v>
          </cell>
          <cell r="P303">
            <v>106.88356273301554</v>
          </cell>
          <cell r="Q303">
            <v>1.1154776576787873E-2</v>
          </cell>
          <cell r="S303">
            <v>204</v>
          </cell>
          <cell r="T303">
            <v>106.48300783239161</v>
          </cell>
          <cell r="U303">
            <v>107.10440794966981</v>
          </cell>
          <cell r="V303">
            <v>111.14619817725051</v>
          </cell>
          <cell r="W303">
            <v>114.23802583877274</v>
          </cell>
          <cell r="X303">
            <v>103.43591539495723</v>
          </cell>
          <cell r="AG303">
            <v>204</v>
          </cell>
        </row>
        <row r="304">
          <cell r="B304" t="str">
            <v>4T2013</v>
          </cell>
          <cell r="C304">
            <v>41579</v>
          </cell>
          <cell r="D304">
            <v>116.61104176356132</v>
          </cell>
          <cell r="E304">
            <v>108.18401801930389</v>
          </cell>
          <cell r="F304">
            <v>101.84266866836458</v>
          </cell>
          <cell r="G304">
            <v>118.48890141372109</v>
          </cell>
          <cell r="H304">
            <v>98.579202267436159</v>
          </cell>
          <cell r="I304">
            <v>100.86961129769</v>
          </cell>
          <cell r="J304">
            <v>105.96113652523017</v>
          </cell>
          <cell r="K304">
            <v>64.614974662081366</v>
          </cell>
          <cell r="L304">
            <v>96.199719475480833</v>
          </cell>
          <cell r="M304">
            <v>104.37383572273448</v>
          </cell>
          <cell r="N304">
            <v>114.04397917058924</v>
          </cell>
          <cell r="O304">
            <v>103.9456018828116</v>
          </cell>
          <cell r="P304">
            <v>107.85338720402744</v>
          </cell>
          <cell r="Q304">
            <v>6.5685049660724193E-3</v>
          </cell>
          <cell r="S304">
            <v>205</v>
          </cell>
          <cell r="T304">
            <v>106.46469826788322</v>
          </cell>
          <cell r="U304">
            <v>108.7170178274359</v>
          </cell>
          <cell r="V304">
            <v>116.25775874154512</v>
          </cell>
          <cell r="W304">
            <v>115.35724636164444</v>
          </cell>
          <cell r="X304">
            <v>103.57030359842148</v>
          </cell>
          <cell r="AG304">
            <v>205</v>
          </cell>
        </row>
        <row r="305">
          <cell r="B305" t="str">
            <v>4T2013</v>
          </cell>
          <cell r="C305">
            <v>41609</v>
          </cell>
          <cell r="D305">
            <v>114.74214654888983</v>
          </cell>
          <cell r="E305">
            <v>111.68673719793547</v>
          </cell>
          <cell r="F305">
            <v>101.84266866836458</v>
          </cell>
          <cell r="G305">
            <v>119.39239260597337</v>
          </cell>
          <cell r="H305">
            <v>98.579202267436159</v>
          </cell>
          <cell r="I305">
            <v>100.86961129769</v>
          </cell>
          <cell r="J305">
            <v>105.96113652523017</v>
          </cell>
          <cell r="K305">
            <v>64.041707225726569</v>
          </cell>
          <cell r="L305">
            <v>96.199719475480833</v>
          </cell>
          <cell r="M305">
            <v>104.37383572273448</v>
          </cell>
          <cell r="N305">
            <v>113.98482547496279</v>
          </cell>
          <cell r="O305">
            <v>103.9456018828116</v>
          </cell>
          <cell r="P305">
            <v>107.26996061475766</v>
          </cell>
          <cell r="Q305">
            <v>5.2882356467760516E-3</v>
          </cell>
          <cell r="S305">
            <v>206</v>
          </cell>
          <cell r="T305">
            <v>106.29588858037673</v>
          </cell>
          <cell r="U305">
            <v>107.86446492842035</v>
          </cell>
          <cell r="V305">
            <v>116.96799258561575</v>
          </cell>
          <cell r="W305">
            <v>111.94263662675294</v>
          </cell>
          <cell r="X305">
            <v>103.74885816179287</v>
          </cell>
          <cell r="AG305">
            <v>206</v>
          </cell>
        </row>
        <row r="306">
          <cell r="B306" t="str">
            <v>1T2014</v>
          </cell>
          <cell r="C306">
            <v>41640</v>
          </cell>
          <cell r="D306">
            <v>113.5364896627806</v>
          </cell>
          <cell r="E306">
            <v>105.53776257158859</v>
          </cell>
          <cell r="F306">
            <v>101.84396866784725</v>
          </cell>
          <cell r="G306">
            <v>114.81666931955201</v>
          </cell>
          <cell r="H306">
            <v>98.67672042276908</v>
          </cell>
          <cell r="I306">
            <v>100.86961129769</v>
          </cell>
          <cell r="J306">
            <v>106.06666240405443</v>
          </cell>
          <cell r="K306">
            <v>65.287848301361933</v>
          </cell>
          <cell r="L306">
            <v>96.196255425336787</v>
          </cell>
          <cell r="M306">
            <v>104.37383572273448</v>
          </cell>
          <cell r="N306">
            <v>113.68775943189426</v>
          </cell>
          <cell r="O306">
            <v>103.98017542629509</v>
          </cell>
          <cell r="P306">
            <v>106.35148023791686</v>
          </cell>
          <cell r="Q306">
            <v>3.3652571287690058E-3</v>
          </cell>
          <cell r="S306">
            <v>207</v>
          </cell>
          <cell r="T306">
            <v>106.2</v>
          </cell>
          <cell r="U306">
            <v>106.4</v>
          </cell>
          <cell r="V306">
            <v>113.5</v>
          </cell>
          <cell r="W306">
            <v>108.9</v>
          </cell>
          <cell r="X306">
            <v>106.4</v>
          </cell>
          <cell r="AG306">
            <v>207</v>
          </cell>
        </row>
        <row r="307">
          <cell r="B307" t="str">
            <v>1T2014</v>
          </cell>
          <cell r="C307">
            <v>41671</v>
          </cell>
          <cell r="D307">
            <v>112.28867110139947</v>
          </cell>
          <cell r="E307">
            <v>100.24769011363293</v>
          </cell>
          <cell r="F307">
            <v>101.84396866784725</v>
          </cell>
          <cell r="G307">
            <v>117.0375407725228</v>
          </cell>
          <cell r="H307">
            <v>98.67672042276908</v>
          </cell>
          <cell r="I307">
            <v>100.90568781872146</v>
          </cell>
          <cell r="J307">
            <v>106.15902848536787</v>
          </cell>
          <cell r="K307">
            <v>64.18015722389913</v>
          </cell>
          <cell r="L307">
            <v>96.196255425336787</v>
          </cell>
          <cell r="M307">
            <v>104.37383572273448</v>
          </cell>
          <cell r="N307">
            <v>113.21323230194639</v>
          </cell>
          <cell r="O307">
            <v>103.98017542629509</v>
          </cell>
          <cell r="P307">
            <v>105.896016804917</v>
          </cell>
          <cell r="Q307">
            <v>7.2053706033670117E-4</v>
          </cell>
          <cell r="S307">
            <v>208</v>
          </cell>
          <cell r="T307">
            <v>106.2</v>
          </cell>
          <cell r="U307">
            <v>105.7</v>
          </cell>
          <cell r="V307">
            <v>115.3</v>
          </cell>
          <cell r="W307">
            <v>107.1</v>
          </cell>
          <cell r="X307">
            <v>105.9</v>
          </cell>
          <cell r="AG307">
            <v>208</v>
          </cell>
        </row>
        <row r="308">
          <cell r="B308" t="str">
            <v>1T2014</v>
          </cell>
          <cell r="C308">
            <v>41699</v>
          </cell>
          <cell r="D308">
            <v>112.04</v>
          </cell>
          <cell r="E308">
            <v>101.82</v>
          </cell>
          <cell r="F308">
            <v>101.84</v>
          </cell>
          <cell r="G308">
            <v>113.89</v>
          </cell>
          <cell r="H308">
            <v>98.79</v>
          </cell>
          <cell r="I308">
            <v>100.9</v>
          </cell>
          <cell r="J308">
            <v>114.16</v>
          </cell>
          <cell r="K308">
            <v>64.16</v>
          </cell>
          <cell r="L308">
            <v>96.27</v>
          </cell>
          <cell r="M308">
            <v>104.38</v>
          </cell>
          <cell r="N308">
            <v>113.21</v>
          </cell>
          <cell r="O308">
            <v>105.01</v>
          </cell>
          <cell r="P308">
            <v>106.63</v>
          </cell>
          <cell r="Q308">
            <v>-1.3794392134145461E-3</v>
          </cell>
          <cell r="S308">
            <v>209</v>
          </cell>
          <cell r="T308">
            <v>108.3</v>
          </cell>
          <cell r="U308">
            <v>105.8</v>
          </cell>
          <cell r="V308">
            <v>112.7</v>
          </cell>
          <cell r="W308">
            <v>106.3</v>
          </cell>
          <cell r="X308">
            <v>106.6</v>
          </cell>
          <cell r="AG308">
            <v>209</v>
          </cell>
        </row>
        <row r="309">
          <cell r="B309" t="str">
            <v>2T2014</v>
          </cell>
          <cell r="C309">
            <v>41730</v>
          </cell>
          <cell r="D309">
            <v>108.33</v>
          </cell>
          <cell r="E309">
            <v>98.72</v>
          </cell>
          <cell r="F309">
            <v>101.84</v>
          </cell>
          <cell r="G309">
            <v>113.8</v>
          </cell>
          <cell r="H309">
            <v>98.79</v>
          </cell>
          <cell r="I309">
            <v>100.9</v>
          </cell>
          <cell r="J309">
            <v>114.59</v>
          </cell>
          <cell r="K309">
            <v>64.16</v>
          </cell>
          <cell r="L309">
            <v>96.27</v>
          </cell>
          <cell r="M309">
            <v>104.38</v>
          </cell>
          <cell r="N309">
            <v>113.21</v>
          </cell>
          <cell r="O309">
            <v>105.01</v>
          </cell>
          <cell r="P309">
            <v>105.26</v>
          </cell>
          <cell r="Q309">
            <v>-4.9294509071111658E-3</v>
          </cell>
          <cell r="S309">
            <v>210</v>
          </cell>
          <cell r="T309">
            <v>107.7</v>
          </cell>
          <cell r="U309">
            <v>103.8</v>
          </cell>
          <cell r="V309">
            <v>112.7</v>
          </cell>
          <cell r="W309">
            <v>102.5</v>
          </cell>
          <cell r="X309">
            <v>105.3</v>
          </cell>
          <cell r="AG309">
            <v>210</v>
          </cell>
        </row>
        <row r="310">
          <cell r="B310" t="str">
            <v>2T2014</v>
          </cell>
          <cell r="C310">
            <v>41760</v>
          </cell>
          <cell r="D310">
            <v>112.81</v>
          </cell>
          <cell r="E310">
            <v>98.77</v>
          </cell>
          <cell r="F310">
            <v>101.84</v>
          </cell>
          <cell r="G310">
            <v>118.4</v>
          </cell>
          <cell r="H310">
            <v>98.79</v>
          </cell>
          <cell r="I310">
            <v>100.9</v>
          </cell>
          <cell r="J310">
            <v>114.59</v>
          </cell>
          <cell r="K310">
            <v>64.16</v>
          </cell>
          <cell r="L310">
            <v>96.27</v>
          </cell>
          <cell r="M310">
            <v>104.38</v>
          </cell>
          <cell r="N310">
            <v>113.21</v>
          </cell>
          <cell r="O310">
            <v>105.01</v>
          </cell>
          <cell r="P310">
            <v>107.35</v>
          </cell>
          <cell r="Q310">
            <v>-5.9233887292675647E-3</v>
          </cell>
          <cell r="S310">
            <v>211</v>
          </cell>
          <cell r="T310">
            <v>109.05</v>
          </cell>
          <cell r="U310">
            <v>106.41</v>
          </cell>
          <cell r="V310">
            <v>116.28</v>
          </cell>
          <cell r="W310">
            <v>110.74</v>
          </cell>
          <cell r="X310">
            <v>107.35</v>
          </cell>
          <cell r="AG310">
            <v>211</v>
          </cell>
        </row>
        <row r="311">
          <cell r="B311" t="str">
            <v>2T2014</v>
          </cell>
          <cell r="C311">
            <v>41791</v>
          </cell>
          <cell r="D311">
            <v>115.26</v>
          </cell>
          <cell r="E311">
            <v>101.24</v>
          </cell>
          <cell r="F311">
            <v>101.84</v>
          </cell>
          <cell r="G311">
            <v>121.14</v>
          </cell>
          <cell r="H311">
            <v>98.79</v>
          </cell>
          <cell r="I311">
            <v>100.9</v>
          </cell>
          <cell r="J311">
            <v>114.59</v>
          </cell>
          <cell r="K311">
            <v>64.16</v>
          </cell>
          <cell r="L311">
            <v>96.27</v>
          </cell>
          <cell r="M311">
            <v>104.38</v>
          </cell>
          <cell r="N311">
            <v>113.21</v>
          </cell>
          <cell r="O311">
            <v>105.01</v>
          </cell>
          <cell r="P311">
            <v>108.6</v>
          </cell>
          <cell r="Q311">
            <v>-7.7797502847000155E-3</v>
          </cell>
          <cell r="S311">
            <v>212</v>
          </cell>
          <cell r="T311">
            <v>109.11</v>
          </cell>
          <cell r="U311">
            <v>108.7</v>
          </cell>
          <cell r="V311">
            <v>118.43</v>
          </cell>
          <cell r="W311">
            <v>115.52</v>
          </cell>
          <cell r="X311">
            <v>108.6</v>
          </cell>
          <cell r="AG311">
            <v>212</v>
          </cell>
        </row>
        <row r="312">
          <cell r="B312" t="str">
            <v>3T2014</v>
          </cell>
          <cell r="C312">
            <v>41821</v>
          </cell>
          <cell r="D312">
            <v>116.29</v>
          </cell>
          <cell r="E312">
            <v>101.25</v>
          </cell>
          <cell r="F312">
            <v>101.83</v>
          </cell>
          <cell r="G312">
            <v>115.21</v>
          </cell>
          <cell r="H312">
            <v>98.79</v>
          </cell>
          <cell r="I312">
            <v>100.9</v>
          </cell>
          <cell r="J312">
            <v>114.57</v>
          </cell>
          <cell r="K312">
            <v>64.16</v>
          </cell>
          <cell r="L312">
            <v>96.24</v>
          </cell>
          <cell r="M312">
            <v>104.38</v>
          </cell>
          <cell r="N312">
            <v>113.61</v>
          </cell>
          <cell r="O312">
            <v>104.94</v>
          </cell>
          <cell r="P312">
            <v>108.4</v>
          </cell>
          <cell r="Q312">
            <v>-9.3267203773987895E-3</v>
          </cell>
          <cell r="S312">
            <v>213</v>
          </cell>
          <cell r="T312">
            <v>109.08</v>
          </cell>
          <cell r="U312">
            <v>108.52</v>
          </cell>
          <cell r="V312">
            <v>113.74</v>
          </cell>
          <cell r="W312">
            <v>116.22</v>
          </cell>
          <cell r="X312">
            <v>108.4</v>
          </cell>
          <cell r="AG312">
            <v>213</v>
          </cell>
        </row>
        <row r="313">
          <cell r="B313" t="str">
            <v>3T2014</v>
          </cell>
          <cell r="C313">
            <v>41852</v>
          </cell>
          <cell r="D313">
            <v>115.1</v>
          </cell>
          <cell r="E313">
            <v>99.65</v>
          </cell>
          <cell r="F313">
            <v>101.84</v>
          </cell>
          <cell r="G313">
            <v>116.4</v>
          </cell>
          <cell r="H313">
            <v>98.78</v>
          </cell>
          <cell r="I313">
            <v>100.9</v>
          </cell>
          <cell r="J313">
            <v>114.62</v>
          </cell>
          <cell r="K313">
            <v>64.16</v>
          </cell>
          <cell r="L313">
            <v>96.28</v>
          </cell>
          <cell r="M313">
            <v>104.38</v>
          </cell>
          <cell r="N313">
            <v>113.61</v>
          </cell>
          <cell r="O313">
            <v>104.94</v>
          </cell>
          <cell r="P313">
            <v>108.06</v>
          </cell>
          <cell r="Q313">
            <v>-8.5515329857562827E-3</v>
          </cell>
          <cell r="S313">
            <v>214</v>
          </cell>
          <cell r="T313">
            <v>109.99</v>
          </cell>
          <cell r="U313">
            <v>106.98</v>
          </cell>
          <cell r="V313">
            <v>114.68</v>
          </cell>
          <cell r="W313">
            <v>113.86</v>
          </cell>
          <cell r="X313">
            <v>108.06</v>
          </cell>
          <cell r="AG313">
            <v>214</v>
          </cell>
        </row>
        <row r="314">
          <cell r="B314" t="str">
            <v>3T2014</v>
          </cell>
          <cell r="C314">
            <v>41883</v>
          </cell>
          <cell r="D314">
            <v>114.79</v>
          </cell>
          <cell r="E314">
            <v>99.78</v>
          </cell>
          <cell r="F314">
            <v>101.84</v>
          </cell>
          <cell r="G314">
            <v>118.16</v>
          </cell>
          <cell r="H314">
            <v>98.78</v>
          </cell>
          <cell r="I314">
            <v>100.9</v>
          </cell>
          <cell r="J314">
            <v>114.62</v>
          </cell>
          <cell r="K314">
            <v>64.16</v>
          </cell>
          <cell r="L314">
            <v>96.28</v>
          </cell>
          <cell r="M314">
            <v>104.38</v>
          </cell>
          <cell r="N314">
            <v>113.61</v>
          </cell>
          <cell r="O314">
            <v>104.94</v>
          </cell>
          <cell r="P314">
            <v>108.11</v>
          </cell>
          <cell r="Q314">
            <v>-5.815797392375921E-3</v>
          </cell>
          <cell r="S314">
            <v>215</v>
          </cell>
          <cell r="T314">
            <v>109.16</v>
          </cell>
          <cell r="U314">
            <v>107.64</v>
          </cell>
          <cell r="V314">
            <v>115.51</v>
          </cell>
          <cell r="W314">
            <v>111.74</v>
          </cell>
          <cell r="X314">
            <v>105.43</v>
          </cell>
          <cell r="Y314">
            <v>119.32</v>
          </cell>
          <cell r="Z314">
            <v>108.97</v>
          </cell>
          <cell r="AA314">
            <v>98.03</v>
          </cell>
          <cell r="AB314">
            <v>128</v>
          </cell>
          <cell r="AC314">
            <v>114.19</v>
          </cell>
          <cell r="AD314">
            <v>100.94</v>
          </cell>
          <cell r="AE314">
            <v>98.03</v>
          </cell>
          <cell r="AG314">
            <v>215</v>
          </cell>
        </row>
        <row r="315">
          <cell r="B315" t="str">
            <v>4T2014</v>
          </cell>
          <cell r="C315">
            <v>41913</v>
          </cell>
          <cell r="D315">
            <v>113.13</v>
          </cell>
          <cell r="E315">
            <v>99.62</v>
          </cell>
          <cell r="F315">
            <v>101.84</v>
          </cell>
          <cell r="G315">
            <v>118.39</v>
          </cell>
          <cell r="H315">
            <v>98.58</v>
          </cell>
          <cell r="I315">
            <v>100.9</v>
          </cell>
          <cell r="J315">
            <v>114.62</v>
          </cell>
          <cell r="K315">
            <v>64.16</v>
          </cell>
          <cell r="L315">
            <v>96.31</v>
          </cell>
          <cell r="M315">
            <v>108.12</v>
          </cell>
          <cell r="N315">
            <v>114.77</v>
          </cell>
          <cell r="O315">
            <v>104.94</v>
          </cell>
          <cell r="P315">
            <v>107.7</v>
          </cell>
          <cell r="Q315">
            <v>-3.1634353884129052E-3</v>
          </cell>
          <cell r="S315">
            <v>216</v>
          </cell>
          <cell r="T315">
            <v>108.98</v>
          </cell>
          <cell r="U315">
            <v>107.08</v>
          </cell>
          <cell r="V315">
            <v>115.69</v>
          </cell>
          <cell r="W315">
            <v>110.29</v>
          </cell>
          <cell r="X315">
            <v>105.53</v>
          </cell>
          <cell r="Y315">
            <v>117.43</v>
          </cell>
          <cell r="Z315">
            <v>108.94</v>
          </cell>
          <cell r="AA315">
            <v>98.42</v>
          </cell>
          <cell r="AB315">
            <v>127.99</v>
          </cell>
          <cell r="AC315">
            <v>113.2</v>
          </cell>
          <cell r="AD315">
            <v>100.94</v>
          </cell>
          <cell r="AE315">
            <v>98.42</v>
          </cell>
          <cell r="AG315">
            <v>216</v>
          </cell>
        </row>
        <row r="316">
          <cell r="B316" t="str">
            <v>4T2014</v>
          </cell>
          <cell r="C316">
            <v>41944</v>
          </cell>
          <cell r="D316">
            <v>113.74</v>
          </cell>
          <cell r="E316">
            <v>99.76</v>
          </cell>
          <cell r="F316">
            <v>101.84</v>
          </cell>
          <cell r="G316">
            <v>116.28</v>
          </cell>
          <cell r="H316">
            <v>98.58</v>
          </cell>
          <cell r="I316">
            <v>100.9</v>
          </cell>
          <cell r="J316">
            <v>114.68</v>
          </cell>
          <cell r="K316">
            <v>64.16</v>
          </cell>
          <cell r="L316">
            <v>96.37</v>
          </cell>
          <cell r="M316">
            <v>108.12</v>
          </cell>
          <cell r="N316">
            <v>111.59</v>
          </cell>
          <cell r="O316">
            <v>104.95</v>
          </cell>
          <cell r="P316">
            <v>107.47</v>
          </cell>
          <cell r="Q316">
            <v>-2.34581249772714E-3</v>
          </cell>
          <cell r="S316">
            <v>217</v>
          </cell>
          <cell r="T316">
            <v>108.85</v>
          </cell>
          <cell r="U316">
            <v>106.81</v>
          </cell>
          <cell r="V316">
            <v>114.06</v>
          </cell>
          <cell r="W316">
            <v>111.03</v>
          </cell>
          <cell r="X316">
            <v>105.23</v>
          </cell>
          <cell r="Y316">
            <v>117.33</v>
          </cell>
          <cell r="Z316">
            <v>108.38</v>
          </cell>
          <cell r="AA316">
            <v>98.51</v>
          </cell>
          <cell r="AB316">
            <v>127.99</v>
          </cell>
          <cell r="AC316">
            <v>112.74</v>
          </cell>
          <cell r="AD316">
            <v>100.89</v>
          </cell>
          <cell r="AE316">
            <v>98.51</v>
          </cell>
          <cell r="AG316">
            <v>217</v>
          </cell>
        </row>
        <row r="317">
          <cell r="B317" t="str">
            <v>4T2014</v>
          </cell>
          <cell r="C317">
            <v>41974</v>
          </cell>
          <cell r="D317">
            <v>112.4</v>
          </cell>
          <cell r="E317">
            <v>97.93</v>
          </cell>
          <cell r="F317">
            <v>101.84</v>
          </cell>
          <cell r="G317">
            <v>117.69</v>
          </cell>
          <cell r="H317">
            <v>98.61</v>
          </cell>
          <cell r="I317">
            <v>100.9</v>
          </cell>
          <cell r="J317">
            <v>114.68</v>
          </cell>
          <cell r="K317">
            <v>64.16</v>
          </cell>
          <cell r="L317">
            <v>96.37</v>
          </cell>
          <cell r="M317">
            <v>108.12</v>
          </cell>
          <cell r="N317">
            <v>111.9</v>
          </cell>
          <cell r="O317">
            <v>104.95</v>
          </cell>
          <cell r="P317">
            <v>107.11</v>
          </cell>
          <cell r="Q317">
            <v>-2.5720514074327738E-3</v>
          </cell>
          <cell r="S317">
            <v>218</v>
          </cell>
          <cell r="T317">
            <v>108.91</v>
          </cell>
          <cell r="U317">
            <v>106.08</v>
          </cell>
          <cell r="V317">
            <v>115.14</v>
          </cell>
          <cell r="W317">
            <v>108.9</v>
          </cell>
          <cell r="X317">
            <v>105.13</v>
          </cell>
          <cell r="Y317">
            <v>116.69</v>
          </cell>
          <cell r="Z317">
            <v>107.75</v>
          </cell>
          <cell r="AA317">
            <v>98.54</v>
          </cell>
          <cell r="AB317">
            <v>127.98</v>
          </cell>
          <cell r="AC317">
            <v>111.94</v>
          </cell>
          <cell r="AD317">
            <v>100.95</v>
          </cell>
          <cell r="AE317">
            <v>98.54</v>
          </cell>
          <cell r="AG317">
            <v>218</v>
          </cell>
        </row>
        <row r="318">
          <cell r="B318" t="str">
            <v>1T2015</v>
          </cell>
          <cell r="C318">
            <v>42005</v>
          </cell>
          <cell r="D318">
            <v>99.07</v>
          </cell>
          <cell r="E318">
            <v>101.27</v>
          </cell>
          <cell r="F318">
            <v>101.37</v>
          </cell>
          <cell r="G318">
            <v>99.3</v>
          </cell>
          <cell r="H318">
            <v>100.1</v>
          </cell>
          <cell r="I318">
            <v>100.05</v>
          </cell>
          <cell r="J318">
            <v>99.87</v>
          </cell>
          <cell r="K318">
            <v>99.91</v>
          </cell>
          <cell r="L318">
            <v>99.84</v>
          </cell>
          <cell r="M318">
            <v>101.34</v>
          </cell>
          <cell r="N318">
            <v>98.57</v>
          </cell>
          <cell r="O318">
            <v>100.59</v>
          </cell>
          <cell r="P318">
            <v>99.78</v>
          </cell>
          <cell r="Q318">
            <v>-7.6865248738019476E-3</v>
          </cell>
          <cell r="S318">
            <v>219</v>
          </cell>
          <cell r="T318">
            <v>99.1</v>
          </cell>
          <cell r="U318">
            <v>99.48</v>
          </cell>
          <cell r="V318">
            <v>100.04</v>
          </cell>
          <cell r="W318">
            <v>99.44</v>
          </cell>
          <cell r="X318">
            <v>101.13</v>
          </cell>
          <cell r="Y318">
            <v>100.19</v>
          </cell>
          <cell r="Z318">
            <v>100.72</v>
          </cell>
          <cell r="AA318">
            <v>99.58</v>
          </cell>
          <cell r="AB318">
            <v>100.14</v>
          </cell>
          <cell r="AC318">
            <v>98.69</v>
          </cell>
          <cell r="AD318">
            <v>100.5</v>
          </cell>
          <cell r="AE318">
            <v>100.14</v>
          </cell>
          <cell r="AG318">
            <v>219</v>
          </cell>
        </row>
        <row r="319">
          <cell r="B319" t="str">
            <v>1T2015</v>
          </cell>
          <cell r="C319">
            <v>42036</v>
          </cell>
          <cell r="D319">
            <v>99.92</v>
          </cell>
          <cell r="E319">
            <v>95.59</v>
          </cell>
          <cell r="F319">
            <v>100.11</v>
          </cell>
          <cell r="G319">
            <v>99.45</v>
          </cell>
          <cell r="H319">
            <v>100.12</v>
          </cell>
          <cell r="I319">
            <v>100.05</v>
          </cell>
          <cell r="J319">
            <v>99.44</v>
          </cell>
          <cell r="K319">
            <v>99.91</v>
          </cell>
          <cell r="L319">
            <v>99.83</v>
          </cell>
          <cell r="M319">
            <v>101.34</v>
          </cell>
          <cell r="N319">
            <v>98.56</v>
          </cell>
          <cell r="O319">
            <v>100.1</v>
          </cell>
          <cell r="P319">
            <v>99.86</v>
          </cell>
          <cell r="Q319">
            <v>-1.1751179027951419E-2</v>
          </cell>
          <cell r="S319">
            <v>220</v>
          </cell>
          <cell r="T319">
            <v>98.71</v>
          </cell>
          <cell r="U319">
            <v>99.64</v>
          </cell>
          <cell r="V319">
            <v>100.16</v>
          </cell>
          <cell r="W319">
            <v>100.05</v>
          </cell>
          <cell r="X319">
            <v>100.08</v>
          </cell>
          <cell r="Y319">
            <v>100.22</v>
          </cell>
          <cell r="Z319">
            <v>100.05</v>
          </cell>
          <cell r="AA319">
            <v>99.91</v>
          </cell>
          <cell r="AB319">
            <v>100.04</v>
          </cell>
          <cell r="AC319">
            <v>99.38</v>
          </cell>
          <cell r="AD319">
            <v>100.31</v>
          </cell>
          <cell r="AE319">
            <v>100.04</v>
          </cell>
          <cell r="AG319">
            <v>220</v>
          </cell>
        </row>
        <row r="320">
          <cell r="B320" t="str">
            <v>1T2015</v>
          </cell>
          <cell r="C320">
            <v>42064</v>
          </cell>
          <cell r="D320">
            <v>99.73</v>
          </cell>
          <cell r="E320">
            <v>97.56</v>
          </cell>
          <cell r="F320">
            <v>99.61</v>
          </cell>
          <cell r="G320">
            <v>99.5</v>
          </cell>
          <cell r="H320">
            <v>100.08</v>
          </cell>
          <cell r="I320">
            <v>100.05</v>
          </cell>
          <cell r="J320">
            <v>98.86</v>
          </cell>
          <cell r="K320">
            <v>99.91</v>
          </cell>
          <cell r="L320">
            <v>99.61</v>
          </cell>
          <cell r="M320">
            <v>101.34</v>
          </cell>
          <cell r="N320">
            <v>98.58</v>
          </cell>
          <cell r="O320">
            <v>100</v>
          </cell>
          <cell r="P320">
            <v>99.85</v>
          </cell>
          <cell r="Q320">
            <v>-1.6946406421831317E-2</v>
          </cell>
          <cell r="S320">
            <v>221</v>
          </cell>
          <cell r="T320">
            <v>97.99</v>
          </cell>
          <cell r="U320">
            <v>99.26</v>
          </cell>
          <cell r="V320">
            <v>100.16</v>
          </cell>
          <cell r="W320">
            <v>100.04</v>
          </cell>
          <cell r="X320">
            <v>99.85</v>
          </cell>
          <cell r="Y320">
            <v>100.22</v>
          </cell>
          <cell r="Z320">
            <v>99.81</v>
          </cell>
          <cell r="AA320">
            <v>99.77</v>
          </cell>
          <cell r="AB320">
            <v>100</v>
          </cell>
          <cell r="AC320">
            <v>99.36</v>
          </cell>
          <cell r="AD320">
            <v>99.99</v>
          </cell>
          <cell r="AE320">
            <v>100</v>
          </cell>
          <cell r="AG320">
            <v>221</v>
          </cell>
        </row>
        <row r="321">
          <cell r="B321" t="str">
            <v>2T2015</v>
          </cell>
          <cell r="C321">
            <v>42095</v>
          </cell>
          <cell r="D321">
            <v>100.41</v>
          </cell>
          <cell r="E321">
            <v>98.4</v>
          </cell>
          <cell r="F321">
            <v>99.84</v>
          </cell>
          <cell r="G321">
            <v>95.96</v>
          </cell>
          <cell r="H321">
            <v>100.1</v>
          </cell>
          <cell r="I321">
            <v>100.05</v>
          </cell>
          <cell r="J321">
            <v>98.56</v>
          </cell>
          <cell r="K321">
            <v>99.91</v>
          </cell>
          <cell r="L321">
            <v>99.82</v>
          </cell>
          <cell r="M321">
            <v>101.34</v>
          </cell>
          <cell r="N321">
            <v>100.03</v>
          </cell>
          <cell r="O321">
            <v>100.01</v>
          </cell>
          <cell r="P321">
            <v>99.81</v>
          </cell>
          <cell r="Q321">
            <v>-1.953380974938812E-2</v>
          </cell>
          <cell r="S321">
            <v>222</v>
          </cell>
          <cell r="T321">
            <v>93.55</v>
          </cell>
          <cell r="U321">
            <v>100.11</v>
          </cell>
          <cell r="V321">
            <v>100.61</v>
          </cell>
          <cell r="W321">
            <v>100.23</v>
          </cell>
          <cell r="X321">
            <v>99.57</v>
          </cell>
          <cell r="Y321">
            <v>100.23</v>
          </cell>
          <cell r="Z321">
            <v>99.69</v>
          </cell>
          <cell r="AA321">
            <v>99.9</v>
          </cell>
          <cell r="AB321">
            <v>100.31</v>
          </cell>
          <cell r="AC321">
            <v>99.92</v>
          </cell>
          <cell r="AD321">
            <v>100</v>
          </cell>
          <cell r="AE321">
            <v>100.31</v>
          </cell>
          <cell r="AG321">
            <v>222</v>
          </cell>
        </row>
        <row r="322">
          <cell r="B322" t="str">
            <v>2T2015</v>
          </cell>
          <cell r="C322">
            <v>42125</v>
          </cell>
          <cell r="D322">
            <v>101.81</v>
          </cell>
          <cell r="E322">
            <v>98.3</v>
          </cell>
          <cell r="F322">
            <v>99.44</v>
          </cell>
          <cell r="G322">
            <v>98.96</v>
          </cell>
          <cell r="H322">
            <v>100.08</v>
          </cell>
          <cell r="I322">
            <v>100.05</v>
          </cell>
          <cell r="J322">
            <v>98.5</v>
          </cell>
          <cell r="K322">
            <v>99.91</v>
          </cell>
          <cell r="L322">
            <v>99.6</v>
          </cell>
          <cell r="M322">
            <v>101.34</v>
          </cell>
          <cell r="N322">
            <v>100.04</v>
          </cell>
          <cell r="O322">
            <v>99.99</v>
          </cell>
          <cell r="P322">
            <v>100.79</v>
          </cell>
          <cell r="Q322">
            <v>-2.4499185501858145E-2</v>
          </cell>
          <cell r="S322">
            <v>223</v>
          </cell>
          <cell r="T322">
            <v>97.26</v>
          </cell>
          <cell r="U322">
            <v>102.36</v>
          </cell>
          <cell r="V322">
            <v>100.67</v>
          </cell>
          <cell r="W322">
            <v>101.76</v>
          </cell>
          <cell r="X322">
            <v>99.16</v>
          </cell>
          <cell r="Y322">
            <v>100.15</v>
          </cell>
          <cell r="Z322">
            <v>99.5</v>
          </cell>
          <cell r="AA322">
            <v>101.39</v>
          </cell>
          <cell r="AB322">
            <v>100.29</v>
          </cell>
          <cell r="AC322">
            <v>102.28</v>
          </cell>
          <cell r="AD322">
            <v>100.16</v>
          </cell>
          <cell r="AE322">
            <v>100.3</v>
          </cell>
          <cell r="AG322">
            <v>223</v>
          </cell>
        </row>
        <row r="323">
          <cell r="B323" t="str">
            <v>2T2015</v>
          </cell>
          <cell r="C323">
            <v>42156</v>
          </cell>
          <cell r="D323">
            <v>105.65</v>
          </cell>
          <cell r="E323">
            <v>103.57</v>
          </cell>
          <cell r="F323">
            <v>99.44</v>
          </cell>
          <cell r="G323">
            <v>101.27</v>
          </cell>
          <cell r="H323">
            <v>100.09</v>
          </cell>
          <cell r="I323">
            <v>100.05</v>
          </cell>
          <cell r="J323">
            <v>98.44</v>
          </cell>
          <cell r="K323">
            <v>99.91</v>
          </cell>
          <cell r="L323">
            <v>99.71</v>
          </cell>
          <cell r="M323">
            <v>101.34</v>
          </cell>
          <cell r="N323">
            <v>98.95</v>
          </cell>
          <cell r="O323">
            <v>99.99</v>
          </cell>
          <cell r="P323">
            <v>103.07</v>
          </cell>
          <cell r="Q323">
            <v>-2.8449831290629946E-2</v>
          </cell>
          <cell r="S323">
            <v>224</v>
          </cell>
          <cell r="T323">
            <v>100.32</v>
          </cell>
          <cell r="U323">
            <v>108.28</v>
          </cell>
          <cell r="V323">
            <v>101.3</v>
          </cell>
          <cell r="W323">
            <v>104.73</v>
          </cell>
          <cell r="X323">
            <v>100.04</v>
          </cell>
          <cell r="Y323">
            <v>99.94</v>
          </cell>
          <cell r="Z323">
            <v>99.52</v>
          </cell>
          <cell r="AA323">
            <v>104.9</v>
          </cell>
          <cell r="AB323">
            <v>100.34</v>
          </cell>
          <cell r="AC323">
            <v>107.83</v>
          </cell>
          <cell r="AD323">
            <v>100.73</v>
          </cell>
          <cell r="AE323">
            <v>100.34</v>
          </cell>
          <cell r="AG323">
            <v>224</v>
          </cell>
        </row>
        <row r="324">
          <cell r="B324" t="str">
            <v>3T2015</v>
          </cell>
          <cell r="C324">
            <v>42186</v>
          </cell>
          <cell r="D324">
            <v>105.98</v>
          </cell>
          <cell r="E324">
            <v>102.21</v>
          </cell>
          <cell r="F324">
            <v>98.67</v>
          </cell>
          <cell r="G324">
            <v>102.73</v>
          </cell>
          <cell r="H324">
            <v>100.2</v>
          </cell>
          <cell r="I324">
            <v>100.16</v>
          </cell>
          <cell r="J324">
            <v>98.45</v>
          </cell>
          <cell r="K324">
            <v>99.96</v>
          </cell>
          <cell r="L324">
            <v>103.98</v>
          </cell>
          <cell r="M324">
            <v>101.3</v>
          </cell>
          <cell r="N324">
            <v>99.8</v>
          </cell>
          <cell r="O324">
            <v>98.51</v>
          </cell>
          <cell r="P324">
            <v>103.14</v>
          </cell>
          <cell r="Q324">
            <v>-3.1637001061115999E-2</v>
          </cell>
          <cell r="S324">
            <v>225</v>
          </cell>
          <cell r="T324">
            <v>101.54</v>
          </cell>
          <cell r="U324">
            <v>109.17</v>
          </cell>
          <cell r="V324">
            <v>101.18</v>
          </cell>
          <cell r="W324">
            <v>104.87</v>
          </cell>
          <cell r="X324">
            <v>99.98</v>
          </cell>
          <cell r="Y324">
            <v>99.79</v>
          </cell>
          <cell r="Z324">
            <v>99.8</v>
          </cell>
          <cell r="AA324">
            <v>105.01</v>
          </cell>
          <cell r="AB324">
            <v>100.19</v>
          </cell>
          <cell r="AC324">
            <v>108.68</v>
          </cell>
          <cell r="AD324">
            <v>100.48</v>
          </cell>
          <cell r="AE324">
            <v>100.19</v>
          </cell>
          <cell r="AG324">
            <v>225</v>
          </cell>
        </row>
        <row r="325">
          <cell r="B325" t="str">
            <v>3T2015</v>
          </cell>
          <cell r="C325">
            <v>42217</v>
          </cell>
          <cell r="D325">
            <v>106.54</v>
          </cell>
          <cell r="E325">
            <v>102.99</v>
          </cell>
          <cell r="F325">
            <v>98.59</v>
          </cell>
          <cell r="G325">
            <v>101.75</v>
          </cell>
          <cell r="H325">
            <v>100.14</v>
          </cell>
          <cell r="I325">
            <v>100.17</v>
          </cell>
          <cell r="J325">
            <v>98.17</v>
          </cell>
          <cell r="K325">
            <v>99.96</v>
          </cell>
          <cell r="L325">
            <v>103.84</v>
          </cell>
          <cell r="M325">
            <v>101.3</v>
          </cell>
          <cell r="N325">
            <v>99.77</v>
          </cell>
          <cell r="O325">
            <v>98.51</v>
          </cell>
          <cell r="P325">
            <v>103.41</v>
          </cell>
          <cell r="Q325">
            <v>-3.5427639485265061E-2</v>
          </cell>
          <cell r="S325">
            <v>226</v>
          </cell>
          <cell r="T325">
            <v>99.98</v>
          </cell>
          <cell r="U325">
            <v>107.3</v>
          </cell>
          <cell r="V325">
            <v>102.03</v>
          </cell>
          <cell r="W325">
            <v>105.37</v>
          </cell>
          <cell r="X325">
            <v>99.68</v>
          </cell>
          <cell r="Y325">
            <v>99.78</v>
          </cell>
          <cell r="Z325">
            <v>99.69</v>
          </cell>
          <cell r="AA325">
            <v>105.44</v>
          </cell>
          <cell r="AB325">
            <v>100.14</v>
          </cell>
          <cell r="AC325">
            <v>107.6</v>
          </cell>
          <cell r="AD325">
            <v>101.7</v>
          </cell>
          <cell r="AE325">
            <v>100.14</v>
          </cell>
          <cell r="AG325">
            <v>226</v>
          </cell>
        </row>
        <row r="326">
          <cell r="B326" t="str">
            <v>3T2015</v>
          </cell>
          <cell r="C326">
            <v>42248</v>
          </cell>
          <cell r="D326">
            <v>104.49</v>
          </cell>
          <cell r="E326">
            <v>94.52</v>
          </cell>
          <cell r="F326">
            <v>98.24</v>
          </cell>
          <cell r="G326">
            <v>98.99</v>
          </cell>
          <cell r="H326">
            <v>100.14</v>
          </cell>
          <cell r="I326">
            <v>100.17</v>
          </cell>
          <cell r="J326">
            <v>98.46</v>
          </cell>
          <cell r="K326">
            <v>99.96</v>
          </cell>
          <cell r="L326">
            <v>103.84</v>
          </cell>
          <cell r="M326">
            <v>101.3</v>
          </cell>
          <cell r="N326">
            <v>100.3</v>
          </cell>
          <cell r="O326">
            <v>98.5</v>
          </cell>
          <cell r="P326">
            <v>101.83</v>
          </cell>
          <cell r="Q326">
            <v>-4.1070855215016633E-2</v>
          </cell>
          <cell r="S326">
            <v>227</v>
          </cell>
          <cell r="T326">
            <v>96.95</v>
          </cell>
          <cell r="U326">
            <v>104.97</v>
          </cell>
          <cell r="V326">
            <v>101.1</v>
          </cell>
          <cell r="W326">
            <v>103.01</v>
          </cell>
          <cell r="X326">
            <v>99.58</v>
          </cell>
          <cell r="Y326">
            <v>99.78</v>
          </cell>
          <cell r="Z326">
            <v>99.43</v>
          </cell>
          <cell r="AA326">
            <v>103.01</v>
          </cell>
          <cell r="AB326">
            <v>100.16</v>
          </cell>
          <cell r="AC326">
            <v>104.52</v>
          </cell>
          <cell r="AD326">
            <v>100.7</v>
          </cell>
          <cell r="AE326">
            <v>100.16</v>
          </cell>
          <cell r="AG326">
            <v>227</v>
          </cell>
        </row>
        <row r="327">
          <cell r="B327" t="str">
            <v>4T2015</v>
          </cell>
          <cell r="C327">
            <v>42278</v>
          </cell>
          <cell r="D327">
            <v>105.8</v>
          </cell>
          <cell r="E327">
            <v>99.11</v>
          </cell>
          <cell r="F327">
            <v>98.99</v>
          </cell>
          <cell r="G327">
            <v>103.46</v>
          </cell>
          <cell r="H327">
            <v>100.38</v>
          </cell>
          <cell r="I327">
            <v>100.07</v>
          </cell>
          <cell r="J327">
            <v>98.76</v>
          </cell>
          <cell r="K327">
            <v>99.96</v>
          </cell>
          <cell r="L327">
            <v>103.84</v>
          </cell>
          <cell r="M327">
            <v>101.4</v>
          </cell>
          <cell r="N327">
            <v>100.29</v>
          </cell>
          <cell r="O327">
            <v>101.1</v>
          </cell>
          <cell r="P327">
            <v>103.14</v>
          </cell>
          <cell r="Q327">
            <v>-4.522074646312646E-2</v>
          </cell>
          <cell r="S327">
            <v>228</v>
          </cell>
          <cell r="T327">
            <v>103.33</v>
          </cell>
          <cell r="U327">
            <v>107.59</v>
          </cell>
          <cell r="V327">
            <v>101.89</v>
          </cell>
          <cell r="W327">
            <v>104.87</v>
          </cell>
          <cell r="X327">
            <v>99.87</v>
          </cell>
          <cell r="Y327">
            <v>99.79</v>
          </cell>
          <cell r="Z327">
            <v>99.96</v>
          </cell>
          <cell r="AA327">
            <v>104.86</v>
          </cell>
          <cell r="AB327">
            <v>100.9</v>
          </cell>
          <cell r="AC327">
            <v>108.09</v>
          </cell>
          <cell r="AD327">
            <v>101.11</v>
          </cell>
          <cell r="AE327">
            <v>100.9</v>
          </cell>
          <cell r="AG327">
            <v>228</v>
          </cell>
        </row>
        <row r="328">
          <cell r="B328" t="str">
            <v>4T2015</v>
          </cell>
          <cell r="C328">
            <v>42309</v>
          </cell>
          <cell r="D328">
            <v>104.72</v>
          </cell>
          <cell r="E328">
            <v>97.9</v>
          </cell>
          <cell r="F328">
            <v>99.37</v>
          </cell>
          <cell r="G328">
            <v>102.68</v>
          </cell>
          <cell r="H328">
            <v>100.5</v>
          </cell>
          <cell r="I328">
            <v>100.07</v>
          </cell>
          <cell r="J328">
            <v>97.92</v>
          </cell>
          <cell r="K328">
            <v>99.96</v>
          </cell>
          <cell r="L328">
            <v>104.02</v>
          </cell>
          <cell r="M328">
            <v>101.4</v>
          </cell>
          <cell r="N328">
            <v>100.64</v>
          </cell>
          <cell r="O328">
            <v>101.11</v>
          </cell>
          <cell r="P328">
            <v>102.42</v>
          </cell>
          <cell r="Q328">
            <v>-4.8859903563201468E-2</v>
          </cell>
          <cell r="S328">
            <v>229</v>
          </cell>
          <cell r="T328">
            <v>101.1</v>
          </cell>
          <cell r="U328">
            <v>106.24</v>
          </cell>
          <cell r="V328">
            <v>101.72</v>
          </cell>
          <cell r="W328">
            <v>104.02</v>
          </cell>
          <cell r="X328">
            <v>99.61</v>
          </cell>
          <cell r="Y328">
            <v>99.96</v>
          </cell>
          <cell r="Z328">
            <v>100.25</v>
          </cell>
          <cell r="AA328">
            <v>103.78</v>
          </cell>
          <cell r="AB328">
            <v>100.92</v>
          </cell>
          <cell r="AC328">
            <v>105.93</v>
          </cell>
          <cell r="AD328">
            <v>101.41</v>
          </cell>
          <cell r="AE328">
            <v>100.92</v>
          </cell>
          <cell r="AG328">
            <v>229</v>
          </cell>
        </row>
        <row r="329">
          <cell r="B329" t="str">
            <v>4T2015</v>
          </cell>
          <cell r="C329">
            <v>42339</v>
          </cell>
          <cell r="D329">
            <v>103.73</v>
          </cell>
          <cell r="E329">
            <v>95.08</v>
          </cell>
          <cell r="F329">
            <v>99.62</v>
          </cell>
          <cell r="G329">
            <v>112.68</v>
          </cell>
          <cell r="H329">
            <v>100.33</v>
          </cell>
          <cell r="I329">
            <v>100.07</v>
          </cell>
          <cell r="J329">
            <v>98.01</v>
          </cell>
          <cell r="K329">
            <v>100.55</v>
          </cell>
          <cell r="L329">
            <v>104.45</v>
          </cell>
          <cell r="M329">
            <v>101.4</v>
          </cell>
          <cell r="N329">
            <v>100.15</v>
          </cell>
          <cell r="O329">
            <v>101.15</v>
          </cell>
          <cell r="P329">
            <v>102.74</v>
          </cell>
          <cell r="Q329">
            <v>-5.2137339378961478E-2</v>
          </cell>
          <cell r="S329">
            <v>230</v>
          </cell>
          <cell r="T329">
            <v>113.11</v>
          </cell>
          <cell r="U329">
            <v>104.61</v>
          </cell>
          <cell r="V329">
            <v>101.63</v>
          </cell>
          <cell r="W329">
            <v>104.69</v>
          </cell>
          <cell r="X329">
            <v>99.47</v>
          </cell>
          <cell r="Y329">
            <v>99.9</v>
          </cell>
          <cell r="Z329">
            <v>100.32</v>
          </cell>
          <cell r="AA329">
            <v>104.31</v>
          </cell>
          <cell r="AB329">
            <v>101.09</v>
          </cell>
          <cell r="AC329">
            <v>108.23</v>
          </cell>
          <cell r="AD329">
            <v>100.47</v>
          </cell>
          <cell r="AE329">
            <v>101.09</v>
          </cell>
          <cell r="AG329">
            <v>230</v>
          </cell>
        </row>
        <row r="330">
          <cell r="B330" t="str">
            <v>1T2016</v>
          </cell>
          <cell r="C330">
            <v>42370</v>
          </cell>
          <cell r="D330">
            <v>99.81</v>
          </cell>
          <cell r="E330">
            <v>104.5</v>
          </cell>
          <cell r="F330">
            <v>99.3</v>
          </cell>
          <cell r="G330">
            <v>100.08</v>
          </cell>
          <cell r="H330">
            <v>100.54</v>
          </cell>
          <cell r="I330">
            <v>100.1</v>
          </cell>
          <cell r="J330">
            <v>98.01</v>
          </cell>
          <cell r="K330">
            <v>100.55</v>
          </cell>
          <cell r="L330">
            <v>104.48</v>
          </cell>
          <cell r="M330">
            <v>101.4</v>
          </cell>
          <cell r="N330">
            <v>100.91</v>
          </cell>
          <cell r="O330">
            <v>101.15</v>
          </cell>
          <cell r="P330">
            <v>99.99</v>
          </cell>
          <cell r="Q330">
            <v>-4.7108417447248474E-2</v>
          </cell>
          <cell r="S330">
            <v>231</v>
          </cell>
          <cell r="T330">
            <v>96.94</v>
          </cell>
          <cell r="U330">
            <v>98.42</v>
          </cell>
          <cell r="V330">
            <v>101.61</v>
          </cell>
          <cell r="W330">
            <v>100.12</v>
          </cell>
          <cell r="X330">
            <v>100.48</v>
          </cell>
          <cell r="Y330">
            <v>99.9</v>
          </cell>
          <cell r="Z330">
            <v>100.18</v>
          </cell>
          <cell r="AA330">
            <v>99.91</v>
          </cell>
          <cell r="AB330">
            <v>101.08</v>
          </cell>
          <cell r="AC330">
            <v>99.78</v>
          </cell>
          <cell r="AD330">
            <v>100.47</v>
          </cell>
          <cell r="AE330">
            <v>101.08</v>
          </cell>
          <cell r="AG330">
            <v>231</v>
          </cell>
        </row>
        <row r="331">
          <cell r="B331" t="str">
            <v>1T2016</v>
          </cell>
          <cell r="C331">
            <v>42401</v>
          </cell>
          <cell r="D331">
            <v>101.28</v>
          </cell>
          <cell r="E331">
            <v>98.48</v>
          </cell>
          <cell r="F331">
            <v>99.3</v>
          </cell>
          <cell r="G331">
            <v>99.84</v>
          </cell>
          <cell r="H331">
            <v>100.5</v>
          </cell>
          <cell r="I331">
            <v>100.1</v>
          </cell>
          <cell r="J331">
            <v>98.01</v>
          </cell>
          <cell r="K331">
            <v>100.55</v>
          </cell>
          <cell r="L331">
            <v>104.48</v>
          </cell>
          <cell r="M331">
            <v>101.4</v>
          </cell>
          <cell r="N331">
            <v>100.51</v>
          </cell>
          <cell r="O331">
            <v>101.09</v>
          </cell>
          <cell r="P331">
            <v>100.55</v>
          </cell>
          <cell r="Q331">
            <v>-4.2053471235865336E-2</v>
          </cell>
          <cell r="S331">
            <v>232</v>
          </cell>
          <cell r="T331">
            <v>96.96</v>
          </cell>
          <cell r="U331">
            <v>99.99</v>
          </cell>
          <cell r="V331">
            <v>101.47</v>
          </cell>
          <cell r="W331">
            <v>101.34</v>
          </cell>
          <cell r="X331">
            <v>99.56</v>
          </cell>
          <cell r="Y331">
            <v>99.9</v>
          </cell>
          <cell r="Z331">
            <v>99.97</v>
          </cell>
          <cell r="AA331">
            <v>100.68</v>
          </cell>
          <cell r="AB331">
            <v>101.09</v>
          </cell>
          <cell r="AC331">
            <v>100.35</v>
          </cell>
          <cell r="AD331">
            <v>100.92</v>
          </cell>
          <cell r="AE331">
            <v>101.09</v>
          </cell>
          <cell r="AG331">
            <v>232</v>
          </cell>
        </row>
        <row r="332">
          <cell r="B332" t="str">
            <v>1T2016</v>
          </cell>
          <cell r="C332">
            <v>42430</v>
          </cell>
          <cell r="D332">
            <v>101.67</v>
          </cell>
          <cell r="E332">
            <v>97.63</v>
          </cell>
          <cell r="F332">
            <v>99.33</v>
          </cell>
          <cell r="G332">
            <v>104.13</v>
          </cell>
          <cell r="H332">
            <v>100.51</v>
          </cell>
          <cell r="I332">
            <v>100.07</v>
          </cell>
          <cell r="J332">
            <v>98.03</v>
          </cell>
          <cell r="K332">
            <v>99.43</v>
          </cell>
          <cell r="L332">
            <v>104.51</v>
          </cell>
          <cell r="M332">
            <v>101.4</v>
          </cell>
          <cell r="N332">
            <v>99.76</v>
          </cell>
          <cell r="O332">
            <v>101.16</v>
          </cell>
          <cell r="P332">
            <v>100.89</v>
          </cell>
          <cell r="Q332">
            <v>-3.6109029229616008E-2</v>
          </cell>
          <cell r="S332">
            <v>233</v>
          </cell>
          <cell r="T332">
            <v>102.2</v>
          </cell>
          <cell r="U332">
            <v>100.89</v>
          </cell>
          <cell r="V332">
            <v>101.34</v>
          </cell>
          <cell r="W332">
            <v>101.73</v>
          </cell>
          <cell r="X332">
            <v>99.76</v>
          </cell>
          <cell r="Y332">
            <v>99.86</v>
          </cell>
          <cell r="Z332">
            <v>100.03</v>
          </cell>
          <cell r="AA332">
            <v>101.31</v>
          </cell>
          <cell r="AB332">
            <v>100.96</v>
          </cell>
          <cell r="AC332">
            <v>102.43</v>
          </cell>
          <cell r="AD332">
            <v>100.45</v>
          </cell>
          <cell r="AE332">
            <v>100.96</v>
          </cell>
          <cell r="AG332">
            <v>233</v>
          </cell>
        </row>
        <row r="333">
          <cell r="B333" t="str">
            <v>2T2016</v>
          </cell>
          <cell r="C333">
            <v>42461</v>
          </cell>
          <cell r="D333">
            <v>104.45</v>
          </cell>
          <cell r="E333">
            <v>98.28</v>
          </cell>
          <cell r="F333">
            <v>94.21</v>
          </cell>
          <cell r="G333">
            <v>93.31</v>
          </cell>
          <cell r="H333">
            <v>100.64</v>
          </cell>
          <cell r="I333">
            <v>99.4</v>
          </cell>
          <cell r="J333">
            <v>97.48</v>
          </cell>
          <cell r="K333">
            <v>111.57</v>
          </cell>
          <cell r="L333">
            <v>104.85</v>
          </cell>
          <cell r="M333">
            <v>101.4</v>
          </cell>
          <cell r="N333">
            <v>98.27</v>
          </cell>
          <cell r="O333">
            <v>100.63</v>
          </cell>
          <cell r="P333">
            <v>101.25</v>
          </cell>
          <cell r="Q333">
            <v>-3.0805799857380523E-2</v>
          </cell>
          <cell r="S333">
            <v>234</v>
          </cell>
          <cell r="T333">
            <v>91.37</v>
          </cell>
          <cell r="U333">
            <v>105.32</v>
          </cell>
          <cell r="V333">
            <v>100.72</v>
          </cell>
          <cell r="W333">
            <v>103</v>
          </cell>
          <cell r="X333">
            <v>98.18</v>
          </cell>
          <cell r="Y333">
            <v>99.72</v>
          </cell>
          <cell r="Z333">
            <v>96.3</v>
          </cell>
          <cell r="AA333">
            <v>102.79</v>
          </cell>
          <cell r="AB333">
            <v>101.42</v>
          </cell>
          <cell r="AC333">
            <v>105.7</v>
          </cell>
          <cell r="AD333">
            <v>98.49</v>
          </cell>
          <cell r="AE333">
            <v>101.42</v>
          </cell>
          <cell r="AG333">
            <v>234</v>
          </cell>
        </row>
        <row r="334">
          <cell r="B334" t="str">
            <v>2T2016</v>
          </cell>
          <cell r="C334">
            <v>42491</v>
          </cell>
          <cell r="D334">
            <v>105.68</v>
          </cell>
          <cell r="E334">
            <v>106.35</v>
          </cell>
          <cell r="F334">
            <v>94.21</v>
          </cell>
          <cell r="G334">
            <v>92.24</v>
          </cell>
          <cell r="H334">
            <v>100.68</v>
          </cell>
          <cell r="I334">
            <v>99.23</v>
          </cell>
          <cell r="J334">
            <v>96.59</v>
          </cell>
          <cell r="K334">
            <v>111.57</v>
          </cell>
          <cell r="L334">
            <v>104.85</v>
          </cell>
          <cell r="M334">
            <v>101.4</v>
          </cell>
          <cell r="N334">
            <v>99.26</v>
          </cell>
          <cell r="O334">
            <v>100.63</v>
          </cell>
          <cell r="P334">
            <v>101.92</v>
          </cell>
          <cell r="Q334">
            <v>-2.4841900696114916E-2</v>
          </cell>
          <cell r="S334">
            <v>235</v>
          </cell>
          <cell r="T334">
            <v>88.77</v>
          </cell>
          <cell r="U334">
            <v>108.31</v>
          </cell>
          <cell r="V334">
            <v>100.99</v>
          </cell>
          <cell r="W334">
            <v>104.24</v>
          </cell>
          <cell r="X334">
            <v>97.85</v>
          </cell>
          <cell r="Y334">
            <v>99.91</v>
          </cell>
          <cell r="Z334">
            <v>96.23</v>
          </cell>
          <cell r="AA334">
            <v>103.94</v>
          </cell>
          <cell r="AB334">
            <v>101.49</v>
          </cell>
          <cell r="AC334">
            <v>107.32</v>
          </cell>
          <cell r="AD334">
            <v>98.96</v>
          </cell>
          <cell r="AE334">
            <v>101.49</v>
          </cell>
          <cell r="AG334">
            <v>235</v>
          </cell>
        </row>
        <row r="335">
          <cell r="B335" t="str">
            <v>2T2016</v>
          </cell>
          <cell r="C335">
            <v>42522</v>
          </cell>
          <cell r="D335">
            <v>106.97</v>
          </cell>
          <cell r="E335">
            <v>97.73</v>
          </cell>
          <cell r="F335">
            <v>94.02</v>
          </cell>
          <cell r="G335">
            <v>90.49</v>
          </cell>
          <cell r="H335">
            <v>100.65</v>
          </cell>
          <cell r="I335">
            <v>99.22</v>
          </cell>
          <cell r="J335">
            <v>95.12</v>
          </cell>
          <cell r="K335">
            <v>111.57</v>
          </cell>
          <cell r="L335">
            <v>104.85</v>
          </cell>
          <cell r="M335">
            <v>101.4</v>
          </cell>
          <cell r="N335">
            <v>99.45</v>
          </cell>
          <cell r="O335">
            <v>100.73</v>
          </cell>
          <cell r="P335">
            <v>102.05</v>
          </cell>
          <cell r="Q335">
            <v>-2.1343829249366064E-2</v>
          </cell>
          <cell r="S335">
            <v>236</v>
          </cell>
          <cell r="T335">
            <v>86.03</v>
          </cell>
          <cell r="U335">
            <v>111.15</v>
          </cell>
          <cell r="V335">
            <v>100.61</v>
          </cell>
          <cell r="W335">
            <v>104.74</v>
          </cell>
          <cell r="X335">
            <v>97.45</v>
          </cell>
          <cell r="Y335">
            <v>99.82</v>
          </cell>
          <cell r="Z335">
            <v>95.83</v>
          </cell>
          <cell r="AA335">
            <v>104.53</v>
          </cell>
          <cell r="AB335">
            <v>101.21</v>
          </cell>
          <cell r="AC335">
            <v>109.1</v>
          </cell>
          <cell r="AD335">
            <v>98.53</v>
          </cell>
          <cell r="AE335">
            <v>101.21</v>
          </cell>
          <cell r="AG335">
            <v>236</v>
          </cell>
        </row>
        <row r="336">
          <cell r="B336" t="str">
            <v>3T2016</v>
          </cell>
          <cell r="C336">
            <v>42552</v>
          </cell>
          <cell r="D336">
            <v>105.65</v>
          </cell>
          <cell r="E336">
            <v>101.17</v>
          </cell>
          <cell r="F336">
            <v>94.01</v>
          </cell>
          <cell r="G336">
            <v>94.97</v>
          </cell>
          <cell r="H336">
            <v>100.64</v>
          </cell>
          <cell r="I336">
            <v>99.06</v>
          </cell>
          <cell r="J336">
            <v>95.06</v>
          </cell>
          <cell r="K336">
            <v>111.57</v>
          </cell>
          <cell r="L336">
            <v>104.85</v>
          </cell>
          <cell r="M336">
            <v>100.5</v>
          </cell>
          <cell r="N336">
            <v>99.2</v>
          </cell>
          <cell r="O336">
            <v>100.74</v>
          </cell>
          <cell r="P336">
            <v>101.96</v>
          </cell>
          <cell r="Q336">
            <v>-1.815625627636086E-2</v>
          </cell>
          <cell r="S336">
            <v>237</v>
          </cell>
          <cell r="T336">
            <v>92.43</v>
          </cell>
          <cell r="U336">
            <v>109.06</v>
          </cell>
          <cell r="V336">
            <v>100.34</v>
          </cell>
          <cell r="W336">
            <v>104.18</v>
          </cell>
          <cell r="X336">
            <v>97.86</v>
          </cell>
          <cell r="Y336">
            <v>99.83</v>
          </cell>
          <cell r="Z336">
            <v>95.77</v>
          </cell>
          <cell r="AA336">
            <v>104.06</v>
          </cell>
          <cell r="AB336">
            <v>101.16</v>
          </cell>
          <cell r="AC336">
            <v>108.28</v>
          </cell>
          <cell r="AD336">
            <v>98.3</v>
          </cell>
          <cell r="AE336">
            <v>101.16</v>
          </cell>
          <cell r="AG336">
            <v>237</v>
          </cell>
        </row>
        <row r="337">
          <cell r="B337" t="str">
            <v>3T2016</v>
          </cell>
          <cell r="C337">
            <v>42583</v>
          </cell>
          <cell r="D337">
            <v>105.73</v>
          </cell>
          <cell r="E337">
            <v>104.65</v>
          </cell>
          <cell r="F337">
            <v>98.83</v>
          </cell>
          <cell r="G337">
            <v>96.23</v>
          </cell>
          <cell r="H337">
            <v>100.62</v>
          </cell>
          <cell r="I337">
            <v>99.23</v>
          </cell>
          <cell r="J337">
            <v>94.59</v>
          </cell>
          <cell r="K337">
            <v>110.74</v>
          </cell>
          <cell r="L337">
            <v>104.72</v>
          </cell>
          <cell r="M337">
            <v>101.76</v>
          </cell>
          <cell r="N337">
            <v>100.37</v>
          </cell>
          <cell r="O337">
            <v>99.44</v>
          </cell>
          <cell r="P337">
            <v>102.6</v>
          </cell>
          <cell r="Q337">
            <v>-1.5127812273204144E-2</v>
          </cell>
          <cell r="S337">
            <v>238</v>
          </cell>
          <cell r="T337">
            <v>92.53</v>
          </cell>
          <cell r="U337">
            <v>107.01</v>
          </cell>
          <cell r="V337">
            <v>102.01</v>
          </cell>
          <cell r="W337">
            <v>104.46</v>
          </cell>
          <cell r="X337">
            <v>99.29</v>
          </cell>
          <cell r="Y337">
            <v>100.74</v>
          </cell>
          <cell r="Z337">
            <v>99.02</v>
          </cell>
          <cell r="AA337">
            <v>104.17</v>
          </cell>
          <cell r="AB337">
            <v>101.39</v>
          </cell>
          <cell r="AC337">
            <v>107.9</v>
          </cell>
          <cell r="AD337">
            <v>99.91</v>
          </cell>
          <cell r="AE337">
            <v>101.39</v>
          </cell>
          <cell r="AG337">
            <v>238</v>
          </cell>
        </row>
        <row r="338">
          <cell r="B338" t="str">
            <v>3T2016</v>
          </cell>
          <cell r="C338">
            <v>42614</v>
          </cell>
          <cell r="D338">
            <v>108.91</v>
          </cell>
          <cell r="E338">
            <v>112.65</v>
          </cell>
          <cell r="F338">
            <v>98.86</v>
          </cell>
          <cell r="G338">
            <v>96.66</v>
          </cell>
          <cell r="H338">
            <v>100.62</v>
          </cell>
          <cell r="I338">
            <v>99.23</v>
          </cell>
          <cell r="J338">
            <v>96.34</v>
          </cell>
          <cell r="K338">
            <v>110.74</v>
          </cell>
          <cell r="L338">
            <v>104.61</v>
          </cell>
          <cell r="M338">
            <v>101.76</v>
          </cell>
          <cell r="N338">
            <v>100.5</v>
          </cell>
          <cell r="O338">
            <v>99.44</v>
          </cell>
          <cell r="P338">
            <v>104.8</v>
          </cell>
          <cell r="Q338">
            <v>-7.7077693666824931E-3</v>
          </cell>
          <cell r="S338">
            <v>239</v>
          </cell>
          <cell r="T338">
            <v>92.91</v>
          </cell>
          <cell r="U338">
            <v>116.64</v>
          </cell>
          <cell r="V338">
            <v>100.95</v>
          </cell>
          <cell r="W338">
            <v>106.52</v>
          </cell>
          <cell r="X338">
            <v>101.83</v>
          </cell>
          <cell r="Y338">
            <v>100.74</v>
          </cell>
          <cell r="Z338">
            <v>100.32</v>
          </cell>
          <cell r="AA338">
            <v>107.32</v>
          </cell>
          <cell r="AB338">
            <v>101.41</v>
          </cell>
          <cell r="AC338">
            <v>114.06</v>
          </cell>
          <cell r="AD338">
            <v>98.91</v>
          </cell>
          <cell r="AE338">
            <v>101.41</v>
          </cell>
          <cell r="AG338">
            <v>239</v>
          </cell>
        </row>
        <row r="339">
          <cell r="B339" t="str">
            <v>4T2016</v>
          </cell>
          <cell r="C339">
            <v>42644</v>
          </cell>
          <cell r="D339">
            <v>104.48</v>
          </cell>
          <cell r="E339">
            <v>110.11</v>
          </cell>
          <cell r="F339">
            <v>98.86</v>
          </cell>
          <cell r="G339">
            <v>113.77</v>
          </cell>
          <cell r="H339">
            <v>100.34</v>
          </cell>
          <cell r="I339">
            <v>99.38</v>
          </cell>
          <cell r="J339">
            <v>96.34</v>
          </cell>
          <cell r="K339">
            <v>110.81</v>
          </cell>
          <cell r="L339">
            <v>104.48</v>
          </cell>
          <cell r="M339">
            <v>101.76</v>
          </cell>
          <cell r="N339">
            <v>100.08</v>
          </cell>
          <cell r="O339">
            <v>99.8</v>
          </cell>
          <cell r="P339">
            <v>103.65</v>
          </cell>
          <cell r="Q339">
            <v>-3.611929128093383E-3</v>
          </cell>
          <cell r="S339">
            <v>240</v>
          </cell>
          <cell r="T339">
            <v>93.47</v>
          </cell>
          <cell r="U339">
            <v>107.97</v>
          </cell>
          <cell r="V339">
            <v>103.14</v>
          </cell>
          <cell r="W339">
            <v>103.76</v>
          </cell>
          <cell r="X339">
            <v>104.22</v>
          </cell>
          <cell r="Y339">
            <v>100.87</v>
          </cell>
          <cell r="Z339">
            <v>111.11</v>
          </cell>
          <cell r="AA339">
            <v>103.54</v>
          </cell>
          <cell r="AB339">
            <v>101.44</v>
          </cell>
          <cell r="AC339">
            <v>107.75</v>
          </cell>
          <cell r="AD339">
            <v>102.87</v>
          </cell>
          <cell r="AE339">
            <v>101.44</v>
          </cell>
          <cell r="AG339">
            <v>240</v>
          </cell>
        </row>
        <row r="340">
          <cell r="B340" t="str">
            <v>4T2016</v>
          </cell>
          <cell r="C340">
            <v>42675</v>
          </cell>
          <cell r="D340">
            <v>104.72</v>
          </cell>
          <cell r="E340">
            <v>114.84</v>
          </cell>
          <cell r="F340">
            <v>99.52</v>
          </cell>
          <cell r="G340">
            <v>100.47</v>
          </cell>
          <cell r="H340">
            <v>100.62</v>
          </cell>
          <cell r="I340">
            <v>98.61</v>
          </cell>
          <cell r="J340">
            <v>95.17</v>
          </cell>
          <cell r="K340">
            <v>118.6</v>
          </cell>
          <cell r="L340">
            <v>109.94</v>
          </cell>
          <cell r="M340">
            <v>101.76</v>
          </cell>
          <cell r="N340">
            <v>100.46</v>
          </cell>
          <cell r="O340">
            <v>101.5</v>
          </cell>
          <cell r="P340">
            <v>103.13</v>
          </cell>
          <cell r="Q340">
            <v>1.0782463792975427E-3</v>
          </cell>
          <cell r="S340">
            <v>241</v>
          </cell>
          <cell r="T340">
            <v>92.41</v>
          </cell>
          <cell r="U340">
            <v>107.11</v>
          </cell>
          <cell r="V340">
            <v>102.58</v>
          </cell>
          <cell r="W340">
            <v>103.81</v>
          </cell>
          <cell r="X340">
            <v>102.18</v>
          </cell>
          <cell r="Y340">
            <v>99.61</v>
          </cell>
          <cell r="Z340">
            <v>102.33</v>
          </cell>
          <cell r="AA340">
            <v>103.93</v>
          </cell>
          <cell r="AB340">
            <v>102.5</v>
          </cell>
          <cell r="AC340">
            <v>106.39</v>
          </cell>
          <cell r="AD340">
            <v>101.63</v>
          </cell>
          <cell r="AE340">
            <v>102.5</v>
          </cell>
          <cell r="AG340">
            <v>241</v>
          </cell>
        </row>
        <row r="341">
          <cell r="B341" t="str">
            <v>4T2016</v>
          </cell>
          <cell r="C341">
            <v>42705</v>
          </cell>
          <cell r="D341">
            <v>100.55</v>
          </cell>
          <cell r="E341">
            <v>111.43</v>
          </cell>
          <cell r="F341">
            <v>98.92</v>
          </cell>
          <cell r="G341">
            <v>121.95</v>
          </cell>
          <cell r="H341">
            <v>100.72</v>
          </cell>
          <cell r="I341">
            <v>99.23</v>
          </cell>
          <cell r="J341">
            <v>96.32</v>
          </cell>
          <cell r="K341">
            <v>110.74</v>
          </cell>
          <cell r="L341">
            <v>104.6</v>
          </cell>
          <cell r="M341">
            <v>101.76</v>
          </cell>
          <cell r="N341">
            <v>100.41</v>
          </cell>
          <cell r="O341">
            <v>99.51</v>
          </cell>
          <cell r="P341">
            <v>102.43</v>
          </cell>
          <cell r="Q341">
            <v>4.4104144805874324E-3</v>
          </cell>
          <cell r="S341">
            <v>242</v>
          </cell>
          <cell r="T341">
            <v>127.07</v>
          </cell>
          <cell r="U341">
            <v>100.18</v>
          </cell>
          <cell r="V341">
            <v>101.7</v>
          </cell>
          <cell r="W341">
            <v>103.68</v>
          </cell>
          <cell r="X341">
            <v>100.63</v>
          </cell>
          <cell r="Y341">
            <v>100.68</v>
          </cell>
          <cell r="Z341">
            <v>100.55</v>
          </cell>
          <cell r="AA341">
            <v>103.79</v>
          </cell>
          <cell r="AB341">
            <v>101.43</v>
          </cell>
          <cell r="AC341">
            <v>107.06</v>
          </cell>
          <cell r="AD341">
            <v>99.98</v>
          </cell>
          <cell r="AE341">
            <v>101.43</v>
          </cell>
          <cell r="AG341">
            <v>242</v>
          </cell>
        </row>
        <row r="342">
          <cell r="B342" t="str">
            <v>1T2017</v>
          </cell>
          <cell r="C342">
            <v>42736</v>
          </cell>
          <cell r="D342">
            <v>100.33</v>
          </cell>
          <cell r="E342">
            <v>111.72</v>
          </cell>
          <cell r="F342">
            <v>99.52</v>
          </cell>
          <cell r="G342">
            <v>112.83</v>
          </cell>
          <cell r="H342">
            <v>99.66</v>
          </cell>
          <cell r="I342">
            <v>100.26</v>
          </cell>
          <cell r="J342">
            <v>96.31</v>
          </cell>
          <cell r="K342">
            <v>110.74</v>
          </cell>
          <cell r="L342">
            <v>104.2</v>
          </cell>
          <cell r="M342">
            <v>101.76</v>
          </cell>
          <cell r="N342">
            <v>101.06</v>
          </cell>
          <cell r="O342">
            <v>99.83</v>
          </cell>
          <cell r="P342">
            <v>101.66</v>
          </cell>
          <cell r="Q342">
            <v>5.6063276095241754E-3</v>
          </cell>
          <cell r="S342">
            <v>243</v>
          </cell>
          <cell r="T342">
            <v>91.87</v>
          </cell>
          <cell r="U342">
            <v>99.88</v>
          </cell>
          <cell r="V342">
            <v>104.06</v>
          </cell>
          <cell r="W342">
            <v>100.89</v>
          </cell>
          <cell r="X342">
            <v>104.35</v>
          </cell>
          <cell r="Y342">
            <v>99.99</v>
          </cell>
          <cell r="Z342">
            <v>111.36</v>
          </cell>
          <cell r="AA342">
            <v>100.46</v>
          </cell>
          <cell r="AB342">
            <v>101.52</v>
          </cell>
          <cell r="AC342">
            <v>100.99</v>
          </cell>
          <cell r="AD342">
            <v>104.05</v>
          </cell>
          <cell r="AE342">
            <v>101.52</v>
          </cell>
          <cell r="AG342">
            <v>243</v>
          </cell>
        </row>
        <row r="343">
          <cell r="B343" t="str">
            <v>1T2017</v>
          </cell>
          <cell r="C343">
            <v>42767</v>
          </cell>
          <cell r="D343">
            <v>100.33</v>
          </cell>
          <cell r="E343">
            <v>107.14</v>
          </cell>
          <cell r="F343">
            <v>99.52</v>
          </cell>
          <cell r="G343">
            <v>111.49</v>
          </cell>
          <cell r="H343">
            <v>99.66</v>
          </cell>
          <cell r="I343">
            <v>100.26</v>
          </cell>
          <cell r="J343">
            <v>96.3</v>
          </cell>
          <cell r="K343">
            <v>110.74</v>
          </cell>
          <cell r="L343">
            <v>104.2</v>
          </cell>
          <cell r="M343">
            <v>101.76</v>
          </cell>
          <cell r="N343">
            <v>99.89</v>
          </cell>
          <cell r="O343">
            <v>99.83</v>
          </cell>
          <cell r="P343">
            <v>101.19</v>
          </cell>
          <cell r="Q343">
            <v>5.5621999770634201E-3</v>
          </cell>
          <cell r="S343">
            <v>244</v>
          </cell>
          <cell r="T343">
            <v>90.18</v>
          </cell>
          <cell r="U343">
            <v>100.26</v>
          </cell>
          <cell r="V343">
            <v>103.43</v>
          </cell>
          <cell r="W343">
            <v>100.43</v>
          </cell>
          <cell r="X343">
            <v>103.93</v>
          </cell>
          <cell r="Y343">
            <v>99.98</v>
          </cell>
          <cell r="Z343">
            <v>111.36</v>
          </cell>
          <cell r="AA343">
            <v>99.87</v>
          </cell>
          <cell r="AB343">
            <v>101.52</v>
          </cell>
          <cell r="AC343">
            <v>100.69</v>
          </cell>
          <cell r="AD343">
            <v>103.26</v>
          </cell>
          <cell r="AE343">
            <v>101.52</v>
          </cell>
          <cell r="AG343">
            <v>244</v>
          </cell>
        </row>
        <row r="344">
          <cell r="B344" t="str">
            <v>1T2017</v>
          </cell>
          <cell r="C344">
            <v>42795</v>
          </cell>
          <cell r="D344">
            <v>102.62</v>
          </cell>
          <cell r="E344">
            <v>116.6</v>
          </cell>
          <cell r="F344">
            <v>99.52</v>
          </cell>
          <cell r="G344">
            <v>111.24</v>
          </cell>
          <cell r="H344">
            <v>99.63</v>
          </cell>
          <cell r="I344">
            <v>100.26</v>
          </cell>
          <cell r="J344">
            <v>96.29</v>
          </cell>
          <cell r="K344">
            <v>110.74</v>
          </cell>
          <cell r="L344">
            <v>104.23</v>
          </cell>
          <cell r="M344">
            <v>101.76</v>
          </cell>
          <cell r="N344">
            <v>100.09</v>
          </cell>
          <cell r="O344">
            <v>99.52</v>
          </cell>
          <cell r="P344">
            <v>102.76</v>
          </cell>
          <cell r="Q344">
            <v>6.2368020429208748E-3</v>
          </cell>
          <cell r="S344">
            <v>245</v>
          </cell>
          <cell r="T344">
            <v>89.91</v>
          </cell>
          <cell r="U344">
            <v>104.25</v>
          </cell>
          <cell r="V344">
            <v>104</v>
          </cell>
          <cell r="W344">
            <v>102.06</v>
          </cell>
          <cell r="X344">
            <v>105.47</v>
          </cell>
          <cell r="Y344">
            <v>99.97</v>
          </cell>
          <cell r="Z344">
            <v>111.33</v>
          </cell>
          <cell r="AA344">
            <v>102.24</v>
          </cell>
          <cell r="AB344">
            <v>101.57</v>
          </cell>
          <cell r="AC344">
            <v>104.53</v>
          </cell>
          <cell r="AD344">
            <v>103.48</v>
          </cell>
          <cell r="AE344">
            <v>101.57</v>
          </cell>
          <cell r="AG344">
            <v>245</v>
          </cell>
        </row>
        <row r="345">
          <cell r="B345" t="str">
            <v>2T2017</v>
          </cell>
          <cell r="C345">
            <v>42826</v>
          </cell>
          <cell r="D345">
            <v>103.4</v>
          </cell>
          <cell r="E345">
            <v>118.56</v>
          </cell>
          <cell r="F345">
            <v>99.52</v>
          </cell>
          <cell r="G345">
            <v>110.29</v>
          </cell>
          <cell r="H345">
            <v>99.63</v>
          </cell>
          <cell r="I345">
            <v>100.26</v>
          </cell>
          <cell r="J345">
            <v>96.29</v>
          </cell>
          <cell r="K345">
            <v>110.79</v>
          </cell>
          <cell r="L345">
            <v>104.23</v>
          </cell>
          <cell r="M345">
            <v>101.76</v>
          </cell>
          <cell r="N345">
            <v>100.8</v>
          </cell>
          <cell r="O345">
            <v>99.52</v>
          </cell>
          <cell r="P345">
            <v>102.96</v>
          </cell>
          <cell r="Q345">
            <v>6.4501888458330381E-3</v>
          </cell>
          <cell r="S345">
            <v>246</v>
          </cell>
          <cell r="T345">
            <v>88.79</v>
          </cell>
          <cell r="U345">
            <v>106.08</v>
          </cell>
          <cell r="V345">
            <v>103.69</v>
          </cell>
          <cell r="W345">
            <v>102.27</v>
          </cell>
          <cell r="X345">
            <v>105.62</v>
          </cell>
          <cell r="Y345">
            <v>99.97</v>
          </cell>
          <cell r="Z345">
            <v>111.26</v>
          </cell>
          <cell r="AA345">
            <v>102.6</v>
          </cell>
          <cell r="AB345">
            <v>101.57</v>
          </cell>
          <cell r="AC345">
            <v>104.62</v>
          </cell>
          <cell r="AD345">
            <v>104.02</v>
          </cell>
          <cell r="AE345">
            <v>101.57</v>
          </cell>
          <cell r="AG345">
            <v>246</v>
          </cell>
        </row>
        <row r="346">
          <cell r="B346" t="str">
            <v>2T2017</v>
          </cell>
          <cell r="C346">
            <v>42856</v>
          </cell>
          <cell r="D346">
            <v>105.09</v>
          </cell>
          <cell r="E346">
            <v>118.4</v>
          </cell>
          <cell r="F346">
            <v>99.5</v>
          </cell>
          <cell r="G346">
            <v>112.22</v>
          </cell>
          <cell r="H346">
            <v>99.6</v>
          </cell>
          <cell r="I346">
            <v>100.26</v>
          </cell>
          <cell r="J346">
            <v>96.3</v>
          </cell>
          <cell r="K346">
            <v>110.79</v>
          </cell>
          <cell r="L346">
            <v>104.23</v>
          </cell>
          <cell r="M346">
            <v>101.76</v>
          </cell>
          <cell r="N346">
            <v>100.81</v>
          </cell>
          <cell r="O346">
            <v>99.52</v>
          </cell>
          <cell r="P346">
            <v>104.12</v>
          </cell>
          <cell r="Q346">
            <v>7.3181688242740517E-3</v>
          </cell>
          <cell r="S346">
            <v>247</v>
          </cell>
          <cell r="T346">
            <v>91.44</v>
          </cell>
          <cell r="U346">
            <v>108.86</v>
          </cell>
          <cell r="V346">
            <v>103.86</v>
          </cell>
          <cell r="W346">
            <v>103.78</v>
          </cell>
          <cell r="X346">
            <v>105.68</v>
          </cell>
          <cell r="Y346">
            <v>99.97</v>
          </cell>
          <cell r="Z346">
            <v>111.25</v>
          </cell>
          <cell r="AA346">
            <v>104.23</v>
          </cell>
          <cell r="AB346">
            <v>101.58</v>
          </cell>
          <cell r="AC346">
            <v>107.17</v>
          </cell>
          <cell r="AD346">
            <v>104.08</v>
          </cell>
          <cell r="AE346">
            <v>101.58</v>
          </cell>
          <cell r="AG346">
            <v>247</v>
          </cell>
        </row>
        <row r="347">
          <cell r="B347" t="str">
            <v>2T2017</v>
          </cell>
          <cell r="C347">
            <v>42887</v>
          </cell>
          <cell r="D347">
            <v>106.54</v>
          </cell>
          <cell r="E347">
            <v>110.23</v>
          </cell>
          <cell r="F347">
            <v>100.73</v>
          </cell>
          <cell r="G347">
            <v>96.16</v>
          </cell>
          <cell r="H347">
            <v>100.01</v>
          </cell>
          <cell r="I347">
            <v>100.26</v>
          </cell>
          <cell r="J347">
            <v>96.32</v>
          </cell>
          <cell r="K347">
            <v>110.79</v>
          </cell>
          <cell r="L347">
            <v>104.01</v>
          </cell>
          <cell r="M347">
            <v>101.76</v>
          </cell>
          <cell r="N347">
            <v>102.72</v>
          </cell>
          <cell r="O347">
            <v>99.51</v>
          </cell>
          <cell r="P347">
            <v>103.44</v>
          </cell>
          <cell r="Q347">
            <v>9.2943032542323056E-3</v>
          </cell>
          <cell r="S347">
            <v>248</v>
          </cell>
          <cell r="T347">
            <v>91.84</v>
          </cell>
          <cell r="U347">
            <v>111.66</v>
          </cell>
          <cell r="V347">
            <v>102</v>
          </cell>
          <cell r="W347">
            <v>105.23</v>
          </cell>
          <cell r="X347">
            <v>100.72</v>
          </cell>
          <cell r="Y347">
            <v>99.8</v>
          </cell>
          <cell r="Z347">
            <v>101.33</v>
          </cell>
          <cell r="AA347">
            <v>105.2</v>
          </cell>
          <cell r="AB347">
            <v>102.25</v>
          </cell>
          <cell r="AC347">
            <v>109.35</v>
          </cell>
          <cell r="AD347">
            <v>100.75</v>
          </cell>
          <cell r="AE347">
            <v>102.25</v>
          </cell>
          <cell r="AG347">
            <v>248</v>
          </cell>
        </row>
        <row r="348">
          <cell r="B348" t="str">
            <v>3T2017</v>
          </cell>
          <cell r="C348">
            <v>42917</v>
          </cell>
          <cell r="D348">
            <v>109.08</v>
          </cell>
          <cell r="E348">
            <v>111.4</v>
          </cell>
          <cell r="F348">
            <v>100.51</v>
          </cell>
          <cell r="G348">
            <v>98.57</v>
          </cell>
          <cell r="H348">
            <v>99.73</v>
          </cell>
          <cell r="I348">
            <v>100.26</v>
          </cell>
          <cell r="J348">
            <v>96.32</v>
          </cell>
          <cell r="K348">
            <v>110.79</v>
          </cell>
          <cell r="L348">
            <v>104.01</v>
          </cell>
          <cell r="M348">
            <v>101.76</v>
          </cell>
          <cell r="N348">
            <v>102.71</v>
          </cell>
          <cell r="O348">
            <v>99.51</v>
          </cell>
          <cell r="P348">
            <v>105.11</v>
          </cell>
          <cell r="Q348">
            <v>1.2846213639896797E-2</v>
          </cell>
          <cell r="S348">
            <v>249</v>
          </cell>
          <cell r="T348">
            <v>94.44</v>
          </cell>
          <cell r="U348">
            <v>114.57</v>
          </cell>
          <cell r="V348">
            <v>102.81</v>
          </cell>
          <cell r="W348">
            <v>107.32</v>
          </cell>
          <cell r="X348">
            <v>101.2</v>
          </cell>
          <cell r="Y348">
            <v>99.8</v>
          </cell>
          <cell r="Z348">
            <v>101.21</v>
          </cell>
          <cell r="AA348">
            <v>107.52</v>
          </cell>
          <cell r="AB348">
            <v>102.25</v>
          </cell>
          <cell r="AC348">
            <v>111.43</v>
          </cell>
          <cell r="AD348">
            <v>102.78</v>
          </cell>
          <cell r="AE348">
            <v>102.25</v>
          </cell>
          <cell r="AG348">
            <v>249</v>
          </cell>
        </row>
        <row r="349">
          <cell r="B349" t="str">
            <v>3T2017</v>
          </cell>
          <cell r="C349">
            <v>42948</v>
          </cell>
          <cell r="D349">
            <v>108.06</v>
          </cell>
          <cell r="E349">
            <v>111.28</v>
          </cell>
          <cell r="F349">
            <v>100.65</v>
          </cell>
          <cell r="G349">
            <v>98.76</v>
          </cell>
          <cell r="H349">
            <v>99.82</v>
          </cell>
          <cell r="I349">
            <v>100.26</v>
          </cell>
          <cell r="J349">
            <v>96.34</v>
          </cell>
          <cell r="K349">
            <v>110.79</v>
          </cell>
          <cell r="L349">
            <v>104.07</v>
          </cell>
          <cell r="M349">
            <v>101.76</v>
          </cell>
          <cell r="N349">
            <v>102.82</v>
          </cell>
          <cell r="O349">
            <v>99.53</v>
          </cell>
          <cell r="P349">
            <v>104.7</v>
          </cell>
          <cell r="Q349">
            <v>1.5237362241472541E-2</v>
          </cell>
          <cell r="S349">
            <v>250</v>
          </cell>
          <cell r="T349">
            <v>94.97</v>
          </cell>
          <cell r="U349">
            <v>113.74</v>
          </cell>
          <cell r="V349">
            <v>101.82</v>
          </cell>
          <cell r="W349">
            <v>106.63</v>
          </cell>
          <cell r="X349">
            <v>100.98</v>
          </cell>
          <cell r="Y349">
            <v>99.86</v>
          </cell>
          <cell r="Z349">
            <v>101.32</v>
          </cell>
          <cell r="AA349">
            <v>106.57</v>
          </cell>
          <cell r="AB349">
            <v>102.27</v>
          </cell>
          <cell r="AC349">
            <v>111.09</v>
          </cell>
          <cell r="AD349">
            <v>100.96</v>
          </cell>
          <cell r="AE349">
            <v>102.27</v>
          </cell>
          <cell r="AG349">
            <v>250</v>
          </cell>
        </row>
        <row r="350">
          <cell r="B350" t="str">
            <v>3T2017</v>
          </cell>
          <cell r="C350">
            <v>42979</v>
          </cell>
          <cell r="D350">
            <v>109.39</v>
          </cell>
          <cell r="E350">
            <v>113.73</v>
          </cell>
          <cell r="F350">
            <v>100.74</v>
          </cell>
          <cell r="G350">
            <v>95.39</v>
          </cell>
          <cell r="H350">
            <v>99.84</v>
          </cell>
          <cell r="I350">
            <v>100.26</v>
          </cell>
          <cell r="J350">
            <v>96.03</v>
          </cell>
          <cell r="K350">
            <v>110.8</v>
          </cell>
          <cell r="L350">
            <v>104.08</v>
          </cell>
          <cell r="M350">
            <v>101.98</v>
          </cell>
          <cell r="N350">
            <v>102.86</v>
          </cell>
          <cell r="O350">
            <v>99.55</v>
          </cell>
          <cell r="P350">
            <v>105.22</v>
          </cell>
          <cell r="Q350">
            <v>1.31175927665379E-2</v>
          </cell>
          <cell r="S350">
            <v>251</v>
          </cell>
          <cell r="T350">
            <v>90.39</v>
          </cell>
          <cell r="U350">
            <v>114.7</v>
          </cell>
          <cell r="V350">
            <v>102.47</v>
          </cell>
          <cell r="W350">
            <v>107.49</v>
          </cell>
          <cell r="X350">
            <v>100.84</v>
          </cell>
          <cell r="Y350">
            <v>99.89</v>
          </cell>
          <cell r="Z350">
            <v>101.39</v>
          </cell>
          <cell r="AA350">
            <v>107.42</v>
          </cell>
          <cell r="AB350">
            <v>102.32</v>
          </cell>
          <cell r="AC350">
            <v>112.43</v>
          </cell>
          <cell r="AD350">
            <v>101.2</v>
          </cell>
          <cell r="AE350">
            <v>102.31</v>
          </cell>
          <cell r="AG350">
            <v>251</v>
          </cell>
        </row>
        <row r="351">
          <cell r="B351" t="str">
            <v>4T2017</v>
          </cell>
          <cell r="C351">
            <v>43009</v>
          </cell>
          <cell r="D351">
            <v>106.97</v>
          </cell>
          <cell r="E351">
            <v>115.04</v>
          </cell>
          <cell r="F351">
            <v>100.65</v>
          </cell>
          <cell r="G351">
            <v>96.48</v>
          </cell>
          <cell r="H351">
            <v>100.06</v>
          </cell>
          <cell r="I351">
            <v>100.26</v>
          </cell>
          <cell r="J351">
            <v>96.04</v>
          </cell>
          <cell r="K351">
            <v>110.75</v>
          </cell>
          <cell r="L351">
            <v>104.07</v>
          </cell>
          <cell r="M351">
            <v>102.73</v>
          </cell>
          <cell r="N351">
            <v>102.29</v>
          </cell>
          <cell r="O351">
            <v>100.06</v>
          </cell>
          <cell r="P351">
            <v>103.83</v>
          </cell>
          <cell r="Q351">
            <v>1.2842703417645041E-2</v>
          </cell>
          <cell r="S351">
            <v>252</v>
          </cell>
          <cell r="T351">
            <v>91.26</v>
          </cell>
          <cell r="U351">
            <v>112.01</v>
          </cell>
          <cell r="V351">
            <v>101.86</v>
          </cell>
          <cell r="W351">
            <v>105.31</v>
          </cell>
          <cell r="X351">
            <v>101.2</v>
          </cell>
          <cell r="Y351">
            <v>100.29</v>
          </cell>
          <cell r="Z351">
            <v>101.42</v>
          </cell>
          <cell r="AA351">
            <v>105.38</v>
          </cell>
          <cell r="AB351">
            <v>102.51</v>
          </cell>
          <cell r="AC351">
            <v>108.89</v>
          </cell>
          <cell r="AD351">
            <v>101.3</v>
          </cell>
          <cell r="AE351">
            <v>102.51</v>
          </cell>
          <cell r="AG351">
            <v>252</v>
          </cell>
        </row>
        <row r="352">
          <cell r="B352" t="str">
            <v>4T2017</v>
          </cell>
          <cell r="C352">
            <v>43040</v>
          </cell>
          <cell r="D352">
            <v>107.83</v>
          </cell>
          <cell r="E352">
            <v>113.78</v>
          </cell>
          <cell r="F352">
            <v>100.69</v>
          </cell>
          <cell r="G352">
            <v>95.72</v>
          </cell>
          <cell r="H352">
            <v>99.92</v>
          </cell>
          <cell r="I352">
            <v>100.26</v>
          </cell>
          <cell r="J352">
            <v>96.06</v>
          </cell>
          <cell r="K352">
            <v>110.68</v>
          </cell>
          <cell r="L352">
            <v>104.08</v>
          </cell>
          <cell r="M352">
            <v>102.73</v>
          </cell>
          <cell r="N352">
            <v>101.81</v>
          </cell>
          <cell r="O352">
            <v>99.55</v>
          </cell>
          <cell r="P352">
            <v>104.29</v>
          </cell>
          <cell r="Q352">
            <v>1.3202451184385566E-2</v>
          </cell>
          <cell r="S352">
            <v>253</v>
          </cell>
          <cell r="T352">
            <v>91.09</v>
          </cell>
          <cell r="U352">
            <v>114.33</v>
          </cell>
          <cell r="V352">
            <v>101.52</v>
          </cell>
          <cell r="W352">
            <v>105.94</v>
          </cell>
          <cell r="X352">
            <v>101.37</v>
          </cell>
          <cell r="Y352">
            <v>99.97</v>
          </cell>
          <cell r="Z352">
            <v>101.3</v>
          </cell>
          <cell r="AA352">
            <v>106.16</v>
          </cell>
          <cell r="AB352">
            <v>102.39</v>
          </cell>
          <cell r="AC352">
            <v>110.89</v>
          </cell>
          <cell r="AD352">
            <v>100.54</v>
          </cell>
          <cell r="AE352">
            <v>102.39</v>
          </cell>
          <cell r="AG352">
            <v>253</v>
          </cell>
        </row>
        <row r="353">
          <cell r="B353" t="str">
            <v>4T2017</v>
          </cell>
          <cell r="C353">
            <v>43070</v>
          </cell>
          <cell r="D353">
            <v>106.76</v>
          </cell>
          <cell r="E353">
            <v>116</v>
          </cell>
          <cell r="F353">
            <v>100.35</v>
          </cell>
          <cell r="G353">
            <v>100.39</v>
          </cell>
          <cell r="H353">
            <v>100.63</v>
          </cell>
          <cell r="I353">
            <v>100.26</v>
          </cell>
          <cell r="J353">
            <v>96.08</v>
          </cell>
          <cell r="K353">
            <v>111.56</v>
          </cell>
          <cell r="L353">
            <v>106.92</v>
          </cell>
          <cell r="M353">
            <v>102.73</v>
          </cell>
          <cell r="N353">
            <v>101.05</v>
          </cell>
          <cell r="O353">
            <v>100.04</v>
          </cell>
          <cell r="P353">
            <v>104.11</v>
          </cell>
          <cell r="Q353">
            <v>1.4829989716132586E-2</v>
          </cell>
          <cell r="S353">
            <v>254</v>
          </cell>
          <cell r="T353">
            <v>93.29</v>
          </cell>
          <cell r="U353">
            <v>111.47</v>
          </cell>
          <cell r="V353">
            <v>102.22</v>
          </cell>
          <cell r="W353">
            <v>105.61</v>
          </cell>
          <cell r="X353">
            <v>101.47</v>
          </cell>
          <cell r="Y353">
            <v>100.07</v>
          </cell>
          <cell r="Z353">
            <v>102.64</v>
          </cell>
          <cell r="AA353">
            <v>105.65</v>
          </cell>
          <cell r="AB353">
            <v>102.2</v>
          </cell>
          <cell r="AC353">
            <v>108.88</v>
          </cell>
          <cell r="AD353">
            <v>101.7</v>
          </cell>
          <cell r="AE353">
            <v>102.2</v>
          </cell>
          <cell r="AG353">
            <v>254</v>
          </cell>
        </row>
        <row r="354">
          <cell r="B354" t="str">
            <v>1T2018</v>
          </cell>
          <cell r="C354">
            <v>43101</v>
          </cell>
          <cell r="D354">
            <v>105.54</v>
          </cell>
          <cell r="E354">
            <v>124.16</v>
          </cell>
          <cell r="F354">
            <v>100.04</v>
          </cell>
          <cell r="G354">
            <v>99.6</v>
          </cell>
          <cell r="H354">
            <v>100.65</v>
          </cell>
          <cell r="I354">
            <v>100.28</v>
          </cell>
          <cell r="J354">
            <v>96.53</v>
          </cell>
          <cell r="K354">
            <v>111.56</v>
          </cell>
          <cell r="L354">
            <v>106.89</v>
          </cell>
          <cell r="M354">
            <v>102.73</v>
          </cell>
          <cell r="N354">
            <v>101.11</v>
          </cell>
          <cell r="O354">
            <v>100.04</v>
          </cell>
          <cell r="P354">
            <v>103.68</v>
          </cell>
          <cell r="Q354">
            <v>1.5095077798335632E-2</v>
          </cell>
          <cell r="S354">
            <v>255</v>
          </cell>
          <cell r="T354">
            <v>92.67</v>
          </cell>
          <cell r="U354">
            <v>110.16</v>
          </cell>
          <cell r="V354">
            <v>102.52</v>
          </cell>
          <cell r="W354">
            <v>105.04</v>
          </cell>
          <cell r="X354">
            <v>101.71</v>
          </cell>
          <cell r="Y354">
            <v>100.07</v>
          </cell>
          <cell r="Z354">
            <v>102.44</v>
          </cell>
          <cell r="AA354">
            <v>105.18</v>
          </cell>
          <cell r="AB354">
            <v>102.35</v>
          </cell>
          <cell r="AC354">
            <v>108.1</v>
          </cell>
          <cell r="AD354">
            <v>101.87</v>
          </cell>
          <cell r="AE354">
            <v>102.35</v>
          </cell>
          <cell r="AG354">
            <v>255</v>
          </cell>
        </row>
        <row r="355">
          <cell r="B355" t="str">
            <v>1T2018</v>
          </cell>
          <cell r="C355">
            <v>43132</v>
          </cell>
          <cell r="D355">
            <v>105.94</v>
          </cell>
          <cell r="E355">
            <v>120.98</v>
          </cell>
          <cell r="F355">
            <v>100.24</v>
          </cell>
          <cell r="G355">
            <v>100.42</v>
          </cell>
          <cell r="H355">
            <v>100.91</v>
          </cell>
          <cell r="I355">
            <v>100.28</v>
          </cell>
          <cell r="J355">
            <v>97.43</v>
          </cell>
          <cell r="K355">
            <v>111.56</v>
          </cell>
          <cell r="L355">
            <v>104.21</v>
          </cell>
          <cell r="M355">
            <v>103.15</v>
          </cell>
          <cell r="N355">
            <v>102.12</v>
          </cell>
          <cell r="O355">
            <v>100.04</v>
          </cell>
          <cell r="P355">
            <v>104</v>
          </cell>
          <cell r="Q355">
            <v>1.6854985214210583E-2</v>
          </cell>
          <cell r="S355">
            <v>256</v>
          </cell>
          <cell r="T355">
            <v>96.6</v>
          </cell>
          <cell r="U355">
            <v>110.63</v>
          </cell>
          <cell r="V355">
            <v>102.39</v>
          </cell>
          <cell r="W355">
            <v>105.7</v>
          </cell>
          <cell r="X355">
            <v>101.43</v>
          </cell>
          <cell r="Y355">
            <v>100.27</v>
          </cell>
          <cell r="Z355">
            <v>100.89</v>
          </cell>
          <cell r="AA355">
            <v>105.89</v>
          </cell>
          <cell r="AB355">
            <v>103.06</v>
          </cell>
          <cell r="AC355">
            <v>109.44</v>
          </cell>
          <cell r="AD355">
            <v>101.32</v>
          </cell>
          <cell r="AE355">
            <v>103.06</v>
          </cell>
          <cell r="AG355">
            <v>256</v>
          </cell>
        </row>
        <row r="356">
          <cell r="B356" t="str">
            <v>1T2018</v>
          </cell>
          <cell r="C356">
            <v>43160</v>
          </cell>
          <cell r="D356">
            <v>106.15</v>
          </cell>
          <cell r="E356">
            <v>118.73</v>
          </cell>
          <cell r="F356">
            <v>100.47</v>
          </cell>
          <cell r="G356">
            <v>97.21</v>
          </cell>
          <cell r="H356">
            <v>101.03</v>
          </cell>
          <cell r="I356">
            <v>100.28</v>
          </cell>
          <cell r="J356">
            <v>97.45</v>
          </cell>
          <cell r="K356">
            <v>111.56</v>
          </cell>
          <cell r="L356">
            <v>100.4</v>
          </cell>
          <cell r="M356">
            <v>103.15</v>
          </cell>
          <cell r="N356">
            <v>102.3</v>
          </cell>
          <cell r="O356">
            <v>100.06</v>
          </cell>
          <cell r="P356">
            <v>103.65</v>
          </cell>
          <cell r="Q356">
            <v>1.603221083455364E-2</v>
          </cell>
          <cell r="S356">
            <v>257</v>
          </cell>
          <cell r="T356">
            <v>97.42</v>
          </cell>
          <cell r="U356">
            <v>109.89</v>
          </cell>
          <cell r="V356">
            <v>103.21</v>
          </cell>
          <cell r="W356">
            <v>106.25</v>
          </cell>
          <cell r="X356">
            <v>101.08</v>
          </cell>
          <cell r="Y356">
            <v>100.37</v>
          </cell>
          <cell r="Z356">
            <v>101.03</v>
          </cell>
          <cell r="AA356">
            <v>105.32</v>
          </cell>
          <cell r="AB356">
            <v>106.49</v>
          </cell>
          <cell r="AC356">
            <v>107.91</v>
          </cell>
          <cell r="AD356">
            <v>101.89</v>
          </cell>
          <cell r="AE356">
            <v>106.5</v>
          </cell>
          <cell r="AG356">
            <v>257</v>
          </cell>
        </row>
        <row r="357">
          <cell r="B357" t="str">
            <v>2T2018</v>
          </cell>
          <cell r="C357">
            <v>43191</v>
          </cell>
          <cell r="D357">
            <v>108.7</v>
          </cell>
          <cell r="E357">
            <v>122.82</v>
          </cell>
          <cell r="F357">
            <v>100.26</v>
          </cell>
          <cell r="G357">
            <v>98.71</v>
          </cell>
          <cell r="H357">
            <v>101.05</v>
          </cell>
          <cell r="I357">
            <v>100.28</v>
          </cell>
          <cell r="J357">
            <v>97.46</v>
          </cell>
          <cell r="K357">
            <v>111.62</v>
          </cell>
          <cell r="L357">
            <v>104.24</v>
          </cell>
          <cell r="M357">
            <v>103.15</v>
          </cell>
          <cell r="N357">
            <v>102.21</v>
          </cell>
          <cell r="O357">
            <v>100.06</v>
          </cell>
          <cell r="P357">
            <v>105.41</v>
          </cell>
          <cell r="Q357">
            <v>1.6611025822225844E-2</v>
          </cell>
          <cell r="S357">
            <v>258</v>
          </cell>
          <cell r="T357">
            <v>93.98</v>
          </cell>
          <cell r="U357">
            <v>114.08</v>
          </cell>
          <cell r="V357">
            <v>102.93</v>
          </cell>
          <cell r="W357">
            <v>107.48</v>
          </cell>
          <cell r="X357">
            <v>101.54</v>
          </cell>
          <cell r="Y357">
            <v>100.38</v>
          </cell>
          <cell r="Z357">
            <v>101.11</v>
          </cell>
          <cell r="AA357">
            <v>107.58</v>
          </cell>
          <cell r="AB357">
            <v>103.08</v>
          </cell>
          <cell r="AC357">
            <v>111.59</v>
          </cell>
          <cell r="AD357">
            <v>101.98</v>
          </cell>
          <cell r="AE357">
            <v>103.08</v>
          </cell>
          <cell r="AG357">
            <v>258</v>
          </cell>
        </row>
        <row r="358">
          <cell r="B358" t="str">
            <v>2T2018</v>
          </cell>
          <cell r="C358">
            <v>43221</v>
          </cell>
          <cell r="D358">
            <v>109.75</v>
          </cell>
          <cell r="E358">
            <v>122.42</v>
          </cell>
          <cell r="F358">
            <v>100.72</v>
          </cell>
          <cell r="G358">
            <v>96.77</v>
          </cell>
          <cell r="H358">
            <v>101.11</v>
          </cell>
          <cell r="I358">
            <v>100.28</v>
          </cell>
          <cell r="J358">
            <v>97.14</v>
          </cell>
          <cell r="K358">
            <v>111.56</v>
          </cell>
          <cell r="L358">
            <v>104.44</v>
          </cell>
          <cell r="M358">
            <v>103.15</v>
          </cell>
          <cell r="N358">
            <v>102.56</v>
          </cell>
          <cell r="O358">
            <v>100.06</v>
          </cell>
          <cell r="P358">
            <v>105.8</v>
          </cell>
          <cell r="Q358">
            <v>1.6159765184746933E-2</v>
          </cell>
          <cell r="S358">
            <v>259</v>
          </cell>
          <cell r="T358">
            <v>91.52</v>
          </cell>
          <cell r="U358">
            <v>117.1</v>
          </cell>
          <cell r="V358">
            <v>102.93</v>
          </cell>
          <cell r="W358">
            <v>107.97</v>
          </cell>
          <cell r="X358">
            <v>102.56</v>
          </cell>
          <cell r="Y358">
            <v>100.36</v>
          </cell>
          <cell r="Z358">
            <v>101.43</v>
          </cell>
          <cell r="AA358">
            <v>108.57</v>
          </cell>
          <cell r="AB358">
            <v>102.85</v>
          </cell>
          <cell r="AC358">
            <v>113.43</v>
          </cell>
          <cell r="AD358">
            <v>102.17</v>
          </cell>
          <cell r="AE358">
            <v>102.86</v>
          </cell>
          <cell r="AG358">
            <v>259</v>
          </cell>
        </row>
        <row r="359">
          <cell r="B359" t="str">
            <v>2T2018</v>
          </cell>
          <cell r="C359">
            <v>43252</v>
          </cell>
          <cell r="D359">
            <v>112.12</v>
          </cell>
          <cell r="E359">
            <v>128.72999999999999</v>
          </cell>
          <cell r="F359">
            <v>100.72</v>
          </cell>
          <cell r="G359">
            <v>96.88</v>
          </cell>
          <cell r="H359">
            <v>101.16</v>
          </cell>
          <cell r="I359">
            <v>100.28</v>
          </cell>
          <cell r="J359">
            <v>97.14</v>
          </cell>
          <cell r="K359">
            <v>111.56</v>
          </cell>
          <cell r="L359">
            <v>104.44</v>
          </cell>
          <cell r="M359">
            <v>103.15</v>
          </cell>
          <cell r="N359">
            <v>102.91</v>
          </cell>
          <cell r="O359">
            <v>100.06</v>
          </cell>
          <cell r="P359">
            <v>107.2</v>
          </cell>
          <cell r="Q359">
            <v>1.8061067465781289E-2</v>
          </cell>
          <cell r="S359">
            <v>260</v>
          </cell>
          <cell r="T359">
            <v>91.8</v>
          </cell>
          <cell r="U359">
            <v>120.65</v>
          </cell>
          <cell r="V359">
            <v>103.35</v>
          </cell>
          <cell r="W359">
            <v>109.97</v>
          </cell>
          <cell r="X359">
            <v>102.14</v>
          </cell>
          <cell r="Y359">
            <v>100.44</v>
          </cell>
          <cell r="Z359">
            <v>101.43</v>
          </cell>
          <cell r="AA359">
            <v>110.45</v>
          </cell>
          <cell r="AB359">
            <v>102.99</v>
          </cell>
          <cell r="AC359">
            <v>116.06</v>
          </cell>
          <cell r="AD359">
            <v>102.78</v>
          </cell>
          <cell r="AE359">
            <v>102.99</v>
          </cell>
          <cell r="AG359">
            <v>260</v>
          </cell>
        </row>
        <row r="360">
          <cell r="B360" t="str">
            <v>3T2018</v>
          </cell>
          <cell r="C360">
            <v>43282</v>
          </cell>
          <cell r="D360">
            <v>114.21</v>
          </cell>
          <cell r="E360">
            <v>128.08000000000001</v>
          </cell>
          <cell r="F360">
            <v>100.72</v>
          </cell>
          <cell r="G360">
            <v>96.01</v>
          </cell>
          <cell r="H360">
            <v>101.16</v>
          </cell>
          <cell r="I360">
            <v>100.28</v>
          </cell>
          <cell r="J360">
            <v>97.19</v>
          </cell>
          <cell r="K360">
            <v>110.27</v>
          </cell>
          <cell r="L360">
            <v>104.53</v>
          </cell>
          <cell r="M360">
            <v>103.15</v>
          </cell>
          <cell r="N360">
            <v>103.41</v>
          </cell>
          <cell r="O360">
            <v>100.06</v>
          </cell>
          <cell r="P360">
            <v>108.03</v>
          </cell>
          <cell r="Q360">
            <v>1.7829300803813286E-2</v>
          </cell>
          <cell r="S360">
            <v>261</v>
          </cell>
          <cell r="T360">
            <v>90.31</v>
          </cell>
          <cell r="U360">
            <v>122.87</v>
          </cell>
          <cell r="V360">
            <v>103.86</v>
          </cell>
          <cell r="W360">
            <v>111.05</v>
          </cell>
          <cell r="X360">
            <v>102.24</v>
          </cell>
          <cell r="Y360">
            <v>100.44</v>
          </cell>
          <cell r="Z360">
            <v>101.43</v>
          </cell>
          <cell r="AA360">
            <v>111.73</v>
          </cell>
          <cell r="AB360">
            <v>102.83</v>
          </cell>
          <cell r="AC360">
            <v>118.28</v>
          </cell>
          <cell r="AD360">
            <v>102.75</v>
          </cell>
          <cell r="AE360">
            <v>102.84</v>
          </cell>
          <cell r="AG360">
            <v>261</v>
          </cell>
        </row>
        <row r="361">
          <cell r="B361" t="str">
            <v>3T2018</v>
          </cell>
          <cell r="C361">
            <v>43313</v>
          </cell>
          <cell r="D361">
            <v>111.81</v>
          </cell>
          <cell r="E361">
            <v>129.4</v>
          </cell>
          <cell r="F361">
            <v>100.39</v>
          </cell>
          <cell r="G361">
            <v>96.09</v>
          </cell>
          <cell r="H361">
            <v>101.15</v>
          </cell>
          <cell r="I361">
            <v>100.28</v>
          </cell>
          <cell r="J361">
            <v>97.49</v>
          </cell>
          <cell r="K361">
            <v>109.26</v>
          </cell>
          <cell r="L361">
            <v>101.16</v>
          </cell>
          <cell r="M361">
            <v>103.15</v>
          </cell>
          <cell r="N361">
            <v>103.25</v>
          </cell>
          <cell r="O361">
            <v>100.31</v>
          </cell>
          <cell r="P361">
            <v>106.93</v>
          </cell>
          <cell r="Q361">
            <v>1.7903947739828396E-2</v>
          </cell>
          <cell r="S361">
            <v>262</v>
          </cell>
          <cell r="T361">
            <v>90.99</v>
          </cell>
          <cell r="U361">
            <v>119.18</v>
          </cell>
          <cell r="V361">
            <v>103.41</v>
          </cell>
          <cell r="W361">
            <v>109.3</v>
          </cell>
          <cell r="X361">
            <v>102.36</v>
          </cell>
          <cell r="Y361">
            <v>100.57</v>
          </cell>
          <cell r="Z361">
            <v>100.62</v>
          </cell>
          <cell r="AA361">
            <v>110.05</v>
          </cell>
          <cell r="AB361">
            <v>102.95</v>
          </cell>
          <cell r="AC361">
            <v>115.22</v>
          </cell>
          <cell r="AD361">
            <v>102.5</v>
          </cell>
          <cell r="AE361">
            <v>102.95</v>
          </cell>
          <cell r="AG361">
            <v>262</v>
          </cell>
        </row>
        <row r="362">
          <cell r="B362" t="str">
            <v>3T2018</v>
          </cell>
          <cell r="C362">
            <v>43344</v>
          </cell>
          <cell r="D362">
            <v>111.68</v>
          </cell>
          <cell r="E362">
            <v>135.76</v>
          </cell>
          <cell r="F362">
            <v>100.42</v>
          </cell>
          <cell r="G362">
            <v>97.2</v>
          </cell>
          <cell r="H362">
            <v>101.15</v>
          </cell>
          <cell r="I362">
            <v>100.29</v>
          </cell>
          <cell r="J362">
            <v>97.49</v>
          </cell>
          <cell r="K362">
            <v>110.43</v>
          </cell>
          <cell r="L362">
            <v>101.26</v>
          </cell>
          <cell r="M362">
            <v>103.15</v>
          </cell>
          <cell r="N362">
            <v>103.81</v>
          </cell>
          <cell r="O362">
            <v>100.31</v>
          </cell>
          <cell r="P362">
            <v>107.29</v>
          </cell>
          <cell r="Q362">
            <v>1.9228133540798442E-2</v>
          </cell>
          <cell r="S362">
            <v>263</v>
          </cell>
          <cell r="T362">
            <v>92.53</v>
          </cell>
          <cell r="U362">
            <v>118.69</v>
          </cell>
          <cell r="V362">
            <v>103.87</v>
          </cell>
          <cell r="W362">
            <v>109.58</v>
          </cell>
          <cell r="X362">
            <v>103</v>
          </cell>
          <cell r="Y362">
            <v>100.57</v>
          </cell>
          <cell r="Z362">
            <v>100.63</v>
          </cell>
          <cell r="AA362">
            <v>110.64</v>
          </cell>
          <cell r="AB362">
            <v>103.1</v>
          </cell>
          <cell r="AC362">
            <v>115.39</v>
          </cell>
          <cell r="AD362">
            <v>103.17</v>
          </cell>
          <cell r="AE362">
            <v>103.1</v>
          </cell>
          <cell r="AG362">
            <v>263</v>
          </cell>
        </row>
        <row r="363">
          <cell r="B363" t="str">
            <v>4T2018</v>
          </cell>
          <cell r="C363">
            <v>43374</v>
          </cell>
          <cell r="D363">
            <v>109.9</v>
          </cell>
          <cell r="E363">
            <v>130.15</v>
          </cell>
          <cell r="F363">
            <v>100.6</v>
          </cell>
          <cell r="G363">
            <v>97.36</v>
          </cell>
          <cell r="H363">
            <v>100.98</v>
          </cell>
          <cell r="I363">
            <v>100.29</v>
          </cell>
          <cell r="J363">
            <v>97.76</v>
          </cell>
          <cell r="K363">
            <v>110.43</v>
          </cell>
          <cell r="L363">
            <v>102.4</v>
          </cell>
          <cell r="M363">
            <v>104.59</v>
          </cell>
          <cell r="N363">
            <v>103.18</v>
          </cell>
          <cell r="O363">
            <v>100.31</v>
          </cell>
          <cell r="P363">
            <v>106.05</v>
          </cell>
          <cell r="Q363">
            <v>2.0869775502801113E-2</v>
          </cell>
          <cell r="S363">
            <v>264</v>
          </cell>
          <cell r="T363">
            <v>92.46</v>
          </cell>
          <cell r="U363">
            <v>116.42</v>
          </cell>
          <cell r="V363">
            <v>103.33</v>
          </cell>
          <cell r="W363">
            <v>107.99</v>
          </cell>
          <cell r="X363">
            <v>102.49</v>
          </cell>
          <cell r="Y363">
            <v>100.56</v>
          </cell>
          <cell r="Z363">
            <v>100.8</v>
          </cell>
          <cell r="AA363">
            <v>108.68</v>
          </cell>
          <cell r="AB363">
            <v>103.33</v>
          </cell>
          <cell r="AC363">
            <v>112.9</v>
          </cell>
          <cell r="AD363">
            <v>102.7</v>
          </cell>
          <cell r="AE363">
            <v>103.33</v>
          </cell>
          <cell r="AG363">
            <v>264</v>
          </cell>
        </row>
        <row r="364">
          <cell r="B364" t="str">
            <v>4T2018</v>
          </cell>
          <cell r="C364">
            <v>43405</v>
          </cell>
          <cell r="D364">
            <v>106.65</v>
          </cell>
          <cell r="E364">
            <v>131.21</v>
          </cell>
          <cell r="F364">
            <v>100.78</v>
          </cell>
          <cell r="G364">
            <v>97.36</v>
          </cell>
          <cell r="H364">
            <v>101.02</v>
          </cell>
          <cell r="I364">
            <v>100.29</v>
          </cell>
          <cell r="J364">
            <v>99.07</v>
          </cell>
          <cell r="K364">
            <v>110.43</v>
          </cell>
          <cell r="L364">
            <v>102.4</v>
          </cell>
          <cell r="M364">
            <v>104.59</v>
          </cell>
          <cell r="N364">
            <v>104.48</v>
          </cell>
          <cell r="O364">
            <v>100.43</v>
          </cell>
          <cell r="P364">
            <v>104.52</v>
          </cell>
          <cell r="Q364">
            <v>2.0101311900524443E-2</v>
          </cell>
          <cell r="S364">
            <v>265</v>
          </cell>
          <cell r="T364">
            <v>93.88</v>
          </cell>
          <cell r="U364">
            <v>111.15</v>
          </cell>
          <cell r="V364">
            <v>103.24</v>
          </cell>
          <cell r="W364">
            <v>105.91</v>
          </cell>
          <cell r="X364">
            <v>102.34</v>
          </cell>
          <cell r="Y364">
            <v>100.57</v>
          </cell>
          <cell r="Z364">
            <v>100.99</v>
          </cell>
          <cell r="AA364">
            <v>106.44</v>
          </cell>
          <cell r="AB364">
            <v>103.41</v>
          </cell>
          <cell r="AC364">
            <v>108.58</v>
          </cell>
          <cell r="AD364">
            <v>102.87</v>
          </cell>
          <cell r="AE364">
            <v>103.41</v>
          </cell>
          <cell r="AG364">
            <v>265</v>
          </cell>
        </row>
        <row r="365">
          <cell r="B365" t="str">
            <v>4T2018</v>
          </cell>
          <cell r="C365">
            <v>43435</v>
          </cell>
          <cell r="D365">
            <v>106.27</v>
          </cell>
          <cell r="E365">
            <v>129.59</v>
          </cell>
          <cell r="F365">
            <v>101.15</v>
          </cell>
          <cell r="G365">
            <v>96.67</v>
          </cell>
          <cell r="H365">
            <v>101</v>
          </cell>
          <cell r="I365">
            <v>100.29</v>
          </cell>
          <cell r="J365">
            <v>99.62</v>
          </cell>
          <cell r="K365">
            <v>110.63</v>
          </cell>
          <cell r="L365">
            <v>101.97</v>
          </cell>
          <cell r="M365">
            <v>104.6</v>
          </cell>
          <cell r="N365">
            <v>104.2</v>
          </cell>
          <cell r="O365">
            <v>100.21</v>
          </cell>
          <cell r="P365">
            <v>104.46</v>
          </cell>
          <cell r="Q365">
            <v>1.900449577365082E-2</v>
          </cell>
          <cell r="S365">
            <v>266</v>
          </cell>
          <cell r="T365">
            <v>93.49</v>
          </cell>
          <cell r="U365">
            <v>109.92</v>
          </cell>
          <cell r="V365">
            <v>103.48</v>
          </cell>
          <cell r="W365">
            <v>105.77</v>
          </cell>
          <cell r="X365">
            <v>102.45</v>
          </cell>
          <cell r="Y365">
            <v>100.62</v>
          </cell>
          <cell r="Z365">
            <v>101.23</v>
          </cell>
          <cell r="AA365">
            <v>106.13</v>
          </cell>
          <cell r="AB365">
            <v>103.52</v>
          </cell>
          <cell r="AC365">
            <v>108.09</v>
          </cell>
          <cell r="AD365">
            <v>102.85</v>
          </cell>
          <cell r="AE365">
            <v>103.52</v>
          </cell>
          <cell r="AG365">
            <v>266</v>
          </cell>
        </row>
        <row r="366">
          <cell r="B366" t="str">
            <v>1T2019</v>
          </cell>
          <cell r="C366">
            <v>43466</v>
          </cell>
          <cell r="D366">
            <v>102.31</v>
          </cell>
          <cell r="E366">
            <v>125.19</v>
          </cell>
          <cell r="F366">
            <v>101.27</v>
          </cell>
          <cell r="G366">
            <v>99.07</v>
          </cell>
          <cell r="H366">
            <v>101.21</v>
          </cell>
          <cell r="I366">
            <v>100.29</v>
          </cell>
          <cell r="J366">
            <v>99.65</v>
          </cell>
          <cell r="K366">
            <v>99.53</v>
          </cell>
          <cell r="L366">
            <v>101.92</v>
          </cell>
          <cell r="M366">
            <v>104.6</v>
          </cell>
          <cell r="N366">
            <v>104.7</v>
          </cell>
          <cell r="O366">
            <v>100.6</v>
          </cell>
          <cell r="P366">
            <v>102.19</v>
          </cell>
          <cell r="Q366">
            <v>1.6155322343645695E-2</v>
          </cell>
          <cell r="S366">
            <v>267</v>
          </cell>
          <cell r="T366">
            <v>96.38</v>
          </cell>
          <cell r="U366">
            <v>102.84</v>
          </cell>
          <cell r="V366">
            <v>103.22</v>
          </cell>
          <cell r="W366">
            <v>102.75</v>
          </cell>
          <cell r="X366">
            <v>102.07</v>
          </cell>
          <cell r="Y366">
            <v>100.38</v>
          </cell>
          <cell r="Z366">
            <v>101.28</v>
          </cell>
          <cell r="AA366">
            <v>102.98</v>
          </cell>
          <cell r="AB366">
            <v>102.61</v>
          </cell>
          <cell r="AC366">
            <v>103.27</v>
          </cell>
          <cell r="AD366">
            <v>102.21</v>
          </cell>
          <cell r="AE366">
            <v>102.62</v>
          </cell>
          <cell r="AG366">
            <v>267</v>
          </cell>
        </row>
        <row r="367">
          <cell r="B367" t="str">
            <v>1T2019</v>
          </cell>
          <cell r="C367">
            <v>43497</v>
          </cell>
          <cell r="D367">
            <v>101.3</v>
          </cell>
          <cell r="E367">
            <v>129</v>
          </cell>
          <cell r="F367">
            <v>101.29</v>
          </cell>
          <cell r="G367">
            <v>96.83</v>
          </cell>
          <cell r="H367">
            <v>101.17</v>
          </cell>
          <cell r="I367">
            <v>100.36</v>
          </cell>
          <cell r="J367">
            <v>99.34</v>
          </cell>
          <cell r="K367">
            <v>98.44</v>
          </cell>
          <cell r="L367">
            <v>101.4</v>
          </cell>
          <cell r="M367">
            <v>104.6</v>
          </cell>
          <cell r="N367">
            <v>105.47</v>
          </cell>
          <cell r="O367">
            <v>100.6</v>
          </cell>
          <cell r="P367">
            <v>101.77</v>
          </cell>
          <cell r="Q367">
            <v>1.2081203633974802E-2</v>
          </cell>
          <cell r="S367">
            <v>268</v>
          </cell>
          <cell r="T367">
            <v>93.77</v>
          </cell>
          <cell r="U367">
            <v>101.61</v>
          </cell>
          <cell r="V367">
            <v>103.07</v>
          </cell>
          <cell r="W367">
            <v>102.02</v>
          </cell>
          <cell r="X367">
            <v>102.2</v>
          </cell>
          <cell r="Y367">
            <v>100.28</v>
          </cell>
          <cell r="Z367">
            <v>101.15</v>
          </cell>
          <cell r="AA367">
            <v>102.27</v>
          </cell>
          <cell r="AB367">
            <v>102.49</v>
          </cell>
          <cell r="AC367">
            <v>101.89</v>
          </cell>
          <cell r="AD367">
            <v>102.11</v>
          </cell>
          <cell r="AE367">
            <v>102.49</v>
          </cell>
          <cell r="AG367">
            <v>268</v>
          </cell>
        </row>
        <row r="368">
          <cell r="B368" t="str">
            <v>1T2019</v>
          </cell>
          <cell r="C368">
            <v>43525</v>
          </cell>
          <cell r="D368">
            <v>102.17</v>
          </cell>
          <cell r="E368">
            <v>130.26</v>
          </cell>
          <cell r="F368">
            <v>101.19</v>
          </cell>
          <cell r="G368">
            <v>98.42</v>
          </cell>
          <cell r="H368">
            <v>101.16</v>
          </cell>
          <cell r="I368">
            <v>100.43</v>
          </cell>
          <cell r="J368">
            <v>99.36</v>
          </cell>
          <cell r="K368">
            <v>98.44</v>
          </cell>
          <cell r="L368">
            <v>101.19</v>
          </cell>
          <cell r="M368">
            <v>104.6</v>
          </cell>
          <cell r="N368">
            <v>105.73</v>
          </cell>
          <cell r="O368">
            <v>100.58</v>
          </cell>
          <cell r="P368">
            <v>102.28</v>
          </cell>
          <cell r="Q368">
            <v>1.0263307474921879E-2</v>
          </cell>
          <cell r="S368">
            <v>269</v>
          </cell>
          <cell r="T368">
            <v>95.67</v>
          </cell>
          <cell r="U368">
            <v>102.57</v>
          </cell>
          <cell r="V368">
            <v>103.34</v>
          </cell>
          <cell r="W368">
            <v>102.88</v>
          </cell>
          <cell r="X368">
            <v>101.94</v>
          </cell>
          <cell r="Y368">
            <v>100.31</v>
          </cell>
          <cell r="Z368">
            <v>101.16</v>
          </cell>
          <cell r="AA368">
            <v>103.11</v>
          </cell>
          <cell r="AB368">
            <v>102.56</v>
          </cell>
          <cell r="AC368">
            <v>103.77</v>
          </cell>
          <cell r="AD368">
            <v>101.94</v>
          </cell>
          <cell r="AE368">
            <v>102.56</v>
          </cell>
          <cell r="AG368">
            <v>269</v>
          </cell>
        </row>
        <row r="369">
          <cell r="B369" t="str">
            <v>2T2019</v>
          </cell>
          <cell r="C369">
            <v>43556</v>
          </cell>
          <cell r="D369">
            <v>102.93</v>
          </cell>
          <cell r="E369">
            <v>134.85</v>
          </cell>
          <cell r="F369">
            <v>101.18</v>
          </cell>
          <cell r="G369">
            <v>98.37</v>
          </cell>
          <cell r="H369">
            <v>101.16</v>
          </cell>
          <cell r="I369">
            <v>100.44</v>
          </cell>
          <cell r="J369">
            <v>99.35</v>
          </cell>
          <cell r="K369">
            <v>98.44</v>
          </cell>
          <cell r="L369">
            <v>101.19</v>
          </cell>
          <cell r="M369">
            <v>104.6</v>
          </cell>
          <cell r="N369">
            <v>105.34</v>
          </cell>
          <cell r="O369">
            <v>100.58</v>
          </cell>
          <cell r="P369">
            <v>102.76</v>
          </cell>
          <cell r="Q369">
            <v>6.1683019591547428E-3</v>
          </cell>
          <cell r="S369">
            <v>270</v>
          </cell>
          <cell r="T369">
            <v>95.46</v>
          </cell>
          <cell r="U369">
            <v>104.58</v>
          </cell>
          <cell r="V369">
            <v>103.22</v>
          </cell>
          <cell r="W369">
            <v>103.57</v>
          </cell>
          <cell r="X369">
            <v>102</v>
          </cell>
          <cell r="Y369">
            <v>100.32</v>
          </cell>
          <cell r="Z369">
            <v>101.15</v>
          </cell>
          <cell r="AA369">
            <v>103.88</v>
          </cell>
          <cell r="AB369">
            <v>102.55</v>
          </cell>
          <cell r="AC369">
            <v>104.73</v>
          </cell>
          <cell r="AD369">
            <v>102.11</v>
          </cell>
          <cell r="AE369">
            <v>102.56</v>
          </cell>
          <cell r="AG369">
            <v>270</v>
          </cell>
        </row>
        <row r="370">
          <cell r="B370" t="str">
            <v>2T2019</v>
          </cell>
          <cell r="C370">
            <v>43586</v>
          </cell>
          <cell r="D370">
            <v>104.3</v>
          </cell>
          <cell r="E370">
            <v>133.26</v>
          </cell>
          <cell r="F370">
            <v>101.19</v>
          </cell>
          <cell r="G370">
            <v>98.15</v>
          </cell>
          <cell r="H370">
            <v>101.17</v>
          </cell>
          <cell r="I370">
            <v>100.41</v>
          </cell>
          <cell r="J370">
            <v>99.38</v>
          </cell>
          <cell r="K370">
            <v>98.44</v>
          </cell>
          <cell r="L370">
            <v>101.19</v>
          </cell>
          <cell r="M370">
            <v>104.6</v>
          </cell>
          <cell r="N370">
            <v>104.97</v>
          </cell>
          <cell r="O370">
            <v>100.6</v>
          </cell>
          <cell r="P370">
            <v>103.29</v>
          </cell>
          <cell r="Q370">
            <v>2.8166991158915522E-3</v>
          </cell>
          <cell r="S370">
            <v>271</v>
          </cell>
          <cell r="T370">
            <v>95.14</v>
          </cell>
          <cell r="U370">
            <v>105.93</v>
          </cell>
          <cell r="V370">
            <v>103.63</v>
          </cell>
          <cell r="W370">
            <v>104.13</v>
          </cell>
          <cell r="X370">
            <v>102.35</v>
          </cell>
          <cell r="Y370">
            <v>100.31</v>
          </cell>
          <cell r="Z370">
            <v>101.17</v>
          </cell>
          <cell r="AA370">
            <v>104.65</v>
          </cell>
          <cell r="AB370">
            <v>102.56</v>
          </cell>
          <cell r="AC370">
            <v>106.26</v>
          </cell>
          <cell r="AD370">
            <v>102.17</v>
          </cell>
          <cell r="AE370">
            <v>102.56</v>
          </cell>
          <cell r="AG370">
            <v>271</v>
          </cell>
        </row>
        <row r="371">
          <cell r="B371" t="str">
            <v>2T2019</v>
          </cell>
          <cell r="C371">
            <v>43617</v>
          </cell>
          <cell r="D371">
            <v>103.58</v>
          </cell>
          <cell r="E371">
            <v>131.72999999999999</v>
          </cell>
          <cell r="F371">
            <v>101.29</v>
          </cell>
          <cell r="G371">
            <v>99.68</v>
          </cell>
          <cell r="H371">
            <v>101.16</v>
          </cell>
          <cell r="I371">
            <v>100.41</v>
          </cell>
          <cell r="J371">
            <v>99.36</v>
          </cell>
          <cell r="K371">
            <v>98.44</v>
          </cell>
          <cell r="L371">
            <v>101.19</v>
          </cell>
          <cell r="M371">
            <v>104.6</v>
          </cell>
          <cell r="N371">
            <v>104.54</v>
          </cell>
          <cell r="O371">
            <v>100.6</v>
          </cell>
          <cell r="P371">
            <v>102.99</v>
          </cell>
          <cell r="Q371">
            <v>-3.5322195704057258E-3</v>
          </cell>
          <cell r="S371">
            <v>272</v>
          </cell>
          <cell r="T371">
            <v>96.9</v>
          </cell>
          <cell r="U371">
            <v>106.2</v>
          </cell>
          <cell r="V371">
            <v>103.1</v>
          </cell>
          <cell r="W371">
            <v>103.8</v>
          </cell>
          <cell r="X371">
            <v>102.3</v>
          </cell>
          <cell r="Y371">
            <v>100.3</v>
          </cell>
          <cell r="Z371">
            <v>101.3</v>
          </cell>
          <cell r="AA371">
            <v>104.2</v>
          </cell>
          <cell r="AB371">
            <v>102.6</v>
          </cell>
          <cell r="AC371">
            <v>105.9</v>
          </cell>
          <cell r="AD371">
            <v>102.1</v>
          </cell>
          <cell r="AE371">
            <v>102.6</v>
          </cell>
          <cell r="AG371">
            <v>272</v>
          </cell>
        </row>
        <row r="372">
          <cell r="B372" t="str">
            <v>3T2019</v>
          </cell>
          <cell r="C372">
            <v>43647</v>
          </cell>
          <cell r="D372">
            <v>104.7</v>
          </cell>
          <cell r="E372">
            <v>132.01</v>
          </cell>
          <cell r="F372">
            <v>101.29</v>
          </cell>
          <cell r="G372">
            <v>97.22</v>
          </cell>
          <cell r="H372">
            <v>101.18</v>
          </cell>
          <cell r="I372">
            <v>100.41</v>
          </cell>
          <cell r="J372">
            <v>99.33</v>
          </cell>
          <cell r="K372">
            <v>98.44</v>
          </cell>
          <cell r="L372">
            <v>101.04</v>
          </cell>
          <cell r="M372">
            <v>104.6</v>
          </cell>
          <cell r="N372">
            <v>104.74</v>
          </cell>
          <cell r="O372">
            <v>100.71</v>
          </cell>
          <cell r="P372">
            <v>103.22</v>
          </cell>
          <cell r="Q372">
            <v>-9.6593434503776665E-3</v>
          </cell>
          <cell r="S372">
            <v>273</v>
          </cell>
          <cell r="T372">
            <v>93.98</v>
          </cell>
          <cell r="U372">
            <v>106.71</v>
          </cell>
          <cell r="V372">
            <v>103.66</v>
          </cell>
          <cell r="W372">
            <v>104.12</v>
          </cell>
          <cell r="X372">
            <v>102.33</v>
          </cell>
          <cell r="Y372">
            <v>100.27</v>
          </cell>
          <cell r="Z372">
            <v>101.26</v>
          </cell>
          <cell r="AA372">
            <v>104.77</v>
          </cell>
          <cell r="AB372">
            <v>102.59</v>
          </cell>
          <cell r="AC372">
            <v>106.87</v>
          </cell>
          <cell r="AD372">
            <v>102.22</v>
          </cell>
          <cell r="AE372">
            <v>102.59</v>
          </cell>
          <cell r="AG372">
            <v>273</v>
          </cell>
        </row>
        <row r="373">
          <cell r="B373" t="str">
            <v>3T2019</v>
          </cell>
          <cell r="C373">
            <v>43678</v>
          </cell>
          <cell r="D373">
            <v>101.47</v>
          </cell>
          <cell r="E373">
            <v>127.3</v>
          </cell>
          <cell r="F373">
            <v>101.29</v>
          </cell>
          <cell r="G373">
            <v>98.15</v>
          </cell>
          <cell r="H373">
            <v>101.18</v>
          </cell>
          <cell r="I373">
            <v>100.41</v>
          </cell>
          <cell r="J373">
            <v>99.25</v>
          </cell>
          <cell r="K373">
            <v>98.59</v>
          </cell>
          <cell r="L373">
            <v>101.07</v>
          </cell>
          <cell r="M373">
            <v>104.6</v>
          </cell>
          <cell r="N373">
            <v>104.67</v>
          </cell>
          <cell r="O373">
            <v>100.83</v>
          </cell>
          <cell r="P373">
            <v>101.68</v>
          </cell>
          <cell r="Q373">
            <v>-1.5568672503268211E-2</v>
          </cell>
          <cell r="S373">
            <v>274</v>
          </cell>
          <cell r="T373">
            <v>95.05</v>
          </cell>
          <cell r="U373">
            <v>102.24</v>
          </cell>
          <cell r="V373">
            <v>102.77</v>
          </cell>
          <cell r="W373">
            <v>101.89</v>
          </cell>
          <cell r="X373">
            <v>102.09</v>
          </cell>
          <cell r="Y373">
            <v>100</v>
          </cell>
          <cell r="Z373">
            <v>101.29</v>
          </cell>
          <cell r="AA373">
            <v>102.14</v>
          </cell>
          <cell r="AB373">
            <v>102.63</v>
          </cell>
          <cell r="AC373">
            <v>102.17</v>
          </cell>
          <cell r="AD373">
            <v>101.99</v>
          </cell>
          <cell r="AE373">
            <v>102.63</v>
          </cell>
          <cell r="AG373">
            <v>274</v>
          </cell>
        </row>
        <row r="374">
          <cell r="B374" t="str">
            <v>3T2019</v>
          </cell>
          <cell r="C374">
            <v>43709</v>
          </cell>
          <cell r="D374">
            <v>100.71</v>
          </cell>
          <cell r="E374">
            <v>129.77000000000001</v>
          </cell>
          <cell r="F374">
            <v>101.3</v>
          </cell>
          <cell r="G374">
            <v>98.97</v>
          </cell>
          <cell r="H374">
            <v>101.24</v>
          </cell>
          <cell r="I374">
            <v>100.41</v>
          </cell>
          <cell r="J374">
            <v>99.27</v>
          </cell>
          <cell r="K374">
            <v>98.59</v>
          </cell>
          <cell r="L374">
            <v>101.07</v>
          </cell>
          <cell r="M374">
            <v>104.68</v>
          </cell>
          <cell r="N374">
            <v>105</v>
          </cell>
          <cell r="O374">
            <v>100.84</v>
          </cell>
          <cell r="P374">
            <v>101.47</v>
          </cell>
          <cell r="Q374">
            <v>-2.17841831326826E-2</v>
          </cell>
          <cell r="S374">
            <v>275</v>
          </cell>
          <cell r="T374">
            <v>96.11</v>
          </cell>
          <cell r="U374">
            <v>99.74</v>
          </cell>
          <cell r="V374">
            <v>103.21</v>
          </cell>
          <cell r="W374">
            <v>101.47</v>
          </cell>
          <cell r="X374">
            <v>102.18</v>
          </cell>
          <cell r="Y374">
            <v>100.1</v>
          </cell>
          <cell r="Z374">
            <v>101.27</v>
          </cell>
          <cell r="AA374">
            <v>101.77</v>
          </cell>
          <cell r="AB374">
            <v>102.67</v>
          </cell>
          <cell r="AC374">
            <v>101.34</v>
          </cell>
          <cell r="AD374">
            <v>102.06</v>
          </cell>
          <cell r="AE374">
            <v>102.68</v>
          </cell>
          <cell r="AG374">
            <v>275</v>
          </cell>
        </row>
        <row r="375">
          <cell r="B375" t="str">
            <v>4T2019</v>
          </cell>
          <cell r="C375">
            <v>43739</v>
          </cell>
          <cell r="D375">
            <v>100.78</v>
          </cell>
          <cell r="E375">
            <v>128.93</v>
          </cell>
          <cell r="F375">
            <v>101.29</v>
          </cell>
          <cell r="G375">
            <v>102.36</v>
          </cell>
          <cell r="H375">
            <v>101.28</v>
          </cell>
          <cell r="I375">
            <v>100.41</v>
          </cell>
          <cell r="J375">
            <v>99.62</v>
          </cell>
          <cell r="K375">
            <v>98.57</v>
          </cell>
          <cell r="L375">
            <v>101.07</v>
          </cell>
          <cell r="M375">
            <v>107.43</v>
          </cell>
          <cell r="N375">
            <v>105.02</v>
          </cell>
          <cell r="O375">
            <v>100.88</v>
          </cell>
          <cell r="P375">
            <v>102.02</v>
          </cell>
          <cell r="Q375">
            <v>-2.668109030036947E-2</v>
          </cell>
          <cell r="S375">
            <v>276</v>
          </cell>
          <cell r="T375">
            <v>101.25</v>
          </cell>
          <cell r="U375">
            <v>100.2</v>
          </cell>
          <cell r="V375">
            <v>103.23</v>
          </cell>
          <cell r="W375">
            <v>102.26</v>
          </cell>
          <cell r="X375">
            <v>102.1</v>
          </cell>
          <cell r="Y375">
            <v>100.19</v>
          </cell>
          <cell r="Z375">
            <v>101.26</v>
          </cell>
          <cell r="AA375">
            <v>102.43</v>
          </cell>
          <cell r="AB375">
            <v>102.92</v>
          </cell>
          <cell r="AC375">
            <v>102.1</v>
          </cell>
          <cell r="AD375">
            <v>102.4</v>
          </cell>
          <cell r="AE375">
            <v>102.92</v>
          </cell>
          <cell r="AG375">
            <v>276</v>
          </cell>
        </row>
        <row r="376">
          <cell r="B376" t="str">
            <v>4T2019</v>
          </cell>
          <cell r="C376">
            <v>43770</v>
          </cell>
          <cell r="D376">
            <v>100.2</v>
          </cell>
          <cell r="E376">
            <v>125.18</v>
          </cell>
          <cell r="F376">
            <v>101.29</v>
          </cell>
          <cell r="G376">
            <v>99.91</v>
          </cell>
          <cell r="H376">
            <v>101.28</v>
          </cell>
          <cell r="I376">
            <v>100.41</v>
          </cell>
          <cell r="J376">
            <v>100.07</v>
          </cell>
          <cell r="K376">
            <v>98.51</v>
          </cell>
          <cell r="L376">
            <v>101.08</v>
          </cell>
          <cell r="M376">
            <v>107.43</v>
          </cell>
          <cell r="N376">
            <v>105.11</v>
          </cell>
          <cell r="O376">
            <v>100.75</v>
          </cell>
          <cell r="P376">
            <v>101.26</v>
          </cell>
          <cell r="Q376">
            <v>-2.9431501496048673E-2</v>
          </cell>
          <cell r="S376">
            <v>277</v>
          </cell>
          <cell r="T376">
            <v>97.79</v>
          </cell>
          <cell r="U376">
            <v>98.86</v>
          </cell>
          <cell r="V376">
            <v>103.21</v>
          </cell>
          <cell r="W376">
            <v>101.35</v>
          </cell>
          <cell r="X376">
            <v>101.71</v>
          </cell>
          <cell r="Y376">
            <v>100.29</v>
          </cell>
          <cell r="Z376">
            <v>101.24</v>
          </cell>
          <cell r="AA376">
            <v>101.32</v>
          </cell>
          <cell r="AB376">
            <v>102.95</v>
          </cell>
          <cell r="AC376">
            <v>100.14</v>
          </cell>
          <cell r="AD376">
            <v>102.5</v>
          </cell>
          <cell r="AE376">
            <v>102.95</v>
          </cell>
          <cell r="AG376">
            <v>277</v>
          </cell>
        </row>
        <row r="377">
          <cell r="B377" t="str">
            <v>4T2019</v>
          </cell>
          <cell r="C377">
            <v>43800</v>
          </cell>
          <cell r="D377">
            <v>100.62</v>
          </cell>
          <cell r="E377">
            <v>134.08000000000001</v>
          </cell>
          <cell r="F377">
            <v>101.29</v>
          </cell>
          <cell r="G377">
            <v>99.52</v>
          </cell>
          <cell r="H377">
            <v>101.28</v>
          </cell>
          <cell r="I377">
            <v>100.41</v>
          </cell>
          <cell r="J377">
            <v>100.08</v>
          </cell>
          <cell r="K377">
            <v>98.78</v>
          </cell>
          <cell r="L377">
            <v>101.09</v>
          </cell>
          <cell r="M377">
            <v>107.43</v>
          </cell>
          <cell r="N377">
            <v>104.6</v>
          </cell>
          <cell r="O377">
            <v>100.75</v>
          </cell>
          <cell r="P377">
            <v>101.79</v>
          </cell>
          <cell r="Q377">
            <v>-3.1806917017884406E-2</v>
          </cell>
          <cell r="S377">
            <v>278</v>
          </cell>
          <cell r="T377">
            <v>97.53</v>
          </cell>
          <cell r="U377">
            <v>100.42</v>
          </cell>
          <cell r="V377">
            <v>103.22</v>
          </cell>
          <cell r="W377">
            <v>101.7</v>
          </cell>
          <cell r="X377">
            <v>102.75</v>
          </cell>
          <cell r="Y377">
            <v>100.29</v>
          </cell>
          <cell r="Z377">
            <v>101.23</v>
          </cell>
          <cell r="AA377">
            <v>102.12</v>
          </cell>
          <cell r="AB377">
            <v>102.98</v>
          </cell>
          <cell r="AC377">
            <v>101.45</v>
          </cell>
          <cell r="AD377">
            <v>102.34</v>
          </cell>
          <cell r="AE377">
            <v>102.99</v>
          </cell>
          <cell r="AG377">
            <v>278</v>
          </cell>
        </row>
        <row r="378">
          <cell r="B378" t="str">
            <v>1T2020</v>
          </cell>
          <cell r="C378">
            <v>43831</v>
          </cell>
          <cell r="D378">
            <v>100.15</v>
          </cell>
          <cell r="E378">
            <v>126.8</v>
          </cell>
          <cell r="F378">
            <v>101.3</v>
          </cell>
          <cell r="G378">
            <v>100.13</v>
          </cell>
          <cell r="H378">
            <v>101.28</v>
          </cell>
          <cell r="I378">
            <v>100.41</v>
          </cell>
          <cell r="J378">
            <v>100.07</v>
          </cell>
          <cell r="K378">
            <v>98.78</v>
          </cell>
          <cell r="L378">
            <v>101.12</v>
          </cell>
          <cell r="M378">
            <v>107.43</v>
          </cell>
          <cell r="N378">
            <v>104.88</v>
          </cell>
          <cell r="O378">
            <v>100.75</v>
          </cell>
          <cell r="P378">
            <v>101.26</v>
          </cell>
          <cell r="Q378">
            <v>-3.1401863250969941E-2</v>
          </cell>
          <cell r="S378">
            <v>279</v>
          </cell>
          <cell r="T378">
            <v>98.17</v>
          </cell>
          <cell r="U378">
            <v>98.34</v>
          </cell>
          <cell r="V378">
            <v>103.43</v>
          </cell>
          <cell r="W378">
            <v>101.25</v>
          </cell>
          <cell r="X378">
            <v>102.15</v>
          </cell>
          <cell r="Y378">
            <v>100.29</v>
          </cell>
          <cell r="Z378">
            <v>101.24</v>
          </cell>
          <cell r="AA378">
            <v>101.44</v>
          </cell>
          <cell r="AB378">
            <v>102.98</v>
          </cell>
          <cell r="AC378">
            <v>100.54</v>
          </cell>
          <cell r="AD378">
            <v>102.12</v>
          </cell>
          <cell r="AE378">
            <v>102.99</v>
          </cell>
          <cell r="AG378">
            <v>279</v>
          </cell>
        </row>
        <row r="379">
          <cell r="B379" t="str">
            <v>1T2020</v>
          </cell>
          <cell r="C379">
            <v>43862</v>
          </cell>
          <cell r="D379">
            <v>100.92</v>
          </cell>
          <cell r="E379">
            <v>126.34</v>
          </cell>
          <cell r="F379">
            <v>101.3</v>
          </cell>
          <cell r="G379">
            <v>105.77</v>
          </cell>
          <cell r="H379">
            <v>101.28</v>
          </cell>
          <cell r="I379">
            <v>100.41</v>
          </cell>
          <cell r="J379">
            <v>100.07</v>
          </cell>
          <cell r="K379">
            <v>98.78</v>
          </cell>
          <cell r="L379">
            <v>101.12</v>
          </cell>
          <cell r="M379">
            <v>107.43</v>
          </cell>
          <cell r="N379">
            <v>105.53</v>
          </cell>
          <cell r="O379">
            <v>100.75</v>
          </cell>
          <cell r="P379">
            <v>102.23</v>
          </cell>
          <cell r="Q379">
            <v>-2.9327950605556818E-2</v>
          </cell>
          <cell r="S379">
            <v>280</v>
          </cell>
          <cell r="T379">
            <v>104.87</v>
          </cell>
          <cell r="U379">
            <v>100.27</v>
          </cell>
          <cell r="V379">
            <v>103.4</v>
          </cell>
          <cell r="W379">
            <v>102.68</v>
          </cell>
          <cell r="X379">
            <v>102.16</v>
          </cell>
          <cell r="Y379">
            <v>100.29</v>
          </cell>
          <cell r="Z379">
            <v>101.24</v>
          </cell>
          <cell r="AA379">
            <v>102.84</v>
          </cell>
          <cell r="AB379">
            <v>102.98</v>
          </cell>
          <cell r="AC379">
            <v>102.69</v>
          </cell>
          <cell r="AD379">
            <v>102.57</v>
          </cell>
          <cell r="AE379">
            <v>102.99</v>
          </cell>
          <cell r="AG379">
            <v>280</v>
          </cell>
        </row>
        <row r="380">
          <cell r="B380" t="str">
            <v>1T2020</v>
          </cell>
          <cell r="C380">
            <v>43891</v>
          </cell>
          <cell r="D380">
            <v>101.53</v>
          </cell>
          <cell r="E380">
            <v>124.99</v>
          </cell>
          <cell r="F380">
            <v>101.3</v>
          </cell>
          <cell r="G380">
            <v>98.26</v>
          </cell>
          <cell r="H380">
            <v>101.05</v>
          </cell>
          <cell r="I380">
            <v>100.41</v>
          </cell>
          <cell r="J380">
            <v>100.08</v>
          </cell>
          <cell r="K380">
            <v>98.78</v>
          </cell>
          <cell r="L380">
            <v>101.12</v>
          </cell>
          <cell r="M380">
            <v>107.43</v>
          </cell>
          <cell r="N380">
            <v>105.98</v>
          </cell>
          <cell r="O380">
            <v>100.75</v>
          </cell>
          <cell r="P380">
            <v>101.97</v>
          </cell>
          <cell r="Q380">
            <v>-2.8519806962351013E-2</v>
          </cell>
          <cell r="S380">
            <v>281</v>
          </cell>
          <cell r="T380">
            <v>95.83</v>
          </cell>
          <cell r="U380">
            <v>101.09</v>
          </cell>
          <cell r="V380">
            <v>103.52</v>
          </cell>
          <cell r="W380">
            <v>102.31</v>
          </cell>
          <cell r="X380">
            <v>102.23</v>
          </cell>
          <cell r="Y380">
            <v>100.3</v>
          </cell>
          <cell r="Z380">
            <v>101.24</v>
          </cell>
          <cell r="AA380">
            <v>102.49</v>
          </cell>
          <cell r="AB380">
            <v>102.98</v>
          </cell>
          <cell r="AC380">
            <v>102.02</v>
          </cell>
          <cell r="AD380">
            <v>102.3</v>
          </cell>
          <cell r="AE380">
            <v>102.99</v>
          </cell>
          <cell r="AG380">
            <v>281</v>
          </cell>
        </row>
        <row r="381">
          <cell r="B381" t="str">
            <v>2T2020</v>
          </cell>
          <cell r="C381">
            <v>43922</v>
          </cell>
          <cell r="D381">
            <v>102.4</v>
          </cell>
          <cell r="E381">
            <v>112.26</v>
          </cell>
          <cell r="F381">
            <v>101.3</v>
          </cell>
          <cell r="G381">
            <v>95.16</v>
          </cell>
          <cell r="H381">
            <v>101.06</v>
          </cell>
          <cell r="I381">
            <v>100.41</v>
          </cell>
          <cell r="J381">
            <v>99.38</v>
          </cell>
          <cell r="K381">
            <v>98.78</v>
          </cell>
          <cell r="L381">
            <v>101.12</v>
          </cell>
          <cell r="M381">
            <v>107.43</v>
          </cell>
          <cell r="N381">
            <v>106.41</v>
          </cell>
          <cell r="O381">
            <v>100.75</v>
          </cell>
          <cell r="P381">
            <v>101.53</v>
          </cell>
          <cell r="Q381">
            <v>-2.7452194905025151E-2</v>
          </cell>
          <cell r="S381">
            <v>282</v>
          </cell>
          <cell r="T381">
            <v>91.83</v>
          </cell>
          <cell r="U381">
            <v>100.07</v>
          </cell>
          <cell r="V381">
            <v>103.55</v>
          </cell>
          <cell r="W381">
            <v>102.34</v>
          </cell>
          <cell r="X381">
            <v>100.61</v>
          </cell>
          <cell r="Y381">
            <v>100.29</v>
          </cell>
          <cell r="Z381">
            <v>101.21</v>
          </cell>
          <cell r="AA381">
            <v>102.12</v>
          </cell>
          <cell r="AB381">
            <v>102.23</v>
          </cell>
          <cell r="AC381">
            <v>101.47</v>
          </cell>
          <cell r="AD381">
            <v>102.45</v>
          </cell>
          <cell r="AE381">
            <v>102.23</v>
          </cell>
          <cell r="AG381">
            <v>282</v>
          </cell>
        </row>
        <row r="382">
          <cell r="B382" t="str">
            <v>2T2020</v>
          </cell>
          <cell r="C382">
            <v>43952</v>
          </cell>
          <cell r="D382">
            <v>108.99</v>
          </cell>
          <cell r="E382">
            <v>130.5</v>
          </cell>
          <cell r="F382">
            <v>101.31</v>
          </cell>
          <cell r="G382">
            <v>90.02</v>
          </cell>
          <cell r="H382">
            <v>101.29</v>
          </cell>
          <cell r="I382">
            <v>100.41</v>
          </cell>
          <cell r="J382">
            <v>98.98</v>
          </cell>
          <cell r="K382">
            <v>98.78</v>
          </cell>
          <cell r="L382">
            <v>101.12</v>
          </cell>
          <cell r="M382">
            <v>107.43</v>
          </cell>
          <cell r="N382">
            <v>105.85</v>
          </cell>
          <cell r="O382">
            <v>100.75</v>
          </cell>
          <cell r="P382">
            <v>105.51</v>
          </cell>
          <cell r="Q382">
            <v>-2.374340571464939E-2</v>
          </cell>
          <cell r="S382">
            <v>283</v>
          </cell>
          <cell r="T382">
            <v>85.72</v>
          </cell>
          <cell r="U382">
            <v>112.85</v>
          </cell>
          <cell r="V382">
            <v>103.6</v>
          </cell>
          <cell r="W382">
            <v>107.21</v>
          </cell>
          <cell r="X382">
            <v>102.28</v>
          </cell>
          <cell r="Y382">
            <v>100.29</v>
          </cell>
          <cell r="Z382">
            <v>101.24</v>
          </cell>
          <cell r="AA382">
            <v>108.56</v>
          </cell>
          <cell r="AB382">
            <v>99.37</v>
          </cell>
          <cell r="AC382">
            <v>112.16</v>
          </cell>
          <cell r="AD382">
            <v>102.29</v>
          </cell>
          <cell r="AE382">
            <v>99.37</v>
          </cell>
          <cell r="AG382">
            <v>283</v>
          </cell>
        </row>
        <row r="383">
          <cell r="B383" t="str">
            <v>2T2020</v>
          </cell>
          <cell r="C383">
            <v>43983</v>
          </cell>
          <cell r="D383">
            <v>107.25</v>
          </cell>
          <cell r="E383">
            <v>130.06</v>
          </cell>
          <cell r="F383">
            <v>101.31</v>
          </cell>
          <cell r="G383">
            <v>90.59</v>
          </cell>
          <cell r="H383">
            <v>101.29</v>
          </cell>
          <cell r="I383">
            <v>100.41</v>
          </cell>
          <cell r="J383">
            <v>98.61</v>
          </cell>
          <cell r="K383">
            <v>98.78</v>
          </cell>
          <cell r="L383">
            <v>101.12</v>
          </cell>
          <cell r="M383">
            <v>107.43</v>
          </cell>
          <cell r="N383">
            <v>104.91</v>
          </cell>
          <cell r="O383">
            <v>100.75</v>
          </cell>
          <cell r="P383">
            <v>104.15</v>
          </cell>
          <cell r="Q383">
            <v>-1.9535990291882022E-2</v>
          </cell>
          <cell r="S383">
            <v>284</v>
          </cell>
          <cell r="T383">
            <v>85.78</v>
          </cell>
          <cell r="U383">
            <v>109.56</v>
          </cell>
          <cell r="V383">
            <v>103.88</v>
          </cell>
          <cell r="W383">
            <v>105.44</v>
          </cell>
          <cell r="X383">
            <v>102.22</v>
          </cell>
          <cell r="Y383">
            <v>100.29</v>
          </cell>
          <cell r="Z383">
            <v>101.24</v>
          </cell>
          <cell r="AA383">
            <v>107.03</v>
          </cell>
          <cell r="AB383">
            <v>99.41</v>
          </cell>
          <cell r="AC383">
            <v>110.3</v>
          </cell>
          <cell r="AD383">
            <v>102.15</v>
          </cell>
          <cell r="AE383">
            <v>99.41</v>
          </cell>
          <cell r="AG383">
            <v>284</v>
          </cell>
        </row>
        <row r="384">
          <cell r="B384" t="str">
            <v>3T2020</v>
          </cell>
          <cell r="C384">
            <v>44013</v>
          </cell>
          <cell r="D384">
            <v>107.85</v>
          </cell>
          <cell r="E384">
            <v>130.33000000000001</v>
          </cell>
          <cell r="F384">
            <v>101.31</v>
          </cell>
          <cell r="G384">
            <v>94.48</v>
          </cell>
          <cell r="H384">
            <v>101.29</v>
          </cell>
          <cell r="I384">
            <v>100.41</v>
          </cell>
          <cell r="J384">
            <v>98.61</v>
          </cell>
          <cell r="K384">
            <v>98.78</v>
          </cell>
          <cell r="L384">
            <v>101.12</v>
          </cell>
          <cell r="M384">
            <v>107.43</v>
          </cell>
          <cell r="N384">
            <v>104.51</v>
          </cell>
          <cell r="O384">
            <v>100.75</v>
          </cell>
          <cell r="P384">
            <v>104.66</v>
          </cell>
          <cell r="Q384">
            <v>-1.460228411140041E-2</v>
          </cell>
          <cell r="S384">
            <v>285</v>
          </cell>
          <cell r="T384">
            <v>89.18</v>
          </cell>
          <cell r="U384">
            <v>111.48</v>
          </cell>
          <cell r="V384">
            <v>103.87</v>
          </cell>
          <cell r="W384">
            <v>106.22</v>
          </cell>
          <cell r="X384">
            <v>102.18</v>
          </cell>
          <cell r="Y384">
            <v>100.29</v>
          </cell>
          <cell r="Z384">
            <v>101.24</v>
          </cell>
          <cell r="AA384">
            <v>107.69</v>
          </cell>
          <cell r="AB384">
            <v>99.79</v>
          </cell>
          <cell r="AC384">
            <v>111.28</v>
          </cell>
          <cell r="AD384">
            <v>102.42</v>
          </cell>
          <cell r="AE384">
            <v>99.79</v>
          </cell>
          <cell r="AG384">
            <v>285</v>
          </cell>
        </row>
        <row r="385">
          <cell r="B385" t="str">
            <v>3T2020</v>
          </cell>
          <cell r="C385">
            <v>44044</v>
          </cell>
          <cell r="D385">
            <v>108.19</v>
          </cell>
          <cell r="E385">
            <v>145.96</v>
          </cell>
          <cell r="F385">
            <v>101.31</v>
          </cell>
          <cell r="G385">
            <v>97.44</v>
          </cell>
          <cell r="H385">
            <v>101.29</v>
          </cell>
          <cell r="I385">
            <v>100.41</v>
          </cell>
          <cell r="J385">
            <v>98.61</v>
          </cell>
          <cell r="K385">
            <v>98.78</v>
          </cell>
          <cell r="L385">
            <v>101.12</v>
          </cell>
          <cell r="M385">
            <v>107.43</v>
          </cell>
          <cell r="N385">
            <v>104.9</v>
          </cell>
          <cell r="O385">
            <v>100.75</v>
          </cell>
          <cell r="P385">
            <v>105.85</v>
          </cell>
          <cell r="Q385">
            <v>-7.0824949698190531E-3</v>
          </cell>
          <cell r="S385">
            <v>286</v>
          </cell>
          <cell r="T385">
            <v>94.01</v>
          </cell>
          <cell r="U385">
            <v>112.6</v>
          </cell>
          <cell r="V385">
            <v>104.04</v>
          </cell>
          <cell r="W385">
            <v>107.34</v>
          </cell>
          <cell r="X385">
            <v>103.29</v>
          </cell>
          <cell r="Y385">
            <v>100.29</v>
          </cell>
          <cell r="Z385">
            <v>101.24</v>
          </cell>
          <cell r="AA385">
            <v>108.4</v>
          </cell>
          <cell r="AB385">
            <v>102.5</v>
          </cell>
          <cell r="AC385">
            <v>111.78</v>
          </cell>
          <cell r="AD385">
            <v>102.7</v>
          </cell>
          <cell r="AE385">
            <v>102.5</v>
          </cell>
          <cell r="AG385">
            <v>286</v>
          </cell>
        </row>
        <row r="386">
          <cell r="B386" t="str">
            <v>3T2020</v>
          </cell>
          <cell r="C386">
            <v>44075</v>
          </cell>
          <cell r="D386">
            <v>108.87</v>
          </cell>
          <cell r="E386">
            <v>138.38999999999999</v>
          </cell>
          <cell r="F386">
            <v>101.31</v>
          </cell>
          <cell r="G386">
            <v>96.89</v>
          </cell>
          <cell r="H386">
            <v>101.29</v>
          </cell>
          <cell r="I386">
            <v>100.41</v>
          </cell>
          <cell r="J386">
            <v>98.61</v>
          </cell>
          <cell r="K386">
            <v>98.78</v>
          </cell>
          <cell r="L386">
            <v>101.12</v>
          </cell>
          <cell r="M386">
            <v>107.43</v>
          </cell>
          <cell r="N386">
            <v>105.04</v>
          </cell>
          <cell r="O386">
            <v>100.75</v>
          </cell>
          <cell r="P386">
            <v>106.02</v>
          </cell>
          <cell r="Q386">
            <v>1.2695280913410656E-3</v>
          </cell>
          <cell r="S386">
            <v>287</v>
          </cell>
          <cell r="T386">
            <v>93.47</v>
          </cell>
          <cell r="U386">
            <v>113.59</v>
          </cell>
          <cell r="V386">
            <v>103.86</v>
          </cell>
          <cell r="W386">
            <v>107.74</v>
          </cell>
          <cell r="X386">
            <v>102.96</v>
          </cell>
          <cell r="Y386">
            <v>100.29</v>
          </cell>
          <cell r="Z386">
            <v>101.24</v>
          </cell>
          <cell r="AA386">
            <v>108.57</v>
          </cell>
          <cell r="AB386">
            <v>102.5</v>
          </cell>
          <cell r="AC386">
            <v>112.27</v>
          </cell>
          <cell r="AD386">
            <v>102.63</v>
          </cell>
          <cell r="AE386">
            <v>102.5</v>
          </cell>
          <cell r="AG386">
            <v>287</v>
          </cell>
        </row>
        <row r="387">
          <cell r="B387" t="str">
            <v>4T2020</v>
          </cell>
          <cell r="C387">
            <v>44105</v>
          </cell>
          <cell r="D387">
            <v>109.39</v>
          </cell>
          <cell r="E387">
            <v>135.97</v>
          </cell>
          <cell r="F387">
            <v>101.31</v>
          </cell>
          <cell r="G387">
            <v>104.44</v>
          </cell>
          <cell r="H387">
            <v>101.29</v>
          </cell>
          <cell r="I387">
            <v>100.41</v>
          </cell>
          <cell r="J387">
            <v>98.61</v>
          </cell>
          <cell r="K387">
            <v>98.78</v>
          </cell>
          <cell r="L387">
            <v>101.12</v>
          </cell>
          <cell r="M387">
            <v>107.83</v>
          </cell>
          <cell r="N387">
            <v>104.88</v>
          </cell>
          <cell r="O387">
            <v>100.86</v>
          </cell>
          <cell r="P387">
            <v>106.69</v>
          </cell>
          <cell r="Q387">
            <v>8.3316432077231717E-3</v>
          </cell>
          <cell r="S387">
            <v>288</v>
          </cell>
          <cell r="T387">
            <v>102.37</v>
          </cell>
          <cell r="U387">
            <v>113.87</v>
          </cell>
          <cell r="V387">
            <v>104.04</v>
          </cell>
          <cell r="W387">
            <v>108.79</v>
          </cell>
          <cell r="X387">
            <v>102.65</v>
          </cell>
          <cell r="Y387">
            <v>100.29</v>
          </cell>
          <cell r="Z387">
            <v>101.24</v>
          </cell>
          <cell r="AA387">
            <v>109.53</v>
          </cell>
          <cell r="AB387">
            <v>102.58</v>
          </cell>
          <cell r="AC387">
            <v>114.02</v>
          </cell>
          <cell r="AD387">
            <v>102.85</v>
          </cell>
          <cell r="AE387">
            <v>102.58</v>
          </cell>
          <cell r="AG387">
            <v>288</v>
          </cell>
        </row>
        <row r="388">
          <cell r="B388" t="str">
            <v>4T2020</v>
          </cell>
          <cell r="C388">
            <v>44136</v>
          </cell>
          <cell r="D388">
            <v>108.91</v>
          </cell>
          <cell r="E388">
            <v>133.44</v>
          </cell>
          <cell r="F388">
            <v>101.31</v>
          </cell>
          <cell r="G388">
            <v>97.98</v>
          </cell>
          <cell r="H388">
            <v>101.29</v>
          </cell>
          <cell r="I388">
            <v>100.41</v>
          </cell>
          <cell r="J388">
            <v>98.44</v>
          </cell>
          <cell r="K388">
            <v>98.78</v>
          </cell>
          <cell r="L388">
            <v>101.12</v>
          </cell>
          <cell r="M388">
            <v>107.83</v>
          </cell>
          <cell r="N388">
            <v>105.59</v>
          </cell>
          <cell r="O388">
            <v>100.86</v>
          </cell>
          <cell r="P388">
            <v>105.82</v>
          </cell>
          <cell r="Q388">
            <v>1.4714614564946826E-2</v>
          </cell>
          <cell r="S388">
            <v>289</v>
          </cell>
          <cell r="T388">
            <v>94.47</v>
          </cell>
          <cell r="U388">
            <v>113.19</v>
          </cell>
          <cell r="V388">
            <v>103.88</v>
          </cell>
          <cell r="W388">
            <v>107.75</v>
          </cell>
          <cell r="X388">
            <v>102.3</v>
          </cell>
          <cell r="Y388">
            <v>100.28</v>
          </cell>
          <cell r="Z388">
            <v>101.24</v>
          </cell>
          <cell r="AA388">
            <v>108.34</v>
          </cell>
          <cell r="AB388">
            <v>102.58</v>
          </cell>
          <cell r="AC388">
            <v>112.05</v>
          </cell>
          <cell r="AD388">
            <v>102.64</v>
          </cell>
          <cell r="AE388">
            <v>102.58</v>
          </cell>
          <cell r="AG388">
            <v>289</v>
          </cell>
        </row>
        <row r="389">
          <cell r="B389" t="str">
            <v>4T2020</v>
          </cell>
          <cell r="C389">
            <v>44166</v>
          </cell>
          <cell r="D389">
            <v>106.05</v>
          </cell>
          <cell r="E389">
            <v>128.76</v>
          </cell>
          <cell r="F389">
            <v>101.31</v>
          </cell>
          <cell r="G389">
            <v>97.9</v>
          </cell>
          <cell r="H389">
            <v>101.29</v>
          </cell>
          <cell r="I389">
            <v>100.41</v>
          </cell>
          <cell r="J389">
            <v>98.2</v>
          </cell>
          <cell r="K389">
            <v>98.78</v>
          </cell>
          <cell r="L389">
            <v>101.1</v>
          </cell>
          <cell r="M389">
            <v>107.83</v>
          </cell>
          <cell r="N389">
            <v>104.82</v>
          </cell>
          <cell r="O389">
            <v>100.86</v>
          </cell>
          <cell r="P389">
            <v>104.15</v>
          </cell>
          <cell r="Q389">
            <v>1.8847006651884435E-2</v>
          </cell>
          <cell r="S389">
            <v>290</v>
          </cell>
          <cell r="T389">
            <v>94.02</v>
          </cell>
          <cell r="U389">
            <v>107.65</v>
          </cell>
          <cell r="V389">
            <v>103.68</v>
          </cell>
          <cell r="W389">
            <v>105.49</v>
          </cell>
          <cell r="X389">
            <v>101.86</v>
          </cell>
          <cell r="Y389">
            <v>100.28</v>
          </cell>
          <cell r="Z389">
            <v>101.24</v>
          </cell>
          <cell r="AA389">
            <v>105.76</v>
          </cell>
          <cell r="AB389">
            <v>102.59</v>
          </cell>
          <cell r="AC389">
            <v>107.95</v>
          </cell>
          <cell r="AD389">
            <v>102.19</v>
          </cell>
          <cell r="AE389">
            <v>102.59</v>
          </cell>
          <cell r="AG389">
            <v>290</v>
          </cell>
        </row>
        <row r="390">
          <cell r="B390" t="str">
            <v>1T2021</v>
          </cell>
          <cell r="C390">
            <v>44197</v>
          </cell>
          <cell r="D390">
            <v>105.93</v>
          </cell>
          <cell r="E390">
            <v>133.72999999999999</v>
          </cell>
          <cell r="F390">
            <v>101.31</v>
          </cell>
          <cell r="G390">
            <v>97.9</v>
          </cell>
          <cell r="H390">
            <v>101.29</v>
          </cell>
          <cell r="I390">
            <v>100.51</v>
          </cell>
          <cell r="J390">
            <v>98.2</v>
          </cell>
          <cell r="K390">
            <v>98.78</v>
          </cell>
          <cell r="L390">
            <v>101.15</v>
          </cell>
          <cell r="M390">
            <v>107.83</v>
          </cell>
          <cell r="N390">
            <v>105.5</v>
          </cell>
          <cell r="O390">
            <v>100.86</v>
          </cell>
          <cell r="P390">
            <v>104.33</v>
          </cell>
          <cell r="Q390">
            <v>2.2124507460494769E-2</v>
          </cell>
          <cell r="S390">
            <v>291</v>
          </cell>
          <cell r="T390">
            <v>94.02</v>
          </cell>
          <cell r="U390">
            <v>107.64</v>
          </cell>
          <cell r="V390">
            <v>103.95</v>
          </cell>
          <cell r="W390">
            <v>105.59</v>
          </cell>
          <cell r="X390">
            <v>102.4</v>
          </cell>
          <cell r="Y390">
            <v>100.28</v>
          </cell>
          <cell r="Z390">
            <v>101.24</v>
          </cell>
          <cell r="AA390">
            <v>106.04</v>
          </cell>
          <cell r="AB390">
            <v>102.6</v>
          </cell>
          <cell r="AC390">
            <v>108.19</v>
          </cell>
          <cell r="AD390">
            <v>102.27</v>
          </cell>
          <cell r="AE390">
            <v>102.61</v>
          </cell>
          <cell r="AG390">
            <v>291</v>
          </cell>
        </row>
        <row r="391">
          <cell r="B391" t="str">
            <v>1T2021</v>
          </cell>
          <cell r="C391">
            <v>44228</v>
          </cell>
          <cell r="D391">
            <v>105.98</v>
          </cell>
          <cell r="E391">
            <v>126.15</v>
          </cell>
          <cell r="F391">
            <v>101.31</v>
          </cell>
          <cell r="G391">
            <v>98.96</v>
          </cell>
          <cell r="H391">
            <v>101.29</v>
          </cell>
          <cell r="I391">
            <v>100.51</v>
          </cell>
          <cell r="J391">
            <v>98.2</v>
          </cell>
          <cell r="K391">
            <v>98.78</v>
          </cell>
          <cell r="L391">
            <v>101.15</v>
          </cell>
          <cell r="M391">
            <v>107.83</v>
          </cell>
          <cell r="N391">
            <v>105.61</v>
          </cell>
          <cell r="O391">
            <v>100.86</v>
          </cell>
          <cell r="P391">
            <v>103.89</v>
          </cell>
          <cell r="Q391">
            <v>2.3094801223241479E-2</v>
          </cell>
          <cell r="S391">
            <v>292</v>
          </cell>
          <cell r="T391">
            <v>94.86</v>
          </cell>
          <cell r="U391">
            <v>106.4</v>
          </cell>
          <cell r="V391">
            <v>104.47</v>
          </cell>
          <cell r="W391">
            <v>105.42</v>
          </cell>
          <cell r="X391">
            <v>101.68</v>
          </cell>
          <cell r="Y391">
            <v>100.28</v>
          </cell>
          <cell r="Z391">
            <v>101.5</v>
          </cell>
          <cell r="AA391">
            <v>105.77</v>
          </cell>
          <cell r="AB391">
            <v>102.62</v>
          </cell>
          <cell r="AC391">
            <v>108.35</v>
          </cell>
          <cell r="AD391">
            <v>102.34</v>
          </cell>
          <cell r="AE391">
            <v>102.62</v>
          </cell>
          <cell r="AG391">
            <v>292</v>
          </cell>
        </row>
        <row r="392">
          <cell r="B392" t="str">
            <v>1T2021</v>
          </cell>
          <cell r="C392">
            <v>44256</v>
          </cell>
          <cell r="D392">
            <v>107.19</v>
          </cell>
          <cell r="E392">
            <v>125.66</v>
          </cell>
          <cell r="F392">
            <v>101.31</v>
          </cell>
          <cell r="G392">
            <v>99.86</v>
          </cell>
          <cell r="H392">
            <v>101.29</v>
          </cell>
          <cell r="I392">
            <v>100.51</v>
          </cell>
          <cell r="J392">
            <v>98.31</v>
          </cell>
          <cell r="K392">
            <v>98.78</v>
          </cell>
          <cell r="L392">
            <v>101.15</v>
          </cell>
          <cell r="M392">
            <v>107.83</v>
          </cell>
          <cell r="N392">
            <v>105.38</v>
          </cell>
          <cell r="O392">
            <v>100.86</v>
          </cell>
          <cell r="P392">
            <v>104.54</v>
          </cell>
          <cell r="Q392">
            <v>2.5449858883795251E-2</v>
          </cell>
          <cell r="S392">
            <v>293</v>
          </cell>
          <cell r="T392">
            <v>95.96</v>
          </cell>
          <cell r="U392">
            <v>108.32</v>
          </cell>
          <cell r="V392">
            <v>104.49</v>
          </cell>
          <cell r="W392">
            <v>106.26</v>
          </cell>
          <cell r="X392">
            <v>101.69</v>
          </cell>
          <cell r="Y392">
            <v>100.27</v>
          </cell>
          <cell r="Z392">
            <v>101.51</v>
          </cell>
          <cell r="AA392">
            <v>106.62</v>
          </cell>
          <cell r="AB392">
            <v>102.62</v>
          </cell>
          <cell r="AC392">
            <v>109.75</v>
          </cell>
          <cell r="AD392">
            <v>102.51</v>
          </cell>
          <cell r="AE392">
            <v>102.62</v>
          </cell>
          <cell r="AG392">
            <v>293</v>
          </cell>
        </row>
        <row r="393">
          <cell r="B393" t="str">
            <v>2T2021</v>
          </cell>
          <cell r="C393">
            <v>44287</v>
          </cell>
          <cell r="D393">
            <v>109.95</v>
          </cell>
          <cell r="E393">
            <v>132.72999999999999</v>
          </cell>
          <cell r="F393">
            <v>101.31</v>
          </cell>
          <cell r="G393">
            <v>99.67</v>
          </cell>
          <cell r="H393">
            <v>101.29</v>
          </cell>
          <cell r="I393">
            <v>100.51</v>
          </cell>
          <cell r="J393">
            <v>98.46</v>
          </cell>
          <cell r="K393">
            <v>98.78</v>
          </cell>
          <cell r="L393">
            <v>101.15</v>
          </cell>
          <cell r="M393">
            <v>107.83</v>
          </cell>
          <cell r="N393">
            <v>105.42</v>
          </cell>
          <cell r="O393">
            <v>100.86</v>
          </cell>
          <cell r="P393">
            <v>106.17</v>
          </cell>
          <cell r="Q393">
            <v>3.026839006785309E-2</v>
          </cell>
          <cell r="S393">
            <v>294</v>
          </cell>
          <cell r="T393">
            <v>95.96</v>
          </cell>
          <cell r="U393">
            <v>113.86</v>
          </cell>
          <cell r="V393">
            <v>104.65</v>
          </cell>
          <cell r="W393">
            <v>108.35</v>
          </cell>
          <cell r="X393">
            <v>102.37</v>
          </cell>
          <cell r="Y393">
            <v>100.27</v>
          </cell>
          <cell r="Z393">
            <v>101.51</v>
          </cell>
          <cell r="AA393">
            <v>109.14</v>
          </cell>
          <cell r="AB393">
            <v>102.62</v>
          </cell>
          <cell r="AC393">
            <v>113.85</v>
          </cell>
          <cell r="AD393">
            <v>102.78</v>
          </cell>
          <cell r="AE393">
            <v>102.62</v>
          </cell>
          <cell r="AG393">
            <v>294</v>
          </cell>
        </row>
        <row r="394">
          <cell r="B394" t="str">
            <v>2T2021</v>
          </cell>
          <cell r="C394">
            <v>44317</v>
          </cell>
          <cell r="D394">
            <v>113.58</v>
          </cell>
          <cell r="E394">
            <v>132.41999999999999</v>
          </cell>
          <cell r="F394">
            <v>101.31</v>
          </cell>
          <cell r="G394">
            <v>99.93</v>
          </cell>
          <cell r="H394">
            <v>101.29</v>
          </cell>
          <cell r="I394">
            <v>100.51</v>
          </cell>
          <cell r="J394">
            <v>98.46</v>
          </cell>
          <cell r="K394">
            <v>98.78</v>
          </cell>
          <cell r="L394">
            <v>101.15</v>
          </cell>
          <cell r="M394">
            <v>107.83</v>
          </cell>
          <cell r="N394">
            <v>105.63</v>
          </cell>
          <cell r="O394">
            <v>100.86</v>
          </cell>
          <cell r="P394">
            <v>107.95</v>
          </cell>
          <cell r="Q394">
            <v>3.0392931952108126E-2</v>
          </cell>
          <cell r="S394">
            <v>295</v>
          </cell>
          <cell r="T394">
            <v>96.31</v>
          </cell>
          <cell r="U394">
            <v>118.18</v>
          </cell>
          <cell r="V394">
            <v>105.55</v>
          </cell>
          <cell r="W394">
            <v>111.08</v>
          </cell>
          <cell r="X394">
            <v>102.19</v>
          </cell>
          <cell r="Y394">
            <v>100.27</v>
          </cell>
          <cell r="Z394">
            <v>101.51</v>
          </cell>
          <cell r="AA394">
            <v>111.99</v>
          </cell>
          <cell r="AB394">
            <v>102.62</v>
          </cell>
          <cell r="AC394">
            <v>118.05</v>
          </cell>
          <cell r="AD394">
            <v>103.62</v>
          </cell>
          <cell r="AE394">
            <v>102.62</v>
          </cell>
          <cell r="AG394">
            <v>295</v>
          </cell>
        </row>
        <row r="395">
          <cell r="B395" t="str">
            <v>2T2021</v>
          </cell>
          <cell r="C395">
            <v>44348</v>
          </cell>
          <cell r="D395">
            <v>113.59</v>
          </cell>
          <cell r="E395">
            <v>131.36000000000001</v>
          </cell>
          <cell r="F395">
            <v>101.31</v>
          </cell>
          <cell r="G395">
            <v>99.89</v>
          </cell>
          <cell r="H395">
            <v>101.29</v>
          </cell>
          <cell r="I395">
            <v>100.56</v>
          </cell>
          <cell r="J395">
            <v>98.47</v>
          </cell>
          <cell r="K395">
            <v>98.78</v>
          </cell>
          <cell r="L395">
            <v>101.15</v>
          </cell>
          <cell r="M395">
            <v>107.83</v>
          </cell>
          <cell r="N395">
            <v>105.7</v>
          </cell>
          <cell r="O395">
            <v>100.86</v>
          </cell>
          <cell r="P395">
            <v>107.81</v>
          </cell>
          <cell r="Q395">
            <v>3.2399905544381546E-2</v>
          </cell>
          <cell r="S395">
            <v>296</v>
          </cell>
          <cell r="T395">
            <v>96.22</v>
          </cell>
          <cell r="U395">
            <v>118.53</v>
          </cell>
          <cell r="V395">
            <v>105.55</v>
          </cell>
          <cell r="W395">
            <v>111.11</v>
          </cell>
          <cell r="X395">
            <v>102.02</v>
          </cell>
          <cell r="Y395">
            <v>100.28</v>
          </cell>
          <cell r="Z395">
            <v>101.51</v>
          </cell>
          <cell r="AA395">
            <v>111.99</v>
          </cell>
          <cell r="AB395">
            <v>102.62</v>
          </cell>
          <cell r="AC395">
            <v>118.4</v>
          </cell>
          <cell r="AD395">
            <v>103.48</v>
          </cell>
          <cell r="AE395">
            <v>102.62</v>
          </cell>
          <cell r="AG395">
            <v>296</v>
          </cell>
        </row>
        <row r="396">
          <cell r="B396" t="str">
            <v>3T2021</v>
          </cell>
          <cell r="C396">
            <v>44378</v>
          </cell>
          <cell r="D396">
            <v>113.93</v>
          </cell>
          <cell r="E396">
            <v>141.97999999999999</v>
          </cell>
          <cell r="F396">
            <v>101.31</v>
          </cell>
          <cell r="G396">
            <v>97.76</v>
          </cell>
          <cell r="H396">
            <v>101.3</v>
          </cell>
          <cell r="I396">
            <v>100.56</v>
          </cell>
          <cell r="J396">
            <v>98.47</v>
          </cell>
          <cell r="K396">
            <v>98.78</v>
          </cell>
          <cell r="L396">
            <v>101.15</v>
          </cell>
          <cell r="M396">
            <v>107.83</v>
          </cell>
          <cell r="N396">
            <v>105.87</v>
          </cell>
          <cell r="O396">
            <v>100.86</v>
          </cell>
          <cell r="P396">
            <v>108.37</v>
          </cell>
          <cell r="Q396">
            <v>3.4208193374703599E-2</v>
          </cell>
          <cell r="S396">
            <v>297</v>
          </cell>
          <cell r="T396">
            <v>93.94</v>
          </cell>
          <cell r="U396">
            <v>120.69</v>
          </cell>
          <cell r="V396">
            <v>105.37</v>
          </cell>
          <cell r="W396">
            <v>111.26</v>
          </cell>
          <cell r="X396">
            <v>103.36</v>
          </cell>
          <cell r="Y396">
            <v>100.28</v>
          </cell>
          <cell r="Z396">
            <v>101.51</v>
          </cell>
          <cell r="AA396">
            <v>112.69</v>
          </cell>
          <cell r="AB396">
            <v>102.62</v>
          </cell>
          <cell r="AC396">
            <v>119.71</v>
          </cell>
          <cell r="AD396">
            <v>103.27</v>
          </cell>
          <cell r="AE396">
            <v>102.63</v>
          </cell>
          <cell r="AG396">
            <v>297</v>
          </cell>
        </row>
        <row r="397">
          <cell r="B397" t="str">
            <v>3T2021</v>
          </cell>
          <cell r="C397">
            <v>44409</v>
          </cell>
          <cell r="D397">
            <v>114.78</v>
          </cell>
          <cell r="E397">
            <v>143.36000000000001</v>
          </cell>
          <cell r="F397">
            <v>101.32</v>
          </cell>
          <cell r="G397">
            <v>97.83</v>
          </cell>
          <cell r="H397">
            <v>101.3</v>
          </cell>
          <cell r="I397">
            <v>100.56</v>
          </cell>
          <cell r="J397">
            <v>98.47</v>
          </cell>
          <cell r="K397">
            <v>98.74</v>
          </cell>
          <cell r="L397">
            <v>101.15</v>
          </cell>
          <cell r="M397">
            <v>107.83</v>
          </cell>
          <cell r="N397">
            <v>106.16</v>
          </cell>
          <cell r="O397">
            <v>100.86</v>
          </cell>
          <cell r="P397">
            <v>108.82</v>
          </cell>
          <cell r="Q397">
            <v>3.311988327794424E-2</v>
          </cell>
          <cell r="S397">
            <v>298</v>
          </cell>
          <cell r="T397">
            <v>94.07</v>
          </cell>
          <cell r="U397">
            <v>119.79</v>
          </cell>
          <cell r="V397">
            <v>106.24</v>
          </cell>
          <cell r="W397">
            <v>111.72</v>
          </cell>
          <cell r="X397">
            <v>103.62</v>
          </cell>
          <cell r="Y397">
            <v>100.29</v>
          </cell>
          <cell r="Z397">
            <v>101.52</v>
          </cell>
          <cell r="AA397">
            <v>113.32</v>
          </cell>
          <cell r="AB397">
            <v>102.62</v>
          </cell>
          <cell r="AC397">
            <v>119.86</v>
          </cell>
          <cell r="AD397">
            <v>103.87</v>
          </cell>
          <cell r="AE397">
            <v>102.63</v>
          </cell>
          <cell r="AG397">
            <v>298</v>
          </cell>
        </row>
        <row r="398">
          <cell r="B398" t="str">
            <v>3T2021</v>
          </cell>
          <cell r="C398">
            <v>44440</v>
          </cell>
          <cell r="D398">
            <v>118.19</v>
          </cell>
          <cell r="E398">
            <v>140.94999999999999</v>
          </cell>
          <cell r="F398">
            <v>101.34</v>
          </cell>
          <cell r="G398">
            <v>99.4</v>
          </cell>
          <cell r="H398">
            <v>101.3</v>
          </cell>
          <cell r="I398">
            <v>100.56</v>
          </cell>
          <cell r="J398">
            <v>98.47</v>
          </cell>
          <cell r="K398">
            <v>98.74</v>
          </cell>
          <cell r="L398">
            <v>101.21</v>
          </cell>
          <cell r="M398">
            <v>110.39</v>
          </cell>
          <cell r="N398">
            <v>105.95</v>
          </cell>
          <cell r="O398">
            <v>101.04</v>
          </cell>
          <cell r="P398">
            <v>110.69</v>
          </cell>
          <cell r="Q398">
            <v>3.309509388249543E-2</v>
          </cell>
          <cell r="S398">
            <v>299</v>
          </cell>
          <cell r="T398">
            <v>95.82</v>
          </cell>
          <cell r="U398">
            <v>123.38</v>
          </cell>
          <cell r="V398">
            <v>107.1</v>
          </cell>
          <cell r="W398">
            <v>114.23</v>
          </cell>
          <cell r="X398">
            <v>103.98</v>
          </cell>
          <cell r="Y398">
            <v>100.3</v>
          </cell>
          <cell r="Z398">
            <v>101.49</v>
          </cell>
          <cell r="AA398">
            <v>116</v>
          </cell>
          <cell r="AB398">
            <v>102.77</v>
          </cell>
          <cell r="AC398">
            <v>124.12</v>
          </cell>
          <cell r="AD398">
            <v>104.24</v>
          </cell>
          <cell r="AE398">
            <v>102.78</v>
          </cell>
          <cell r="AG398">
            <v>299</v>
          </cell>
        </row>
        <row r="399">
          <cell r="B399" t="str">
            <v>4T2021</v>
          </cell>
          <cell r="C399">
            <v>44470</v>
          </cell>
          <cell r="D399">
            <v>118.53</v>
          </cell>
          <cell r="E399">
            <v>140.41</v>
          </cell>
          <cell r="F399">
            <v>101.56</v>
          </cell>
          <cell r="G399">
            <v>99.47</v>
          </cell>
          <cell r="H399">
            <v>101.03</v>
          </cell>
          <cell r="I399">
            <v>100.6</v>
          </cell>
          <cell r="J399">
            <v>99.14</v>
          </cell>
          <cell r="K399">
            <v>98.74</v>
          </cell>
          <cell r="L399">
            <v>101.11</v>
          </cell>
          <cell r="M399">
            <v>112.07</v>
          </cell>
          <cell r="N399">
            <v>107.01</v>
          </cell>
          <cell r="O399">
            <v>101.31</v>
          </cell>
          <cell r="P399">
            <v>110.86</v>
          </cell>
          <cell r="Q399">
            <v>3.2568467801628476E-2</v>
          </cell>
          <cell r="S399">
            <v>300</v>
          </cell>
          <cell r="T399">
            <v>96.33</v>
          </cell>
          <cell r="U399">
            <v>123.55</v>
          </cell>
          <cell r="V399">
            <v>107.38</v>
          </cell>
          <cell r="W399">
            <v>114.62</v>
          </cell>
          <cell r="X399">
            <v>103.55</v>
          </cell>
          <cell r="Y399">
            <v>100.24</v>
          </cell>
          <cell r="Z399">
            <v>101.31</v>
          </cell>
          <cell r="AA399">
            <v>116.1</v>
          </cell>
          <cell r="AB399">
            <v>103.83</v>
          </cell>
          <cell r="AC399">
            <v>123.96</v>
          </cell>
          <cell r="AD399">
            <v>104.64</v>
          </cell>
          <cell r="AE399">
            <v>103.84</v>
          </cell>
          <cell r="AG399">
            <v>300</v>
          </cell>
        </row>
        <row r="400">
          <cell r="B400" t="str">
            <v>4T2021</v>
          </cell>
          <cell r="C400">
            <v>44501</v>
          </cell>
          <cell r="D400">
            <v>120.07</v>
          </cell>
          <cell r="E400">
            <v>148.21</v>
          </cell>
          <cell r="F400">
            <v>101.56</v>
          </cell>
          <cell r="G400">
            <v>100.51</v>
          </cell>
          <cell r="H400">
            <v>101.03</v>
          </cell>
          <cell r="I400">
            <v>100.6</v>
          </cell>
          <cell r="J400">
            <v>99.16</v>
          </cell>
          <cell r="K400">
            <v>98.74</v>
          </cell>
          <cell r="L400">
            <v>101.12</v>
          </cell>
          <cell r="M400">
            <v>112.14</v>
          </cell>
          <cell r="N400">
            <v>107.03</v>
          </cell>
          <cell r="O400">
            <v>101.31</v>
          </cell>
          <cell r="P400">
            <v>112.12</v>
          </cell>
          <cell r="Q400">
            <v>3.3844229967614936E-2</v>
          </cell>
          <cell r="S400">
            <v>301</v>
          </cell>
          <cell r="T400">
            <v>97.65</v>
          </cell>
          <cell r="U400">
            <v>126.77</v>
          </cell>
          <cell r="V400">
            <v>107.7</v>
          </cell>
          <cell r="W400">
            <v>116.47</v>
          </cell>
          <cell r="X400">
            <v>103.47</v>
          </cell>
          <cell r="Y400">
            <v>100.25</v>
          </cell>
          <cell r="Z400">
            <v>101.31</v>
          </cell>
          <cell r="AA400">
            <v>117.86</v>
          </cell>
          <cell r="AB400">
            <v>103.84</v>
          </cell>
          <cell r="AC400">
            <v>126.61</v>
          </cell>
          <cell r="AD400">
            <v>105.14</v>
          </cell>
          <cell r="AE400">
            <v>103.84</v>
          </cell>
          <cell r="AG400">
            <v>301</v>
          </cell>
        </row>
        <row r="401">
          <cell r="B401" t="str">
            <v>4T2021</v>
          </cell>
          <cell r="C401">
            <v>44531</v>
          </cell>
          <cell r="D401">
            <v>121.19</v>
          </cell>
          <cell r="E401">
            <v>139.80000000000001</v>
          </cell>
          <cell r="F401">
            <v>101.56</v>
          </cell>
          <cell r="G401">
            <v>101.41</v>
          </cell>
          <cell r="H401">
            <v>101.03</v>
          </cell>
          <cell r="I401">
            <v>100.6</v>
          </cell>
          <cell r="J401">
            <v>99.15</v>
          </cell>
          <cell r="K401">
            <v>98.74</v>
          </cell>
          <cell r="L401">
            <v>101.12</v>
          </cell>
          <cell r="M401">
            <v>112.14</v>
          </cell>
          <cell r="N401">
            <v>107.4</v>
          </cell>
          <cell r="O401">
            <v>101.31</v>
          </cell>
          <cell r="P401">
            <v>112.47</v>
          </cell>
          <cell r="Q401">
            <v>3.8548934263586077E-2</v>
          </cell>
          <cell r="S401">
            <v>302</v>
          </cell>
          <cell r="T401">
            <v>98.47</v>
          </cell>
          <cell r="U401">
            <v>127.35</v>
          </cell>
          <cell r="V401">
            <v>108</v>
          </cell>
          <cell r="W401">
            <v>117.05</v>
          </cell>
          <cell r="X401">
            <v>103.52</v>
          </cell>
          <cell r="Y401">
            <v>100.25</v>
          </cell>
          <cell r="Z401">
            <v>101.31</v>
          </cell>
          <cell r="AA401">
            <v>118.56</v>
          </cell>
          <cell r="AB401">
            <v>103.84</v>
          </cell>
          <cell r="AC401">
            <v>127.46</v>
          </cell>
          <cell r="AD401">
            <v>105.21</v>
          </cell>
          <cell r="AE401">
            <v>103.84</v>
          </cell>
          <cell r="AG401">
            <v>302</v>
          </cell>
        </row>
        <row r="402">
          <cell r="B402" t="str">
            <v>1T2022</v>
          </cell>
          <cell r="C402">
            <v>44562</v>
          </cell>
          <cell r="D402">
            <v>120.89</v>
          </cell>
          <cell r="E402">
            <v>137.07</v>
          </cell>
          <cell r="F402">
            <v>101.56</v>
          </cell>
          <cell r="G402">
            <v>96.02</v>
          </cell>
          <cell r="H402">
            <v>101.03</v>
          </cell>
          <cell r="I402">
            <v>100.61</v>
          </cell>
          <cell r="J402">
            <v>99.15</v>
          </cell>
          <cell r="K402">
            <v>98.74</v>
          </cell>
          <cell r="L402">
            <v>101.12</v>
          </cell>
          <cell r="M402">
            <v>112.14</v>
          </cell>
          <cell r="N402">
            <v>108.13</v>
          </cell>
          <cell r="O402">
            <v>101.31</v>
          </cell>
          <cell r="P402">
            <v>111.81</v>
          </cell>
          <cell r="Q402">
            <v>4.1974283867157514E-2</v>
          </cell>
          <cell r="S402">
            <v>303</v>
          </cell>
          <cell r="T402">
            <v>91.12</v>
          </cell>
          <cell r="U402">
            <v>128.06</v>
          </cell>
          <cell r="V402">
            <v>107.49</v>
          </cell>
          <cell r="W402">
            <v>116.46</v>
          </cell>
          <cell r="X402">
            <v>102.87</v>
          </cell>
          <cell r="Y402">
            <v>100.25</v>
          </cell>
          <cell r="Z402">
            <v>101.31</v>
          </cell>
          <cell r="AA402">
            <v>117.63</v>
          </cell>
          <cell r="AB402">
            <v>103.87</v>
          </cell>
          <cell r="AC402">
            <v>125.4</v>
          </cell>
          <cell r="AD402">
            <v>105.69</v>
          </cell>
          <cell r="AE402">
            <v>103.88</v>
          </cell>
          <cell r="AG402">
            <v>303</v>
          </cell>
        </row>
        <row r="403">
          <cell r="B403" t="str">
            <v>1T2022</v>
          </cell>
          <cell r="C403">
            <v>44593</v>
          </cell>
          <cell r="D403">
            <v>124.88</v>
          </cell>
          <cell r="E403">
            <v>138.9</v>
          </cell>
          <cell r="F403">
            <v>101.57</v>
          </cell>
          <cell r="G403">
            <v>99.27</v>
          </cell>
          <cell r="H403">
            <v>101.6</v>
          </cell>
          <cell r="I403">
            <v>100.61</v>
          </cell>
          <cell r="J403">
            <v>99.19</v>
          </cell>
          <cell r="K403">
            <v>98.74</v>
          </cell>
          <cell r="L403">
            <v>101.14</v>
          </cell>
          <cell r="M403">
            <v>112.14</v>
          </cell>
          <cell r="N403">
            <v>106.97</v>
          </cell>
          <cell r="O403">
            <v>101.37</v>
          </cell>
          <cell r="P403">
            <v>114.39</v>
          </cell>
          <cell r="Q403">
            <v>4.8964984018428748E-2</v>
          </cell>
          <cell r="S403">
            <v>304</v>
          </cell>
          <cell r="T403">
            <v>94.75</v>
          </cell>
          <cell r="U403">
            <v>134.32</v>
          </cell>
          <cell r="V403">
            <v>108.08</v>
          </cell>
          <cell r="W403">
            <v>119.76</v>
          </cell>
          <cell r="X403">
            <v>103.9</v>
          </cell>
          <cell r="Y403">
            <v>100.26</v>
          </cell>
          <cell r="Z403">
            <v>101.62</v>
          </cell>
          <cell r="AA403">
            <v>121.31</v>
          </cell>
          <cell r="AB403">
            <v>104.05</v>
          </cell>
          <cell r="AC403">
            <v>131.34</v>
          </cell>
          <cell r="AD403">
            <v>106.11</v>
          </cell>
          <cell r="AE403">
            <v>104.05</v>
          </cell>
          <cell r="AG403">
            <v>304</v>
          </cell>
        </row>
        <row r="404">
          <cell r="B404" t="str">
            <v>1T2022</v>
          </cell>
          <cell r="C404">
            <v>44621</v>
          </cell>
          <cell r="D404">
            <v>133.18</v>
          </cell>
          <cell r="E404">
            <v>135.80000000000001</v>
          </cell>
          <cell r="F404">
            <v>101.57</v>
          </cell>
          <cell r="G404">
            <v>98.42</v>
          </cell>
          <cell r="H404">
            <v>101.6</v>
          </cell>
          <cell r="I404">
            <v>100.61</v>
          </cell>
          <cell r="J404">
            <v>99.19</v>
          </cell>
          <cell r="K404">
            <v>98.74</v>
          </cell>
          <cell r="L404">
            <v>101.14</v>
          </cell>
          <cell r="M404">
            <v>112.14</v>
          </cell>
          <cell r="N404">
            <v>106.91</v>
          </cell>
          <cell r="O404">
            <v>101.37</v>
          </cell>
          <cell r="P404">
            <v>118.64</v>
          </cell>
          <cell r="Q404">
            <v>5.8036495537489907E-2</v>
          </cell>
          <cell r="S404">
            <v>305</v>
          </cell>
          <cell r="T404">
            <v>93.92</v>
          </cell>
          <cell r="U404">
            <v>145.58000000000001</v>
          </cell>
          <cell r="V404">
            <v>109.17</v>
          </cell>
          <cell r="W404">
            <v>125.39</v>
          </cell>
          <cell r="X404">
            <v>104.5</v>
          </cell>
          <cell r="Y404">
            <v>100.26</v>
          </cell>
          <cell r="Z404">
            <v>101.65</v>
          </cell>
          <cell r="AA404">
            <v>127.46</v>
          </cell>
          <cell r="AB404">
            <v>104.05</v>
          </cell>
          <cell r="AC404">
            <v>140.96</v>
          </cell>
          <cell r="AD404">
            <v>106.44</v>
          </cell>
          <cell r="AE404">
            <v>104.05</v>
          </cell>
          <cell r="AG404">
            <v>305</v>
          </cell>
        </row>
        <row r="405">
          <cell r="B405" t="str">
            <v>2T2022</v>
          </cell>
          <cell r="C405">
            <v>44652</v>
          </cell>
          <cell r="D405">
            <v>138.16</v>
          </cell>
          <cell r="E405">
            <v>163.76</v>
          </cell>
          <cell r="F405">
            <v>101.58</v>
          </cell>
          <cell r="G405">
            <v>101.26</v>
          </cell>
          <cell r="H405">
            <v>101.6</v>
          </cell>
          <cell r="I405">
            <v>100.61</v>
          </cell>
          <cell r="J405">
            <v>99.19</v>
          </cell>
          <cell r="K405">
            <v>98.74</v>
          </cell>
          <cell r="L405">
            <v>101.14</v>
          </cell>
          <cell r="M405">
            <v>112.14</v>
          </cell>
          <cell r="N405">
            <v>107.07</v>
          </cell>
          <cell r="O405">
            <v>101.38</v>
          </cell>
          <cell r="P405">
            <v>122.22</v>
          </cell>
          <cell r="Q405">
            <v>6.6865856171440363E-2</v>
          </cell>
          <cell r="S405">
            <v>306</v>
          </cell>
          <cell r="T405">
            <v>97.37</v>
          </cell>
          <cell r="U405">
            <v>156.66</v>
          </cell>
          <cell r="V405">
            <v>109.71</v>
          </cell>
          <cell r="W405">
            <v>129.43</v>
          </cell>
          <cell r="X405">
            <v>107.38</v>
          </cell>
          <cell r="Y405">
            <v>100.26</v>
          </cell>
          <cell r="Z405">
            <v>101.69</v>
          </cell>
          <cell r="AA405">
            <v>132.81</v>
          </cell>
          <cell r="AB405">
            <v>104.07</v>
          </cell>
          <cell r="AC405">
            <v>149.41999999999999</v>
          </cell>
          <cell r="AD405">
            <v>107.73</v>
          </cell>
          <cell r="AE405">
            <v>104.07</v>
          </cell>
          <cell r="AG405">
            <v>306</v>
          </cell>
        </row>
        <row r="406">
          <cell r="B406" t="str">
            <v>2T2022</v>
          </cell>
          <cell r="C406">
            <v>44682</v>
          </cell>
          <cell r="D406">
            <v>142.22</v>
          </cell>
          <cell r="E406">
            <v>158.28</v>
          </cell>
          <cell r="F406">
            <v>101.61</v>
          </cell>
          <cell r="G406">
            <v>102.7</v>
          </cell>
          <cell r="H406">
            <v>101.6</v>
          </cell>
          <cell r="I406">
            <v>100.61</v>
          </cell>
          <cell r="J406">
            <v>103.79</v>
          </cell>
          <cell r="K406">
            <v>98.74</v>
          </cell>
          <cell r="L406">
            <v>101.27</v>
          </cell>
          <cell r="M406">
            <v>112.14</v>
          </cell>
          <cell r="N406">
            <v>107.2</v>
          </cell>
          <cell r="O406">
            <v>101.38</v>
          </cell>
          <cell r="P406">
            <v>124.51</v>
          </cell>
          <cell r="Q406">
            <v>7.7905744253373488E-2</v>
          </cell>
          <cell r="S406">
            <v>307</v>
          </cell>
          <cell r="T406">
            <v>102.37</v>
          </cell>
          <cell r="U406">
            <v>161.35</v>
          </cell>
          <cell r="V406">
            <v>110.98</v>
          </cell>
          <cell r="W406">
            <v>132.58000000000001</v>
          </cell>
          <cell r="X406">
            <v>107.75</v>
          </cell>
          <cell r="Y406">
            <v>100.26</v>
          </cell>
          <cell r="Z406">
            <v>101.63</v>
          </cell>
          <cell r="AA406">
            <v>136.25</v>
          </cell>
          <cell r="AB406">
            <v>105.2</v>
          </cell>
          <cell r="AC406">
            <v>153.69</v>
          </cell>
          <cell r="AD406">
            <v>109.49</v>
          </cell>
          <cell r="AE406">
            <v>105.2</v>
          </cell>
          <cell r="AG406">
            <v>307</v>
          </cell>
        </row>
        <row r="407">
          <cell r="B407" t="str">
            <v>2T2022</v>
          </cell>
          <cell r="C407">
            <v>44713</v>
          </cell>
          <cell r="D407">
            <v>146.41999999999999</v>
          </cell>
          <cell r="E407">
            <v>157.66</v>
          </cell>
          <cell r="F407">
            <v>101.7</v>
          </cell>
          <cell r="G407">
            <v>102.73</v>
          </cell>
          <cell r="H407">
            <v>101.61</v>
          </cell>
          <cell r="I407">
            <v>100.61</v>
          </cell>
          <cell r="J407">
            <v>104.96</v>
          </cell>
          <cell r="K407">
            <v>98.74</v>
          </cell>
          <cell r="L407">
            <v>101.3</v>
          </cell>
          <cell r="M407">
            <v>112.14</v>
          </cell>
          <cell r="N407">
            <v>107.73</v>
          </cell>
          <cell r="O407">
            <v>101.38</v>
          </cell>
          <cell r="P407">
            <v>126.95</v>
          </cell>
          <cell r="Q407">
            <v>8.9890210430009443E-2</v>
          </cell>
          <cell r="S407">
            <v>308</v>
          </cell>
          <cell r="T407">
            <v>103.9</v>
          </cell>
          <cell r="U407">
            <v>166.97</v>
          </cell>
          <cell r="V407">
            <v>111.5</v>
          </cell>
          <cell r="W407">
            <v>135.55000000000001</v>
          </cell>
          <cell r="X407">
            <v>108.7</v>
          </cell>
          <cell r="Y407">
            <v>100.26</v>
          </cell>
          <cell r="Z407">
            <v>101.7</v>
          </cell>
          <cell r="AA407">
            <v>139.63</v>
          </cell>
          <cell r="AB407">
            <v>105.31</v>
          </cell>
          <cell r="AC407">
            <v>158.21</v>
          </cell>
          <cell r="AD407">
            <v>110.54</v>
          </cell>
          <cell r="AE407">
            <v>105.32</v>
          </cell>
          <cell r="AG407">
            <v>308</v>
          </cell>
        </row>
        <row r="408">
          <cell r="B408" t="str">
            <v>3T2022</v>
          </cell>
          <cell r="C408">
            <v>44743</v>
          </cell>
          <cell r="D408">
            <v>148.96</v>
          </cell>
          <cell r="E408">
            <v>152.11000000000001</v>
          </cell>
          <cell r="F408">
            <v>101.7</v>
          </cell>
          <cell r="G408">
            <v>103.02</v>
          </cell>
          <cell r="H408">
            <v>101.61</v>
          </cell>
          <cell r="I408">
            <v>100.61</v>
          </cell>
          <cell r="J408">
            <v>104.77</v>
          </cell>
          <cell r="K408">
            <v>98.74</v>
          </cell>
          <cell r="L408">
            <v>101.3</v>
          </cell>
          <cell r="M408">
            <v>112.14</v>
          </cell>
          <cell r="N408">
            <v>107.46</v>
          </cell>
          <cell r="O408">
            <v>101.42</v>
          </cell>
          <cell r="P408">
            <v>128.13</v>
          </cell>
          <cell r="Q408">
            <v>0.10224993905268254</v>
          </cell>
          <cell r="S408">
            <v>309</v>
          </cell>
          <cell r="T408">
            <v>103.94</v>
          </cell>
          <cell r="U408">
            <v>169.92</v>
          </cell>
          <cell r="V408">
            <v>111.78</v>
          </cell>
          <cell r="W408">
            <v>137.35</v>
          </cell>
          <cell r="X408">
            <v>108.52</v>
          </cell>
          <cell r="Y408">
            <v>100.31</v>
          </cell>
          <cell r="Z408">
            <v>101.76</v>
          </cell>
          <cell r="AA408">
            <v>141.43</v>
          </cell>
          <cell r="AB408">
            <v>105.31</v>
          </cell>
          <cell r="AC408">
            <v>160.62</v>
          </cell>
          <cell r="AD408">
            <v>110.82</v>
          </cell>
          <cell r="AE408">
            <v>105.32</v>
          </cell>
          <cell r="AG408">
            <v>309</v>
          </cell>
        </row>
        <row r="409">
          <cell r="B409" t="str">
            <v>3T2022</v>
          </cell>
          <cell r="C409">
            <v>44774</v>
          </cell>
          <cell r="D409">
            <v>148.96</v>
          </cell>
          <cell r="E409">
            <v>152.79</v>
          </cell>
          <cell r="F409">
            <v>101.7</v>
          </cell>
          <cell r="G409">
            <v>107.27</v>
          </cell>
          <cell r="H409">
            <v>101.61</v>
          </cell>
          <cell r="I409">
            <v>100.61</v>
          </cell>
          <cell r="J409">
            <v>105.22</v>
          </cell>
          <cell r="K409">
            <v>98.74</v>
          </cell>
          <cell r="L409">
            <v>101.3</v>
          </cell>
          <cell r="M409">
            <v>112.14</v>
          </cell>
          <cell r="N409">
            <v>108.08</v>
          </cell>
          <cell r="O409">
            <v>101.38</v>
          </cell>
          <cell r="P409">
            <v>128.53</v>
          </cell>
          <cell r="Q409">
            <v>0.11514561888024133</v>
          </cell>
          <cell r="S409">
            <v>310</v>
          </cell>
          <cell r="T409">
            <v>109.47</v>
          </cell>
          <cell r="U409">
            <v>168.88</v>
          </cell>
          <cell r="V409">
            <v>112.18</v>
          </cell>
          <cell r="W409">
            <v>137.59</v>
          </cell>
          <cell r="X409">
            <v>108.99</v>
          </cell>
          <cell r="Y409">
            <v>100.31</v>
          </cell>
          <cell r="Z409">
            <v>101.8</v>
          </cell>
          <cell r="AA409">
            <v>141.78</v>
          </cell>
          <cell r="AB409">
            <v>105.31</v>
          </cell>
          <cell r="AC409">
            <v>160.36000000000001</v>
          </cell>
          <cell r="AD409">
            <v>111.5</v>
          </cell>
          <cell r="AE409">
            <v>105.32</v>
          </cell>
          <cell r="AG409">
            <v>310</v>
          </cell>
        </row>
        <row r="410">
          <cell r="B410" t="str">
            <v>3T2022</v>
          </cell>
          <cell r="C410">
            <v>44805</v>
          </cell>
          <cell r="D410">
            <v>149.37</v>
          </cell>
          <cell r="E410">
            <v>156.69999999999999</v>
          </cell>
          <cell r="F410">
            <v>101.7</v>
          </cell>
          <cell r="G410">
            <v>105.66</v>
          </cell>
          <cell r="H410">
            <v>101.61</v>
          </cell>
          <cell r="I410">
            <v>100.61</v>
          </cell>
          <cell r="J410">
            <v>106.04</v>
          </cell>
          <cell r="K410">
            <v>98.73</v>
          </cell>
          <cell r="L410">
            <v>101.52</v>
          </cell>
          <cell r="M410">
            <v>112.14</v>
          </cell>
          <cell r="N410">
            <v>108.18</v>
          </cell>
          <cell r="O410">
            <v>101.42</v>
          </cell>
          <cell r="P410">
            <v>128.91</v>
          </cell>
          <cell r="Q410">
            <v>0.12531757385302122</v>
          </cell>
          <cell r="S410">
            <v>311</v>
          </cell>
          <cell r="T410">
            <v>108.87</v>
          </cell>
          <cell r="U410">
            <v>170.22</v>
          </cell>
          <cell r="V410">
            <v>111.89</v>
          </cell>
          <cell r="W410">
            <v>137.72999999999999</v>
          </cell>
          <cell r="X410">
            <v>109.9</v>
          </cell>
          <cell r="Y410">
            <v>100.31</v>
          </cell>
          <cell r="Z410">
            <v>101.81</v>
          </cell>
          <cell r="AA410">
            <v>142.47</v>
          </cell>
          <cell r="AB410">
            <v>105.37</v>
          </cell>
          <cell r="AC410">
            <v>160.62</v>
          </cell>
          <cell r="AD410">
            <v>112.13</v>
          </cell>
          <cell r="AE410">
            <v>105.37</v>
          </cell>
          <cell r="AG410">
            <v>311</v>
          </cell>
        </row>
        <row r="411">
          <cell r="B411" t="str">
            <v>4T2022</v>
          </cell>
          <cell r="C411">
            <v>44835</v>
          </cell>
          <cell r="D411">
            <v>146.62</v>
          </cell>
          <cell r="E411">
            <v>154.24</v>
          </cell>
          <cell r="F411">
            <v>101.71</v>
          </cell>
          <cell r="G411">
            <v>105.4</v>
          </cell>
          <cell r="H411">
            <v>102.08</v>
          </cell>
          <cell r="I411">
            <v>100.66</v>
          </cell>
          <cell r="J411">
            <v>106.25</v>
          </cell>
          <cell r="K411">
            <v>98.74</v>
          </cell>
          <cell r="L411">
            <v>101.91</v>
          </cell>
          <cell r="M411">
            <v>113.79</v>
          </cell>
          <cell r="N411">
            <v>108.69</v>
          </cell>
          <cell r="O411">
            <v>101.4</v>
          </cell>
          <cell r="P411">
            <v>127.54</v>
          </cell>
          <cell r="Q411">
            <v>0.13465793984728069</v>
          </cell>
          <cell r="S411">
            <v>312</v>
          </cell>
          <cell r="T411">
            <v>108.72</v>
          </cell>
          <cell r="U411">
            <v>165.76</v>
          </cell>
          <cell r="V411">
            <v>111.69</v>
          </cell>
          <cell r="W411">
            <v>135.83000000000001</v>
          </cell>
          <cell r="X411">
            <v>109.65</v>
          </cell>
          <cell r="Y411">
            <v>100.33</v>
          </cell>
          <cell r="Z411">
            <v>101.83</v>
          </cell>
          <cell r="AA411">
            <v>140.21</v>
          </cell>
          <cell r="AB411">
            <v>105.65</v>
          </cell>
          <cell r="AC411">
            <v>156.30000000000001</v>
          </cell>
          <cell r="AD411">
            <v>112.43</v>
          </cell>
          <cell r="AE411">
            <v>105.65</v>
          </cell>
          <cell r="AG411">
            <v>312</v>
          </cell>
        </row>
        <row r="412">
          <cell r="B412" t="str">
            <v>4T2022</v>
          </cell>
          <cell r="C412">
            <v>44866</v>
          </cell>
          <cell r="D412">
            <v>143.59</v>
          </cell>
          <cell r="E412">
            <v>147.91999999999999</v>
          </cell>
          <cell r="F412">
            <v>101.71</v>
          </cell>
          <cell r="G412">
            <v>105.1</v>
          </cell>
          <cell r="H412">
            <v>102.08</v>
          </cell>
          <cell r="I412">
            <v>100.66</v>
          </cell>
          <cell r="J412">
            <v>106.33</v>
          </cell>
          <cell r="K412">
            <v>98.74</v>
          </cell>
          <cell r="L412">
            <v>102.04</v>
          </cell>
          <cell r="M412">
            <v>114.07</v>
          </cell>
          <cell r="N412">
            <v>108.76</v>
          </cell>
          <cell r="O412">
            <v>101.4</v>
          </cell>
          <cell r="P412">
            <v>125.75</v>
          </cell>
          <cell r="Q412">
            <v>0.13968364735985106</v>
          </cell>
          <cell r="S412">
            <v>313</v>
          </cell>
          <cell r="T412">
            <v>108.16</v>
          </cell>
          <cell r="U412">
            <v>160.65</v>
          </cell>
          <cell r="V412">
            <v>111.27</v>
          </cell>
          <cell r="W412">
            <v>133.56</v>
          </cell>
          <cell r="X412">
            <v>109.02</v>
          </cell>
          <cell r="Y412">
            <v>100.33</v>
          </cell>
          <cell r="Z412">
            <v>101.85</v>
          </cell>
          <cell r="AA412">
            <v>137.55000000000001</v>
          </cell>
          <cell r="AB412">
            <v>105.71</v>
          </cell>
          <cell r="AC412">
            <v>152.06</v>
          </cell>
          <cell r="AD412">
            <v>111.96</v>
          </cell>
          <cell r="AE412">
            <v>105.72</v>
          </cell>
          <cell r="AG412">
            <v>313</v>
          </cell>
        </row>
        <row r="413">
          <cell r="B413" t="str">
            <v>4T2022</v>
          </cell>
          <cell r="C413">
            <v>44896</v>
          </cell>
          <cell r="D413">
            <v>138.97999999999999</v>
          </cell>
          <cell r="E413">
            <v>148.84</v>
          </cell>
          <cell r="F413">
            <v>101.71</v>
          </cell>
          <cell r="G413">
            <v>105.63</v>
          </cell>
          <cell r="H413">
            <v>102.08</v>
          </cell>
          <cell r="I413">
            <v>100.66</v>
          </cell>
          <cell r="J413">
            <v>106.33</v>
          </cell>
          <cell r="K413">
            <v>98.74</v>
          </cell>
          <cell r="L413">
            <v>102.04</v>
          </cell>
          <cell r="M413">
            <v>114.07</v>
          </cell>
          <cell r="N413">
            <v>109</v>
          </cell>
          <cell r="O413">
            <v>101.4</v>
          </cell>
          <cell r="P413">
            <v>123.24</v>
          </cell>
          <cell r="Q413">
            <v>0.14067579852390533</v>
          </cell>
          <cell r="S413">
            <v>314</v>
          </cell>
          <cell r="T413">
            <v>109.05</v>
          </cell>
          <cell r="U413">
            <v>154.32</v>
          </cell>
          <cell r="V413">
            <v>110.78</v>
          </cell>
          <cell r="W413">
            <v>129.72999999999999</v>
          </cell>
          <cell r="X413">
            <v>109.63</v>
          </cell>
          <cell r="Y413">
            <v>100.33</v>
          </cell>
          <cell r="Z413">
            <v>101.85</v>
          </cell>
          <cell r="AA413">
            <v>134.08000000000001</v>
          </cell>
          <cell r="AB413">
            <v>105.79</v>
          </cell>
          <cell r="AC413">
            <v>146.63999999999999</v>
          </cell>
          <cell r="AD413">
            <v>111.53</v>
          </cell>
          <cell r="AE413">
            <v>105.79</v>
          </cell>
          <cell r="AG413">
            <v>314</v>
          </cell>
        </row>
        <row r="414">
          <cell r="B414" t="str">
            <v>1T2023</v>
          </cell>
          <cell r="C414">
            <v>44927</v>
          </cell>
          <cell r="D414">
            <v>133.97999999999999</v>
          </cell>
          <cell r="E414">
            <v>156.78</v>
          </cell>
          <cell r="F414">
            <v>101.71</v>
          </cell>
          <cell r="G414">
            <v>108.87</v>
          </cell>
          <cell r="H414">
            <v>102.08</v>
          </cell>
          <cell r="I414">
            <v>100.66</v>
          </cell>
          <cell r="J414">
            <v>106.33</v>
          </cell>
          <cell r="K414">
            <v>98.74</v>
          </cell>
          <cell r="L414">
            <v>102.04</v>
          </cell>
          <cell r="M414">
            <v>114.07</v>
          </cell>
          <cell r="N414">
            <v>109.1</v>
          </cell>
          <cell r="O414">
            <v>101.4</v>
          </cell>
          <cell r="P414">
            <v>121</v>
          </cell>
          <cell r="Q414">
            <v>0.14117962466487932</v>
          </cell>
          <cell r="S414">
            <v>315</v>
          </cell>
          <cell r="T414">
            <v>112.56</v>
          </cell>
          <cell r="U414">
            <v>146.38</v>
          </cell>
          <cell r="V414">
            <v>111.19</v>
          </cell>
          <cell r="W414">
            <v>126.46</v>
          </cell>
          <cell r="X414">
            <v>109.93</v>
          </cell>
          <cell r="Y414">
            <v>100.33</v>
          </cell>
          <cell r="Z414">
            <v>101.87</v>
          </cell>
          <cell r="AA414">
            <v>130.87</v>
          </cell>
          <cell r="AB414">
            <v>105.84</v>
          </cell>
          <cell r="AC414">
            <v>141.38</v>
          </cell>
          <cell r="AD414">
            <v>111.39</v>
          </cell>
          <cell r="AE414">
            <v>105.84</v>
          </cell>
          <cell r="AG414">
            <v>315</v>
          </cell>
        </row>
        <row r="415">
          <cell r="B415" t="str">
            <v>1T2023</v>
          </cell>
          <cell r="C415">
            <v>44958</v>
          </cell>
          <cell r="D415">
            <v>134.5</v>
          </cell>
          <cell r="E415">
            <v>155.79</v>
          </cell>
          <cell r="F415">
            <v>101.77</v>
          </cell>
          <cell r="G415">
            <v>108.05</v>
          </cell>
          <cell r="H415">
            <v>102.06</v>
          </cell>
          <cell r="I415">
            <v>100.66</v>
          </cell>
          <cell r="J415">
            <v>107.89</v>
          </cell>
          <cell r="K415">
            <v>98.74</v>
          </cell>
          <cell r="L415">
            <v>102.02</v>
          </cell>
          <cell r="M415">
            <v>114.07</v>
          </cell>
          <cell r="N415">
            <v>110</v>
          </cell>
          <cell r="O415">
            <v>101.42</v>
          </cell>
          <cell r="P415">
            <v>121.33</v>
          </cell>
          <cell r="Q415">
            <v>0.13734802431610893</v>
          </cell>
          <cell r="S415">
            <v>316</v>
          </cell>
          <cell r="T415">
            <v>113.77</v>
          </cell>
          <cell r="U415">
            <v>147.56</v>
          </cell>
          <cell r="V415">
            <v>111.18</v>
          </cell>
          <cell r="W415">
            <v>126.64</v>
          </cell>
          <cell r="X415">
            <v>110.75</v>
          </cell>
          <cell r="Y415">
            <v>100.27</v>
          </cell>
          <cell r="Z415">
            <v>101.92</v>
          </cell>
          <cell r="AA415">
            <v>131.44</v>
          </cell>
          <cell r="AB415">
            <v>106.25</v>
          </cell>
          <cell r="AC415">
            <v>142.06</v>
          </cell>
          <cell r="AD415">
            <v>111.62</v>
          </cell>
          <cell r="AE415">
            <v>106.26</v>
          </cell>
          <cell r="AG415">
            <v>316</v>
          </cell>
        </row>
        <row r="416">
          <cell r="B416" t="str">
            <v>1T2023</v>
          </cell>
          <cell r="C416">
            <v>44986</v>
          </cell>
          <cell r="D416">
            <v>134.94999999999999</v>
          </cell>
          <cell r="E416">
            <v>158.74</v>
          </cell>
          <cell r="F416">
            <v>101.68</v>
          </cell>
          <cell r="G416">
            <v>108.11</v>
          </cell>
          <cell r="H416">
            <v>101.99</v>
          </cell>
          <cell r="I416">
            <v>106.49</v>
          </cell>
          <cell r="J416">
            <v>110.57</v>
          </cell>
          <cell r="K416">
            <v>98.74</v>
          </cell>
          <cell r="L416">
            <v>101.06</v>
          </cell>
          <cell r="M416">
            <v>114.07</v>
          </cell>
          <cell r="N416">
            <v>111.47</v>
          </cell>
          <cell r="O416">
            <v>102.26</v>
          </cell>
          <cell r="P416">
            <v>122.05</v>
          </cell>
          <cell r="Q416">
            <v>0.12785504849259421</v>
          </cell>
          <cell r="S416">
            <v>317</v>
          </cell>
          <cell r="T416">
            <v>114.29</v>
          </cell>
          <cell r="U416">
            <v>148.68</v>
          </cell>
          <cell r="V416">
            <v>111.9</v>
          </cell>
          <cell r="W416">
            <v>127.03</v>
          </cell>
          <cell r="X416">
            <v>111.93</v>
          </cell>
          <cell r="Y416">
            <v>103.09</v>
          </cell>
          <cell r="Z416">
            <v>102.39</v>
          </cell>
          <cell r="AA416">
            <v>131.97</v>
          </cell>
          <cell r="AB416">
            <v>107.94</v>
          </cell>
          <cell r="AC416">
            <v>142.79</v>
          </cell>
          <cell r="AD416">
            <v>112.27</v>
          </cell>
          <cell r="AE416">
            <v>107.94</v>
          </cell>
          <cell r="AG416">
            <v>317</v>
          </cell>
        </row>
        <row r="417">
          <cell r="B417" t="str">
            <v>2T2023</v>
          </cell>
          <cell r="C417">
            <v>45017</v>
          </cell>
          <cell r="D417">
            <v>136.29</v>
          </cell>
          <cell r="E417">
            <v>153.80000000000001</v>
          </cell>
          <cell r="F417">
            <v>101.68</v>
          </cell>
          <cell r="G417">
            <v>107.82</v>
          </cell>
          <cell r="H417">
            <v>102</v>
          </cell>
          <cell r="I417">
            <v>106.49</v>
          </cell>
          <cell r="J417">
            <v>110.52</v>
          </cell>
          <cell r="K417">
            <v>98.74</v>
          </cell>
          <cell r="L417">
            <v>101.18</v>
          </cell>
          <cell r="M417">
            <v>114.07</v>
          </cell>
          <cell r="N417">
            <v>111.57</v>
          </cell>
          <cell r="O417">
            <v>102.33</v>
          </cell>
          <cell r="P417">
            <v>122.5</v>
          </cell>
          <cell r="Q417">
            <v>0.11461575604501695</v>
          </cell>
          <cell r="S417">
            <v>318</v>
          </cell>
          <cell r="T417">
            <v>113.98</v>
          </cell>
          <cell r="U417">
            <v>149.44999999999999</v>
          </cell>
          <cell r="V417">
            <v>112.39</v>
          </cell>
          <cell r="W417">
            <v>128.07</v>
          </cell>
          <cell r="X417">
            <v>111.19</v>
          </cell>
          <cell r="Y417">
            <v>103.08</v>
          </cell>
          <cell r="Z417">
            <v>103.08</v>
          </cell>
          <cell r="AA417">
            <v>103.08</v>
          </cell>
          <cell r="AB417">
            <v>103.11</v>
          </cell>
          <cell r="AC417">
            <v>144.01</v>
          </cell>
          <cell r="AD417">
            <v>112.32</v>
          </cell>
          <cell r="AE417">
            <v>108.14</v>
          </cell>
          <cell r="AG417">
            <v>318</v>
          </cell>
        </row>
        <row r="418">
          <cell r="B418" t="str">
            <v>2T2023</v>
          </cell>
          <cell r="C418">
            <v>45047</v>
          </cell>
          <cell r="D418">
            <v>138.38</v>
          </cell>
          <cell r="E418">
            <v>163.54</v>
          </cell>
          <cell r="F418">
            <v>101.68</v>
          </cell>
          <cell r="G418">
            <v>107.92</v>
          </cell>
          <cell r="H418">
            <v>102</v>
          </cell>
          <cell r="I418">
            <v>106.54</v>
          </cell>
          <cell r="J418">
            <v>110.52</v>
          </cell>
          <cell r="K418">
            <v>98.74</v>
          </cell>
          <cell r="L418">
            <v>101.18</v>
          </cell>
          <cell r="M418">
            <v>114.07</v>
          </cell>
          <cell r="N418">
            <v>111.88</v>
          </cell>
          <cell r="O418">
            <v>102.38</v>
          </cell>
          <cell r="P418">
            <v>124.08</v>
          </cell>
          <cell r="Q418">
            <v>0.10075511297341322</v>
          </cell>
          <cell r="S418">
            <v>319</v>
          </cell>
          <cell r="T418">
            <v>114.13</v>
          </cell>
          <cell r="U418">
            <v>153.66</v>
          </cell>
          <cell r="V418">
            <v>112.67</v>
          </cell>
          <cell r="W418">
            <v>130.03</v>
          </cell>
          <cell r="X418">
            <v>111.83</v>
          </cell>
          <cell r="Y418">
            <v>102.39</v>
          </cell>
          <cell r="Z418">
            <v>102.4</v>
          </cell>
          <cell r="AA418">
            <v>102.4</v>
          </cell>
          <cell r="AB418">
            <v>102.38</v>
          </cell>
          <cell r="AC418">
            <v>146.72999999999999</v>
          </cell>
          <cell r="AD418">
            <v>113.06</v>
          </cell>
          <cell r="AE418">
            <v>108.19</v>
          </cell>
          <cell r="AG418">
            <v>319</v>
          </cell>
        </row>
        <row r="419">
          <cell r="B419" t="str">
            <v>2T2023</v>
          </cell>
          <cell r="C419">
            <v>45078</v>
          </cell>
          <cell r="D419">
            <v>141.18</v>
          </cell>
          <cell r="E419">
            <v>162.31</v>
          </cell>
          <cell r="F419">
            <v>101.68</v>
          </cell>
          <cell r="G419">
            <v>113.59</v>
          </cell>
          <cell r="H419">
            <v>102</v>
          </cell>
          <cell r="I419">
            <v>106.54</v>
          </cell>
          <cell r="J419">
            <v>110.52</v>
          </cell>
          <cell r="K419">
            <v>98.74</v>
          </cell>
          <cell r="L419">
            <v>101.21</v>
          </cell>
          <cell r="M419">
            <v>114.07</v>
          </cell>
          <cell r="N419">
            <v>112.63</v>
          </cell>
          <cell r="O419">
            <v>102.38</v>
          </cell>
          <cell r="P419">
            <v>126.03509483000003</v>
          </cell>
          <cell r="Q419">
            <v>8.4846470188515211E-2</v>
          </cell>
          <cell r="S419">
            <v>320</v>
          </cell>
          <cell r="T419">
            <v>122.17</v>
          </cell>
          <cell r="U419">
            <v>158.27000000000001</v>
          </cell>
          <cell r="V419">
            <v>112.92</v>
          </cell>
          <cell r="W419">
            <v>132.91</v>
          </cell>
          <cell r="X419">
            <v>112.34</v>
          </cell>
          <cell r="Y419">
            <v>132.65</v>
          </cell>
          <cell r="Z419">
            <v>134.78</v>
          </cell>
          <cell r="AA419">
            <v>137.91</v>
          </cell>
          <cell r="AB419">
            <v>138.76</v>
          </cell>
          <cell r="AC419">
            <v>151.81</v>
          </cell>
          <cell r="AD419">
            <v>113.11</v>
          </cell>
          <cell r="AE419">
            <v>108.2</v>
          </cell>
          <cell r="AG419">
            <v>320</v>
          </cell>
        </row>
        <row r="420">
          <cell r="B420" t="str">
            <v>3T2023</v>
          </cell>
          <cell r="C420">
            <v>45108</v>
          </cell>
          <cell r="D420">
            <v>141.55000000000001</v>
          </cell>
          <cell r="E420">
            <v>171.23</v>
          </cell>
          <cell r="F420">
            <v>101.69</v>
          </cell>
          <cell r="G420">
            <v>115.57</v>
          </cell>
          <cell r="H420">
            <v>102.04</v>
          </cell>
          <cell r="I420">
            <v>106.54</v>
          </cell>
          <cell r="J420">
            <v>110.52</v>
          </cell>
          <cell r="K420">
            <v>99.35</v>
          </cell>
          <cell r="L420">
            <v>101.24</v>
          </cell>
          <cell r="M420">
            <v>114.07</v>
          </cell>
          <cell r="N420">
            <v>112.33</v>
          </cell>
          <cell r="O420">
            <v>102.38</v>
          </cell>
          <cell r="P420">
            <v>126.65723078000001</v>
          </cell>
          <cell r="Q420">
            <v>6.8501455904281139E-2</v>
          </cell>
          <cell r="S420">
            <v>321</v>
          </cell>
          <cell r="T420">
            <v>124.73</v>
          </cell>
          <cell r="U420">
            <v>158.47</v>
          </cell>
          <cell r="V420">
            <v>113.35</v>
          </cell>
          <cell r="W420">
            <v>133.47</v>
          </cell>
          <cell r="X420">
            <v>113.34</v>
          </cell>
          <cell r="Y420">
            <v>108.13</v>
          </cell>
          <cell r="Z420">
            <v>108.19</v>
          </cell>
          <cell r="AA420">
            <v>108.19</v>
          </cell>
          <cell r="AB420">
            <v>108.28</v>
          </cell>
          <cell r="AC420">
            <v>152.6</v>
          </cell>
          <cell r="AD420">
            <v>113.59</v>
          </cell>
          <cell r="AE420">
            <v>108.29</v>
          </cell>
          <cell r="AG420">
            <v>321</v>
          </cell>
        </row>
        <row r="421">
          <cell r="B421" t="str">
            <v>3T2023</v>
          </cell>
          <cell r="C421">
            <v>45139</v>
          </cell>
          <cell r="D421">
            <v>140.1</v>
          </cell>
          <cell r="E421">
            <v>166.48</v>
          </cell>
          <cell r="F421">
            <v>101.7</v>
          </cell>
          <cell r="G421">
            <v>117.17</v>
          </cell>
          <cell r="H421">
            <v>102.03</v>
          </cell>
          <cell r="I421">
            <v>106.54</v>
          </cell>
          <cell r="J421">
            <v>110.52</v>
          </cell>
          <cell r="K421">
            <v>99.35</v>
          </cell>
          <cell r="L421">
            <v>101.24</v>
          </cell>
          <cell r="M421">
            <v>114.07</v>
          </cell>
          <cell r="N421">
            <v>113.32</v>
          </cell>
          <cell r="O421">
            <v>102.39</v>
          </cell>
          <cell r="P421">
            <v>126.00373633000001</v>
          </cell>
          <cell r="Q421">
            <v>5.190672187825407E-2</v>
          </cell>
          <cell r="S421">
            <v>322</v>
          </cell>
          <cell r="T421">
            <v>126.45</v>
          </cell>
          <cell r="U421">
            <v>156.38</v>
          </cell>
          <cell r="V421">
            <v>112.96</v>
          </cell>
          <cell r="W421">
            <v>132.54</v>
          </cell>
          <cell r="X421">
            <v>113.19</v>
          </cell>
          <cell r="Y421">
            <v>103.11</v>
          </cell>
          <cell r="Z421">
            <v>102.4</v>
          </cell>
          <cell r="AA421">
            <v>137.54</v>
          </cell>
          <cell r="AB421">
            <v>108.3</v>
          </cell>
          <cell r="AC421">
            <v>150.97</v>
          </cell>
          <cell r="AD421">
            <v>113.24</v>
          </cell>
          <cell r="AE421">
            <v>107.98</v>
          </cell>
          <cell r="AG421">
            <v>322</v>
          </cell>
        </row>
        <row r="422">
          <cell r="B422" t="str">
            <v>3T2023</v>
          </cell>
          <cell r="C422">
            <v>45170</v>
          </cell>
          <cell r="D422">
            <v>139.99</v>
          </cell>
          <cell r="E422">
            <v>156.47</v>
          </cell>
          <cell r="F422">
            <v>101.72</v>
          </cell>
          <cell r="G422">
            <v>116.07</v>
          </cell>
          <cell r="H422">
            <v>102.03</v>
          </cell>
          <cell r="I422">
            <v>106.54</v>
          </cell>
          <cell r="J422">
            <v>110.52</v>
          </cell>
          <cell r="K422">
            <v>99.35</v>
          </cell>
          <cell r="L422">
            <v>101.14</v>
          </cell>
          <cell r="M422">
            <v>114.07</v>
          </cell>
          <cell r="N422">
            <v>113.98</v>
          </cell>
          <cell r="O422">
            <v>102.4</v>
          </cell>
          <cell r="P422">
            <v>125.6034859</v>
          </cell>
          <cell r="Q422">
            <v>3.6296002778665404E-2</v>
          </cell>
          <cell r="S422">
            <v>323</v>
          </cell>
          <cell r="T422">
            <v>125.13</v>
          </cell>
          <cell r="U422">
            <v>154.5</v>
          </cell>
          <cell r="V422">
            <v>113.02</v>
          </cell>
          <cell r="W422">
            <v>132.24</v>
          </cell>
          <cell r="X422">
            <v>112.34</v>
          </cell>
          <cell r="Y422">
            <v>103.11</v>
          </cell>
          <cell r="Z422">
            <v>102.4</v>
          </cell>
          <cell r="AA422">
            <v>136.78</v>
          </cell>
          <cell r="AB422">
            <v>108.32</v>
          </cell>
          <cell r="AC422">
            <v>149.4</v>
          </cell>
          <cell r="AD422">
            <v>113.23</v>
          </cell>
          <cell r="AE422">
            <v>108</v>
          </cell>
          <cell r="AG422">
            <v>323</v>
          </cell>
        </row>
        <row r="423">
          <cell r="B423" t="str">
            <v>4T2023</v>
          </cell>
          <cell r="C423">
            <v>45200</v>
          </cell>
          <cell r="D423">
            <v>139.91999999999999</v>
          </cell>
          <cell r="E423">
            <v>151.26</v>
          </cell>
          <cell r="F423">
            <v>101.76</v>
          </cell>
          <cell r="G423">
            <v>116.54</v>
          </cell>
          <cell r="H423">
            <v>102.01</v>
          </cell>
          <cell r="I423">
            <v>106.54</v>
          </cell>
          <cell r="J423">
            <v>110.51</v>
          </cell>
          <cell r="K423">
            <v>99.35</v>
          </cell>
          <cell r="L423">
            <v>102.06</v>
          </cell>
          <cell r="M423">
            <v>117.08</v>
          </cell>
          <cell r="N423">
            <v>113.96</v>
          </cell>
          <cell r="O423">
            <v>102.5</v>
          </cell>
          <cell r="P423">
            <v>125.530801</v>
          </cell>
          <cell r="Q423">
            <v>2.3046207880677239E-2</v>
          </cell>
          <cell r="S423">
            <v>324</v>
          </cell>
          <cell r="T423">
            <v>125.78</v>
          </cell>
          <cell r="U423">
            <v>153.36000000000001</v>
          </cell>
          <cell r="V423">
            <v>113.18</v>
          </cell>
          <cell r="W423">
            <v>132.26</v>
          </cell>
          <cell r="X423">
            <v>111.91</v>
          </cell>
          <cell r="Y423">
            <v>103.08</v>
          </cell>
          <cell r="Z423">
            <v>102.44</v>
          </cell>
          <cell r="AA423">
            <v>136.5</v>
          </cell>
          <cell r="AB423">
            <v>108.5</v>
          </cell>
          <cell r="AC423">
            <v>149.38999999999999</v>
          </cell>
          <cell r="AD423">
            <v>113.02</v>
          </cell>
          <cell r="AE423">
            <v>108.5</v>
          </cell>
          <cell r="AG423">
            <v>324</v>
          </cell>
        </row>
        <row r="424">
          <cell r="B424" t="str">
            <v>4T2023</v>
          </cell>
          <cell r="C424">
            <v>45231</v>
          </cell>
          <cell r="D424">
            <v>140.69999999999999</v>
          </cell>
          <cell r="E424">
            <v>162.38999999999999</v>
          </cell>
          <cell r="F424">
            <v>101.76</v>
          </cell>
          <cell r="G424">
            <v>117.44</v>
          </cell>
          <cell r="H424">
            <v>102</v>
          </cell>
          <cell r="I424">
            <v>106.54</v>
          </cell>
          <cell r="J424">
            <v>110.52</v>
          </cell>
          <cell r="K424">
            <v>99.35</v>
          </cell>
          <cell r="L424">
            <v>102.06</v>
          </cell>
          <cell r="M424">
            <v>117.08</v>
          </cell>
          <cell r="N424">
            <v>113.91</v>
          </cell>
          <cell r="O424">
            <v>102.52</v>
          </cell>
          <cell r="P424">
            <v>126.32015673000002</v>
          </cell>
          <cell r="Q424">
            <v>1.394734535496811E-2</v>
          </cell>
          <cell r="S424">
            <v>325</v>
          </cell>
          <cell r="T424">
            <v>126.86</v>
          </cell>
          <cell r="U424">
            <v>155.63</v>
          </cell>
          <cell r="V424">
            <v>113.5</v>
          </cell>
          <cell r="W424">
            <v>133.15</v>
          </cell>
          <cell r="X424">
            <v>112.88</v>
          </cell>
          <cell r="Y424">
            <v>103.1</v>
          </cell>
          <cell r="Z424">
            <v>102.41</v>
          </cell>
          <cell r="AA424">
            <v>137.91</v>
          </cell>
          <cell r="AB424">
            <v>108.5</v>
          </cell>
          <cell r="AC424">
            <v>151.58000000000001</v>
          </cell>
          <cell r="AD424">
            <v>113.23</v>
          </cell>
          <cell r="AE424">
            <v>108.51</v>
          </cell>
          <cell r="AG424">
            <v>325</v>
          </cell>
        </row>
        <row r="425">
          <cell r="B425" t="str">
            <v>4T2023</v>
          </cell>
          <cell r="C425">
            <v>45261</v>
          </cell>
          <cell r="D425">
            <v>137.51</v>
          </cell>
          <cell r="E425">
            <v>161.11000000000001</v>
          </cell>
          <cell r="F425">
            <v>101.76</v>
          </cell>
          <cell r="G425">
            <v>116.61</v>
          </cell>
          <cell r="H425">
            <v>102</v>
          </cell>
          <cell r="I425">
            <v>106.54</v>
          </cell>
          <cell r="J425">
            <v>110.52</v>
          </cell>
          <cell r="K425">
            <v>99.35</v>
          </cell>
          <cell r="L425">
            <v>102.06</v>
          </cell>
          <cell r="M425">
            <v>117.08</v>
          </cell>
          <cell r="N425">
            <v>112.5</v>
          </cell>
          <cell r="O425">
            <v>102.52</v>
          </cell>
          <cell r="P425">
            <v>124.51924911000002</v>
          </cell>
          <cell r="Q425">
            <v>7.4359083897288514E-3</v>
          </cell>
          <cell r="S425">
            <v>326</v>
          </cell>
          <cell r="T425">
            <v>125.87</v>
          </cell>
          <cell r="U425">
            <v>150.68</v>
          </cell>
          <cell r="V425">
            <v>113.14</v>
          </cell>
          <cell r="W425">
            <v>130.26</v>
          </cell>
          <cell r="X425">
            <v>113.17</v>
          </cell>
          <cell r="Y425">
            <v>103.1</v>
          </cell>
          <cell r="Z425">
            <v>102.42</v>
          </cell>
          <cell r="AA425">
            <v>135.13999999999999</v>
          </cell>
          <cell r="AB425">
            <v>108.5</v>
          </cell>
          <cell r="AC425">
            <v>147.26</v>
          </cell>
          <cell r="AD425">
            <v>112.81</v>
          </cell>
          <cell r="AE425">
            <v>108.51</v>
          </cell>
          <cell r="AG425">
            <v>326</v>
          </cell>
        </row>
        <row r="426">
          <cell r="B426" t="str">
            <v>1T2024</v>
          </cell>
          <cell r="C426">
            <v>45292</v>
          </cell>
          <cell r="D426">
            <v>137.41</v>
          </cell>
          <cell r="E426">
            <v>152.12</v>
          </cell>
          <cell r="F426">
            <v>101.76</v>
          </cell>
          <cell r="G426">
            <v>137.47</v>
          </cell>
          <cell r="H426">
            <v>102</v>
          </cell>
          <cell r="I426">
            <v>106.55</v>
          </cell>
          <cell r="J426">
            <v>110.52</v>
          </cell>
          <cell r="K426">
            <v>99.35</v>
          </cell>
          <cell r="L426">
            <v>102.06</v>
          </cell>
          <cell r="M426">
            <v>117.08</v>
          </cell>
          <cell r="N426">
            <v>112.75</v>
          </cell>
          <cell r="O426">
            <v>102.55</v>
          </cell>
          <cell r="P426">
            <v>126.14836255000003</v>
          </cell>
          <cell r="Q426">
            <v>4.6771851645512896E-3</v>
          </cell>
          <cell r="S426">
            <v>327</v>
          </cell>
          <cell r="T426">
            <v>154.93</v>
          </cell>
          <cell r="U426">
            <v>149.19999999999999</v>
          </cell>
          <cell r="V426">
            <v>113.21</v>
          </cell>
          <cell r="W426">
            <v>132.26</v>
          </cell>
          <cell r="X426">
            <v>113.17</v>
          </cell>
          <cell r="Y426">
            <v>103.09</v>
          </cell>
          <cell r="Z426">
            <v>102.42</v>
          </cell>
          <cell r="AA426">
            <v>137.29</v>
          </cell>
          <cell r="AB426">
            <v>108.54</v>
          </cell>
          <cell r="AC426">
            <v>150.08000000000001</v>
          </cell>
          <cell r="AD426">
            <v>113.19</v>
          </cell>
          <cell r="AE426">
            <v>108.54</v>
          </cell>
          <cell r="AG426">
            <v>327</v>
          </cell>
        </row>
        <row r="427">
          <cell r="B427" t="str">
            <v>1T2024</v>
          </cell>
          <cell r="C427">
            <v>45323</v>
          </cell>
          <cell r="D427">
            <v>137.15</v>
          </cell>
          <cell r="E427">
            <v>152.74</v>
          </cell>
          <cell r="F427">
            <v>101.76</v>
          </cell>
          <cell r="G427">
            <v>122.39</v>
          </cell>
          <cell r="H427">
            <v>102.03</v>
          </cell>
          <cell r="I427">
            <v>106.55</v>
          </cell>
          <cell r="J427">
            <v>110.6</v>
          </cell>
          <cell r="K427">
            <v>99.35</v>
          </cell>
          <cell r="L427">
            <v>102.06</v>
          </cell>
          <cell r="M427">
            <v>117.08</v>
          </cell>
          <cell r="N427">
            <v>112.79</v>
          </cell>
          <cell r="O427">
            <v>102.58</v>
          </cell>
          <cell r="P427">
            <v>124.66062831000004</v>
          </cell>
          <cell r="Q427">
            <v>2.2440257491231907E-3</v>
          </cell>
          <cell r="S427">
            <v>328</v>
          </cell>
          <cell r="T427">
            <v>133.91999999999999</v>
          </cell>
          <cell r="U427">
            <v>149.04</v>
          </cell>
          <cell r="V427">
            <v>113.18</v>
          </cell>
          <cell r="W427">
            <v>130.18</v>
          </cell>
          <cell r="X427">
            <v>113.55</v>
          </cell>
          <cell r="Y427">
            <v>103.24</v>
          </cell>
          <cell r="Z427">
            <v>102.44</v>
          </cell>
          <cell r="AA427">
            <v>135.22</v>
          </cell>
          <cell r="AB427">
            <v>108.54</v>
          </cell>
          <cell r="AC427">
            <v>146.94999999999999</v>
          </cell>
          <cell r="AD427">
            <v>113.02</v>
          </cell>
          <cell r="AE427">
            <v>108.54</v>
          </cell>
          <cell r="AG427">
            <v>328</v>
          </cell>
        </row>
        <row r="428">
          <cell r="B428" t="str">
            <v>1T2024</v>
          </cell>
          <cell r="C428">
            <v>45352</v>
          </cell>
          <cell r="D428">
            <v>138.29</v>
          </cell>
          <cell r="E428">
            <v>157.09</v>
          </cell>
          <cell r="F428">
            <v>101.78</v>
          </cell>
          <cell r="G428">
            <v>120.32</v>
          </cell>
          <cell r="H428">
            <v>102.04</v>
          </cell>
          <cell r="I428">
            <v>106.62</v>
          </cell>
          <cell r="J428">
            <v>110.58</v>
          </cell>
          <cell r="K428">
            <v>99.35</v>
          </cell>
          <cell r="L428">
            <v>102</v>
          </cell>
          <cell r="M428">
            <v>117.08</v>
          </cell>
          <cell r="N428">
            <v>113.85</v>
          </cell>
          <cell r="O428">
            <v>102.6</v>
          </cell>
          <cell r="P428">
            <v>125.23372354000003</v>
          </cell>
          <cell r="Q428">
            <v>2.0880899904012207E-3</v>
          </cell>
          <cell r="S428">
            <v>329</v>
          </cell>
          <cell r="T428">
            <v>130.9</v>
          </cell>
          <cell r="U428">
            <v>150.47999999999999</v>
          </cell>
          <cell r="V428">
            <v>113.7</v>
          </cell>
          <cell r="W428">
            <v>130.85</v>
          </cell>
          <cell r="X428">
            <v>114.04</v>
          </cell>
          <cell r="Y428">
            <v>103.18</v>
          </cell>
          <cell r="Z428">
            <v>102.45</v>
          </cell>
          <cell r="AA428">
            <v>136.1</v>
          </cell>
          <cell r="AB428">
            <v>108.57</v>
          </cell>
          <cell r="AC428">
            <v>148.47</v>
          </cell>
          <cell r="AD428">
            <v>113.09</v>
          </cell>
          <cell r="AE428">
            <v>108.57</v>
          </cell>
          <cell r="AG428">
            <v>329</v>
          </cell>
        </row>
        <row r="429">
          <cell r="B429" t="str">
            <v>2T2024</v>
          </cell>
          <cell r="C429">
            <v>45383</v>
          </cell>
          <cell r="D429">
            <v>141.6</v>
          </cell>
          <cell r="E429">
            <v>161.93</v>
          </cell>
          <cell r="F429">
            <v>101.78</v>
          </cell>
          <cell r="G429">
            <v>120.47</v>
          </cell>
          <cell r="H429">
            <v>102.05</v>
          </cell>
          <cell r="I429">
            <v>106.62</v>
          </cell>
          <cell r="J429">
            <v>110.56</v>
          </cell>
          <cell r="K429">
            <v>99.35</v>
          </cell>
          <cell r="L429">
            <v>102</v>
          </cell>
          <cell r="M429">
            <v>117.08</v>
          </cell>
          <cell r="N429">
            <v>114.25</v>
          </cell>
          <cell r="O429">
            <v>102.65</v>
          </cell>
          <cell r="P429">
            <v>127.07171537000001</v>
          </cell>
          <cell r="Q429">
            <v>4.9480048852339475E-3</v>
          </cell>
          <cell r="S429">
            <v>330</v>
          </cell>
          <cell r="T429">
            <v>131.1</v>
          </cell>
          <cell r="U429">
            <v>155.32</v>
          </cell>
          <cell r="V429">
            <v>114.59</v>
          </cell>
          <cell r="W429">
            <v>133.34</v>
          </cell>
          <cell r="X429">
            <v>114.78</v>
          </cell>
          <cell r="Y429">
            <v>103.16</v>
          </cell>
          <cell r="Z429">
            <v>102.45</v>
          </cell>
          <cell r="AA429">
            <v>139.09</v>
          </cell>
          <cell r="AB429">
            <v>108.57</v>
          </cell>
          <cell r="AC429">
            <v>153.25</v>
          </cell>
          <cell r="AD429">
            <v>113.4</v>
          </cell>
          <cell r="AE429">
            <v>108.58</v>
          </cell>
          <cell r="AG429">
            <v>330</v>
          </cell>
        </row>
        <row r="430">
          <cell r="B430" t="str">
            <v>2T2024</v>
          </cell>
          <cell r="C430">
            <v>45413</v>
          </cell>
          <cell r="D430">
            <v>144.63</v>
          </cell>
          <cell r="E430">
            <v>161.63</v>
          </cell>
          <cell r="F430">
            <v>101.78</v>
          </cell>
          <cell r="G430">
            <v>117.95</v>
          </cell>
          <cell r="H430">
            <v>102.05</v>
          </cell>
          <cell r="I430">
            <v>106.62</v>
          </cell>
          <cell r="J430">
            <v>110.56</v>
          </cell>
          <cell r="K430">
            <v>99.35</v>
          </cell>
          <cell r="L430">
            <v>102</v>
          </cell>
          <cell r="M430">
            <v>117.08</v>
          </cell>
          <cell r="N430">
            <v>114.1</v>
          </cell>
          <cell r="O430">
            <v>102.67</v>
          </cell>
          <cell r="P430">
            <v>128.34296045000002</v>
          </cell>
          <cell r="Q430">
            <v>8.0780427463817972E-3</v>
          </cell>
          <cell r="S430">
            <v>331</v>
          </cell>
          <cell r="T430">
            <v>127.58</v>
          </cell>
          <cell r="U430">
            <v>160.1</v>
          </cell>
          <cell r="V430">
            <v>115.06</v>
          </cell>
          <cell r="W430">
            <v>135.16999999999999</v>
          </cell>
          <cell r="X430">
            <v>114.54</v>
          </cell>
          <cell r="Y430">
            <v>103.16</v>
          </cell>
          <cell r="Z430">
            <v>102.45</v>
          </cell>
          <cell r="AA430">
            <v>141.01</v>
          </cell>
          <cell r="AB430">
            <v>108.57</v>
          </cell>
          <cell r="AC430">
            <v>157.30000000000001</v>
          </cell>
          <cell r="AD430">
            <v>113.35</v>
          </cell>
          <cell r="AE430">
            <v>108.58</v>
          </cell>
          <cell r="AG430">
            <v>331</v>
          </cell>
        </row>
        <row r="431">
          <cell r="B431" t="str">
            <v>2T2024</v>
          </cell>
          <cell r="C431">
            <v>45444</v>
          </cell>
          <cell r="D431">
            <v>146.55000000000001</v>
          </cell>
          <cell r="E431">
            <v>155.16</v>
          </cell>
          <cell r="F431">
            <v>101.78</v>
          </cell>
          <cell r="G431">
            <v>117.54</v>
          </cell>
          <cell r="H431">
            <v>102.05</v>
          </cell>
          <cell r="I431">
            <v>106.62</v>
          </cell>
          <cell r="J431">
            <v>110.56</v>
          </cell>
          <cell r="K431">
            <v>99.35</v>
          </cell>
          <cell r="L431">
            <v>102</v>
          </cell>
          <cell r="M431">
            <v>117.08</v>
          </cell>
          <cell r="N431">
            <v>113.8</v>
          </cell>
          <cell r="O431">
            <v>102.68</v>
          </cell>
          <cell r="P431">
            <v>129.06581515000005</v>
          </cell>
          <cell r="Q431">
            <v>1.0714977619096011E-2</v>
          </cell>
          <cell r="S431">
            <v>332</v>
          </cell>
          <cell r="T431">
            <v>127.11</v>
          </cell>
          <cell r="U431">
            <v>163.68</v>
          </cell>
          <cell r="V431">
            <v>115.13</v>
          </cell>
          <cell r="W431">
            <v>136.69999999999999</v>
          </cell>
          <cell r="X431">
            <v>114.09</v>
          </cell>
          <cell r="Y431">
            <v>103.16</v>
          </cell>
          <cell r="Z431">
            <v>102.45</v>
          </cell>
          <cell r="AA431">
            <v>142.44999999999999</v>
          </cell>
          <cell r="AB431">
            <v>108.57</v>
          </cell>
          <cell r="AC431">
            <v>160.13999999999999</v>
          </cell>
          <cell r="AD431">
            <v>113.13</v>
          </cell>
          <cell r="AE431">
            <v>108.58</v>
          </cell>
          <cell r="AG431">
            <v>332</v>
          </cell>
        </row>
        <row r="432">
          <cell r="B432" t="str">
            <v>3T2024</v>
          </cell>
          <cell r="C432">
            <v>45474</v>
          </cell>
          <cell r="D432">
            <v>152.81</v>
          </cell>
          <cell r="E432">
            <v>152.88</v>
          </cell>
          <cell r="F432">
            <v>101.77</v>
          </cell>
          <cell r="G432">
            <v>117.61</v>
          </cell>
          <cell r="H432">
            <v>102.05</v>
          </cell>
          <cell r="I432">
            <v>106.62</v>
          </cell>
          <cell r="J432">
            <v>110.56</v>
          </cell>
          <cell r="K432">
            <v>99.35</v>
          </cell>
          <cell r="L432">
            <v>102</v>
          </cell>
          <cell r="M432">
            <v>117.08</v>
          </cell>
          <cell r="N432">
            <v>113.41</v>
          </cell>
          <cell r="O432">
            <v>102.68</v>
          </cell>
          <cell r="P432">
            <v>132.12287429000006</v>
          </cell>
          <cell r="Q432">
            <v>1.5358467035827328E-2</v>
          </cell>
          <cell r="S432">
            <v>333</v>
          </cell>
          <cell r="T432">
            <v>127.33</v>
          </cell>
          <cell r="U432">
            <v>172.73</v>
          </cell>
          <cell r="V432">
            <v>115.18</v>
          </cell>
          <cell r="W432">
            <v>141.62</v>
          </cell>
          <cell r="X432">
            <v>113.89</v>
          </cell>
          <cell r="Y432">
            <v>103.16</v>
          </cell>
          <cell r="Z432">
            <v>102.44</v>
          </cell>
          <cell r="AA432">
            <v>147.16</v>
          </cell>
          <cell r="AB432">
            <v>108.57</v>
          </cell>
          <cell r="AC432">
            <v>167.45</v>
          </cell>
          <cell r="AD432">
            <v>113.78</v>
          </cell>
          <cell r="AE432">
            <v>108.58</v>
          </cell>
          <cell r="AG432">
            <v>333</v>
          </cell>
        </row>
        <row r="433">
          <cell r="B433" t="str">
            <v>3T2024</v>
          </cell>
          <cell r="C433">
            <v>45505</v>
          </cell>
          <cell r="D433">
            <v>154.91999999999999</v>
          </cell>
          <cell r="E433">
            <v>154.02000000000001</v>
          </cell>
          <cell r="F433">
            <v>101.77</v>
          </cell>
          <cell r="G433">
            <v>117.48</v>
          </cell>
          <cell r="H433">
            <v>102.05</v>
          </cell>
          <cell r="I433">
            <v>106.62</v>
          </cell>
          <cell r="J433">
            <v>110.56</v>
          </cell>
          <cell r="K433">
            <v>99.35</v>
          </cell>
          <cell r="L433">
            <v>102</v>
          </cell>
          <cell r="M433">
            <v>117.08</v>
          </cell>
          <cell r="N433">
            <v>113.88</v>
          </cell>
          <cell r="O433">
            <v>102.68</v>
          </cell>
          <cell r="P433">
            <v>133.23119429000005</v>
          </cell>
          <cell r="Q433">
            <v>2.1908227560641258E-2</v>
          </cell>
          <cell r="S433">
            <v>334</v>
          </cell>
          <cell r="T433">
            <v>127.17</v>
          </cell>
          <cell r="U433">
            <v>174.85</v>
          </cell>
          <cell r="V433">
            <v>115.59</v>
          </cell>
          <cell r="W433">
            <v>142.72999999999999</v>
          </cell>
          <cell r="X433">
            <v>114.21</v>
          </cell>
          <cell r="Y433">
            <v>103.16</v>
          </cell>
          <cell r="Z433">
            <v>102.44</v>
          </cell>
          <cell r="AA433">
            <v>148.56</v>
          </cell>
          <cell r="AB433">
            <v>108.6</v>
          </cell>
          <cell r="AC433">
            <v>169.64</v>
          </cell>
          <cell r="AD433">
            <v>113.95</v>
          </cell>
          <cell r="AE433">
            <v>108.61</v>
          </cell>
          <cell r="AG433">
            <v>334</v>
          </cell>
        </row>
        <row r="434">
          <cell r="B434" t="str">
            <v>3T2024</v>
          </cell>
          <cell r="C434">
            <v>45536</v>
          </cell>
          <cell r="D434">
            <v>154.81</v>
          </cell>
          <cell r="E434">
            <v>159.43</v>
          </cell>
          <cell r="F434">
            <v>101.77</v>
          </cell>
          <cell r="G434">
            <v>117.61</v>
          </cell>
          <cell r="H434">
            <v>102.06</v>
          </cell>
          <cell r="I434">
            <v>106.62</v>
          </cell>
          <cell r="J434">
            <v>110.56</v>
          </cell>
          <cell r="K434">
            <v>99.35</v>
          </cell>
          <cell r="L434">
            <v>102</v>
          </cell>
          <cell r="M434">
            <v>117.08</v>
          </cell>
          <cell r="N434">
            <v>113.88</v>
          </cell>
          <cell r="O434">
            <v>102.68</v>
          </cell>
          <cell r="P434">
            <v>133.34263116000002</v>
          </cell>
          <cell r="Q434">
            <v>2.9361087945293685E-2</v>
          </cell>
          <cell r="S434">
            <v>335</v>
          </cell>
          <cell r="T434">
            <v>127.26</v>
          </cell>
          <cell r="U434">
            <v>173.97</v>
          </cell>
          <cell r="V434">
            <v>116.04</v>
          </cell>
          <cell r="W434">
            <v>142.53</v>
          </cell>
          <cell r="X434">
            <v>114.99</v>
          </cell>
          <cell r="Y434">
            <v>103.15</v>
          </cell>
          <cell r="Z434">
            <v>102.45</v>
          </cell>
          <cell r="AA434">
            <v>148.72999999999999</v>
          </cell>
          <cell r="AB434">
            <v>108.64</v>
          </cell>
          <cell r="AC434">
            <v>169.15</v>
          </cell>
          <cell r="AD434">
            <v>114.69</v>
          </cell>
          <cell r="AE434">
            <v>108.64</v>
          </cell>
          <cell r="AG434">
            <v>335</v>
          </cell>
        </row>
        <row r="435">
          <cell r="B435" t="str">
            <v>4T2024</v>
          </cell>
          <cell r="C435">
            <v>45566</v>
          </cell>
          <cell r="D435">
            <v>154.97999999999999</v>
          </cell>
          <cell r="E435">
            <v>163.95</v>
          </cell>
          <cell r="F435">
            <v>101.77</v>
          </cell>
          <cell r="G435">
            <v>116.41</v>
          </cell>
          <cell r="H435">
            <v>102.08</v>
          </cell>
          <cell r="I435">
            <v>106.58</v>
          </cell>
          <cell r="J435">
            <v>110.56</v>
          </cell>
          <cell r="K435">
            <v>99.35</v>
          </cell>
          <cell r="L435">
            <v>101.96</v>
          </cell>
          <cell r="M435">
            <v>117.47</v>
          </cell>
          <cell r="N435">
            <v>114.03</v>
          </cell>
          <cell r="O435">
            <v>102.68</v>
          </cell>
          <cell r="P435">
            <v>133.46193487000005</v>
          </cell>
          <cell r="Q435">
            <v>3.6073033868277982E-2</v>
          </cell>
          <cell r="S435">
            <v>336</v>
          </cell>
          <cell r="T435">
            <v>125.85</v>
          </cell>
          <cell r="U435">
            <v>173.78</v>
          </cell>
          <cell r="V435">
            <v>116.62</v>
          </cell>
          <cell r="W435">
            <v>142.76</v>
          </cell>
          <cell r="X435">
            <v>115.88</v>
          </cell>
          <cell r="Y435">
            <v>103.15</v>
          </cell>
          <cell r="Z435">
            <v>102.39</v>
          </cell>
          <cell r="AA435">
            <v>149.19</v>
          </cell>
          <cell r="AB435">
            <v>108.69</v>
          </cell>
          <cell r="AC435">
            <v>170.19</v>
          </cell>
          <cell r="AD435">
            <v>114.19</v>
          </cell>
          <cell r="AE435">
            <v>108.7</v>
          </cell>
          <cell r="AG435">
            <v>336</v>
          </cell>
        </row>
        <row r="436">
          <cell r="B436" t="str">
            <v>4T2024</v>
          </cell>
          <cell r="C436">
            <v>45597</v>
          </cell>
          <cell r="D436">
            <v>150.12</v>
          </cell>
          <cell r="E436">
            <v>157.21</v>
          </cell>
          <cell r="F436">
            <v>101.77</v>
          </cell>
          <cell r="G436">
            <v>116.57</v>
          </cell>
          <cell r="H436">
            <v>102.08</v>
          </cell>
          <cell r="I436">
            <v>106.58</v>
          </cell>
          <cell r="J436">
            <v>110.56</v>
          </cell>
          <cell r="K436">
            <v>99.35</v>
          </cell>
          <cell r="L436">
            <v>101.96</v>
          </cell>
          <cell r="M436">
            <v>117.47</v>
          </cell>
          <cell r="N436">
            <v>114.56</v>
          </cell>
          <cell r="O436">
            <v>102.68</v>
          </cell>
          <cell r="P436">
            <v>130.87939122000003</v>
          </cell>
          <cell r="Q436">
            <v>3.8735837324335387E-2</v>
          </cell>
          <cell r="S436">
            <v>337</v>
          </cell>
          <cell r="T436">
            <v>125.94</v>
          </cell>
          <cell r="U436">
            <v>166.84</v>
          </cell>
          <cell r="V436">
            <v>115.61</v>
          </cell>
          <cell r="W436">
            <v>138.88</v>
          </cell>
          <cell r="X436">
            <v>114.9</v>
          </cell>
          <cell r="Y436">
            <v>103.15</v>
          </cell>
          <cell r="Z436">
            <v>102.42</v>
          </cell>
          <cell r="AA436">
            <v>144.88999999999999</v>
          </cell>
          <cell r="AB436">
            <v>108.69</v>
          </cell>
          <cell r="AC436">
            <v>162.37</v>
          </cell>
          <cell r="AD436">
            <v>114.78</v>
          </cell>
          <cell r="AE436">
            <v>108.7</v>
          </cell>
          <cell r="AG436">
            <v>337</v>
          </cell>
        </row>
        <row r="437">
          <cell r="B437" t="str">
            <v>4T2024</v>
          </cell>
          <cell r="C437">
            <v>45627</v>
          </cell>
          <cell r="D437">
            <v>149.69</v>
          </cell>
          <cell r="E437">
            <v>164.95</v>
          </cell>
          <cell r="F437">
            <v>101.77</v>
          </cell>
          <cell r="G437">
            <v>114.29</v>
          </cell>
          <cell r="H437">
            <v>102.08</v>
          </cell>
          <cell r="I437">
            <v>106.58</v>
          </cell>
          <cell r="J437">
            <v>110.55</v>
          </cell>
          <cell r="K437">
            <v>99.35</v>
          </cell>
          <cell r="L437">
            <v>101.96</v>
          </cell>
          <cell r="M437">
            <v>117.47</v>
          </cell>
          <cell r="N437">
            <v>113.13</v>
          </cell>
          <cell r="O437">
            <v>102.68</v>
          </cell>
          <cell r="P437">
            <v>130.58473220000005</v>
          </cell>
          <cell r="Q437">
            <v>4.1911344637538317E-2</v>
          </cell>
          <cell r="S437">
            <v>338</v>
          </cell>
          <cell r="T437">
            <v>123.08</v>
          </cell>
          <cell r="U437">
            <v>165.56</v>
          </cell>
          <cell r="V437">
            <v>116.07</v>
          </cell>
          <cell r="W437">
            <v>138.51</v>
          </cell>
          <cell r="X437">
            <v>115.25</v>
          </cell>
          <cell r="Y437">
            <v>103.16</v>
          </cell>
          <cell r="Z437">
            <v>102.46</v>
          </cell>
          <cell r="AA437">
            <v>144.78</v>
          </cell>
          <cell r="AB437">
            <v>108.69</v>
          </cell>
          <cell r="AC437">
            <v>161.91999999999999</v>
          </cell>
          <cell r="AD437">
            <v>114.91</v>
          </cell>
          <cell r="AE437">
            <v>108.69</v>
          </cell>
          <cell r="AG437">
            <v>338</v>
          </cell>
        </row>
        <row r="438">
          <cell r="B438" t="str">
            <v>1T2025</v>
          </cell>
          <cell r="C438">
            <v>45658</v>
          </cell>
          <cell r="S438" t="str">
            <v/>
          </cell>
          <cell r="AG438" t="str">
            <v/>
          </cell>
        </row>
        <row r="439">
          <cell r="B439" t="str">
            <v>1T2025</v>
          </cell>
          <cell r="C439">
            <v>45689</v>
          </cell>
          <cell r="S439" t="str">
            <v/>
          </cell>
          <cell r="AG439" t="str">
            <v/>
          </cell>
        </row>
        <row r="440">
          <cell r="B440" t="str">
            <v>1T2025</v>
          </cell>
          <cell r="C440">
            <v>45717</v>
          </cell>
          <cell r="S440" t="str">
            <v/>
          </cell>
          <cell r="AG440" t="str">
            <v/>
          </cell>
        </row>
        <row r="441">
          <cell r="B441" t="str">
            <v>2T2025</v>
          </cell>
          <cell r="C441">
            <v>45748</v>
          </cell>
          <cell r="S441" t="str">
            <v/>
          </cell>
          <cell r="AG441" t="str">
            <v/>
          </cell>
        </row>
        <row r="442">
          <cell r="B442" t="str">
            <v>2T2025</v>
          </cell>
          <cell r="C442">
            <v>45778</v>
          </cell>
          <cell r="S442" t="str">
            <v/>
          </cell>
          <cell r="AG442" t="str">
            <v/>
          </cell>
        </row>
        <row r="443">
          <cell r="B443" t="str">
            <v>2T2025</v>
          </cell>
          <cell r="C443">
            <v>45809</v>
          </cell>
          <cell r="S443" t="str">
            <v/>
          </cell>
          <cell r="AG443" t="str">
            <v/>
          </cell>
        </row>
        <row r="444">
          <cell r="B444" t="str">
            <v>3T2025</v>
          </cell>
          <cell r="C444">
            <v>45839</v>
          </cell>
          <cell r="S444" t="str">
            <v/>
          </cell>
          <cell r="AG444" t="str">
            <v/>
          </cell>
        </row>
        <row r="445">
          <cell r="B445" t="str">
            <v>3T2025</v>
          </cell>
          <cell r="C445">
            <v>45870</v>
          </cell>
          <cell r="S445" t="str">
            <v/>
          </cell>
          <cell r="AG445" t="str">
            <v/>
          </cell>
        </row>
        <row r="446">
          <cell r="B446" t="str">
            <v>3T2025</v>
          </cell>
          <cell r="C446">
            <v>45901</v>
          </cell>
          <cell r="S446" t="str">
            <v/>
          </cell>
          <cell r="AG446" t="str">
            <v/>
          </cell>
        </row>
        <row r="447">
          <cell r="B447" t="str">
            <v>4T2025</v>
          </cell>
          <cell r="C447">
            <v>45931</v>
          </cell>
          <cell r="S447" t="str">
            <v/>
          </cell>
          <cell r="AG447" t="str">
            <v/>
          </cell>
        </row>
        <row r="448">
          <cell r="B448" t="str">
            <v>4T2025</v>
          </cell>
          <cell r="C448">
            <v>45962</v>
          </cell>
          <cell r="S448" t="str">
            <v/>
          </cell>
          <cell r="AG448" t="str">
            <v/>
          </cell>
        </row>
        <row r="449">
          <cell r="B449" t="str">
            <v>4T2025</v>
          </cell>
          <cell r="C449">
            <v>45992</v>
          </cell>
          <cell r="S449" t="str">
            <v/>
          </cell>
          <cell r="AG449" t="str">
            <v/>
          </cell>
        </row>
        <row r="450">
          <cell r="B450" t="str">
            <v>1T2026</v>
          </cell>
          <cell r="C450">
            <v>46023</v>
          </cell>
          <cell r="S450" t="str">
            <v/>
          </cell>
          <cell r="AG450" t="str">
            <v/>
          </cell>
        </row>
        <row r="451">
          <cell r="B451" t="str">
            <v>1T2026</v>
          </cell>
          <cell r="C451">
            <v>46054</v>
          </cell>
          <cell r="S451" t="str">
            <v/>
          </cell>
          <cell r="AG451" t="str">
            <v/>
          </cell>
        </row>
        <row r="452">
          <cell r="B452" t="str">
            <v>1T2026</v>
          </cell>
          <cell r="C452">
            <v>46082</v>
          </cell>
          <cell r="S452" t="str">
            <v/>
          </cell>
          <cell r="AG452" t="str">
            <v/>
          </cell>
        </row>
        <row r="453">
          <cell r="B453" t="str">
            <v>2T2026</v>
          </cell>
          <cell r="C453">
            <v>46113</v>
          </cell>
          <cell r="S453" t="str">
            <v/>
          </cell>
          <cell r="AG453" t="str">
            <v/>
          </cell>
        </row>
        <row r="454">
          <cell r="B454" t="str">
            <v>2T2026</v>
          </cell>
          <cell r="C454">
            <v>46143</v>
          </cell>
          <cell r="S454" t="str">
            <v/>
          </cell>
          <cell r="AG454" t="str">
            <v/>
          </cell>
        </row>
        <row r="455">
          <cell r="B455" t="str">
            <v>2T2026</v>
          </cell>
          <cell r="C455">
            <v>46174</v>
          </cell>
          <cell r="S455" t="str">
            <v/>
          </cell>
          <cell r="AG455" t="str">
            <v/>
          </cell>
        </row>
        <row r="456">
          <cell r="B456" t="str">
            <v>3T2026</v>
          </cell>
          <cell r="C456">
            <v>46204</v>
          </cell>
          <cell r="S456" t="str">
            <v/>
          </cell>
          <cell r="AG456" t="str">
            <v/>
          </cell>
        </row>
        <row r="457">
          <cell r="B457" t="str">
            <v>3T2026</v>
          </cell>
          <cell r="C457">
            <v>46235</v>
          </cell>
          <cell r="S457" t="str">
            <v/>
          </cell>
          <cell r="AG457" t="str">
            <v/>
          </cell>
        </row>
        <row r="458">
          <cell r="B458" t="str">
            <v>3T2026</v>
          </cell>
          <cell r="C458">
            <v>46266</v>
          </cell>
          <cell r="S458" t="str">
            <v/>
          </cell>
          <cell r="AG458" t="str">
            <v/>
          </cell>
        </row>
        <row r="459">
          <cell r="B459" t="str">
            <v>4T2026</v>
          </cell>
          <cell r="C459">
            <v>46296</v>
          </cell>
          <cell r="S459" t="str">
            <v/>
          </cell>
          <cell r="AG459" t="str">
            <v/>
          </cell>
        </row>
        <row r="460">
          <cell r="B460" t="str">
            <v>4T2026</v>
          </cell>
          <cell r="C460">
            <v>46327</v>
          </cell>
          <cell r="S460" t="str">
            <v/>
          </cell>
          <cell r="AG460" t="str">
            <v/>
          </cell>
        </row>
        <row r="461">
          <cell r="B461" t="str">
            <v>4T2026</v>
          </cell>
          <cell r="C461">
            <v>46357</v>
          </cell>
          <cell r="S461" t="str">
            <v/>
          </cell>
          <cell r="AG461" t="str">
            <v/>
          </cell>
        </row>
        <row r="462">
          <cell r="B462" t="str">
            <v>1T2027</v>
          </cell>
          <cell r="C462">
            <v>46388</v>
          </cell>
          <cell r="S462" t="str">
            <v/>
          </cell>
          <cell r="AG462" t="str">
            <v/>
          </cell>
        </row>
        <row r="463">
          <cell r="B463" t="str">
            <v>1T2027</v>
          </cell>
          <cell r="C463">
            <v>46419</v>
          </cell>
          <cell r="S463" t="str">
            <v/>
          </cell>
          <cell r="AG463" t="str">
            <v/>
          </cell>
        </row>
        <row r="464">
          <cell r="B464" t="str">
            <v>1T2027</v>
          </cell>
          <cell r="C464">
            <v>46447</v>
          </cell>
          <cell r="S464" t="str">
            <v/>
          </cell>
          <cell r="AG464" t="str">
            <v/>
          </cell>
        </row>
        <row r="465">
          <cell r="B465" t="str">
            <v>2T2027</v>
          </cell>
          <cell r="C465">
            <v>46478</v>
          </cell>
          <cell r="S465" t="str">
            <v/>
          </cell>
          <cell r="AG465" t="str">
            <v/>
          </cell>
        </row>
        <row r="466">
          <cell r="B466" t="str">
            <v>2T2027</v>
          </cell>
          <cell r="C466">
            <v>46508</v>
          </cell>
          <cell r="S466" t="str">
            <v/>
          </cell>
          <cell r="AG466" t="str">
            <v/>
          </cell>
        </row>
        <row r="467">
          <cell r="B467" t="str">
            <v>2T2027</v>
          </cell>
          <cell r="C467">
            <v>46539</v>
          </cell>
          <cell r="S467" t="str">
            <v/>
          </cell>
          <cell r="AG467" t="str">
            <v/>
          </cell>
        </row>
        <row r="468">
          <cell r="B468" t="str">
            <v>3T2027</v>
          </cell>
          <cell r="C468">
            <v>46569</v>
          </cell>
          <cell r="S468" t="str">
            <v/>
          </cell>
          <cell r="AG468" t="str">
            <v/>
          </cell>
        </row>
        <row r="469">
          <cell r="B469" t="str">
            <v>3T2027</v>
          </cell>
          <cell r="C469">
            <v>46600</v>
          </cell>
          <cell r="S469" t="str">
            <v/>
          </cell>
          <cell r="AG469" t="str">
            <v/>
          </cell>
        </row>
        <row r="470">
          <cell r="B470" t="str">
            <v>3T2027</v>
          </cell>
          <cell r="C470">
            <v>46631</v>
          </cell>
          <cell r="S470" t="str">
            <v/>
          </cell>
          <cell r="AG470" t="str">
            <v/>
          </cell>
        </row>
        <row r="471">
          <cell r="B471" t="str">
            <v>4T2027</v>
          </cell>
          <cell r="C471">
            <v>46661</v>
          </cell>
          <cell r="S471" t="str">
            <v/>
          </cell>
          <cell r="AG471" t="str">
            <v/>
          </cell>
        </row>
        <row r="472">
          <cell r="B472" t="str">
            <v>4T2027</v>
          </cell>
          <cell r="C472">
            <v>46692</v>
          </cell>
          <cell r="S472" t="str">
            <v/>
          </cell>
          <cell r="AG472" t="str">
            <v/>
          </cell>
        </row>
        <row r="473">
          <cell r="B473" t="str">
            <v>4T2027</v>
          </cell>
          <cell r="C473">
            <v>46722</v>
          </cell>
          <cell r="S473" t="str">
            <v/>
          </cell>
          <cell r="AG473" t="str">
            <v/>
          </cell>
        </row>
        <row r="474">
          <cell r="B474" t="str">
            <v>1T2028</v>
          </cell>
          <cell r="C474">
            <v>46753</v>
          </cell>
          <cell r="S474" t="str">
            <v/>
          </cell>
          <cell r="AG474" t="str">
            <v/>
          </cell>
        </row>
        <row r="475">
          <cell r="B475" t="str">
            <v>1T2028</v>
          </cell>
          <cell r="C475">
            <v>46784</v>
          </cell>
          <cell r="S475" t="str">
            <v/>
          </cell>
          <cell r="AG475" t="str">
            <v/>
          </cell>
        </row>
        <row r="476">
          <cell r="B476" t="str">
            <v>1T2028</v>
          </cell>
          <cell r="C476">
            <v>46813</v>
          </cell>
          <cell r="S476" t="str">
            <v/>
          </cell>
          <cell r="AG476" t="str">
            <v/>
          </cell>
        </row>
        <row r="477">
          <cell r="B477" t="str">
            <v>2T2028</v>
          </cell>
          <cell r="C477">
            <v>46844</v>
          </cell>
          <cell r="S477" t="str">
            <v/>
          </cell>
          <cell r="AG477" t="str">
            <v/>
          </cell>
        </row>
        <row r="478">
          <cell r="B478" t="str">
            <v>2T2028</v>
          </cell>
          <cell r="C478">
            <v>46874</v>
          </cell>
          <cell r="S478" t="str">
            <v/>
          </cell>
          <cell r="AG478" t="str">
            <v/>
          </cell>
        </row>
        <row r="479">
          <cell r="B479" t="str">
            <v>2T2028</v>
          </cell>
          <cell r="C479">
            <v>46905</v>
          </cell>
          <cell r="S479" t="str">
            <v/>
          </cell>
          <cell r="AG479" t="str">
            <v/>
          </cell>
        </row>
        <row r="480">
          <cell r="B480" t="str">
            <v>3T2028</v>
          </cell>
          <cell r="C480">
            <v>46935</v>
          </cell>
          <cell r="S480" t="str">
            <v/>
          </cell>
          <cell r="AG480" t="str">
            <v/>
          </cell>
        </row>
        <row r="481">
          <cell r="B481" t="str">
            <v>3T2028</v>
          </cell>
          <cell r="C481">
            <v>46966</v>
          </cell>
          <cell r="S481" t="str">
            <v/>
          </cell>
          <cell r="AG481" t="str">
            <v/>
          </cell>
        </row>
        <row r="482">
          <cell r="B482" t="str">
            <v>3T2028</v>
          </cell>
          <cell r="C482">
            <v>46997</v>
          </cell>
          <cell r="S482" t="str">
            <v/>
          </cell>
          <cell r="AG482" t="str">
            <v/>
          </cell>
        </row>
        <row r="483">
          <cell r="B483" t="str">
            <v>4T2028</v>
          </cell>
          <cell r="C483">
            <v>47027</v>
          </cell>
          <cell r="S483" t="str">
            <v/>
          </cell>
          <cell r="AG483" t="str">
            <v/>
          </cell>
        </row>
        <row r="484">
          <cell r="B484" t="str">
            <v>4T2028</v>
          </cell>
          <cell r="C484">
            <v>47058</v>
          </cell>
          <cell r="S484" t="str">
            <v/>
          </cell>
          <cell r="AG484" t="str">
            <v/>
          </cell>
        </row>
        <row r="485">
          <cell r="B485" t="str">
            <v>4T2028</v>
          </cell>
          <cell r="C485">
            <v>47088</v>
          </cell>
          <cell r="S485" t="str">
            <v/>
          </cell>
          <cell r="AG485" t="str">
            <v/>
          </cell>
        </row>
        <row r="486">
          <cell r="B486" t="str">
            <v>1T2029</v>
          </cell>
          <cell r="C486">
            <v>47119</v>
          </cell>
          <cell r="S486" t="str">
            <v/>
          </cell>
          <cell r="AG486" t="str">
            <v/>
          </cell>
        </row>
        <row r="487">
          <cell r="B487" t="str">
            <v>1T2029</v>
          </cell>
          <cell r="C487">
            <v>47150</v>
          </cell>
          <cell r="S487" t="str">
            <v/>
          </cell>
          <cell r="AG487" t="str">
            <v/>
          </cell>
        </row>
        <row r="488">
          <cell r="B488" t="str">
            <v>1T2029</v>
          </cell>
          <cell r="C488">
            <v>47178</v>
          </cell>
          <cell r="S488" t="str">
            <v/>
          </cell>
          <cell r="AG488" t="str">
            <v/>
          </cell>
        </row>
        <row r="489">
          <cell r="B489" t="str">
            <v>2T2029</v>
          </cell>
          <cell r="C489">
            <v>47209</v>
          </cell>
          <cell r="S489" t="str">
            <v/>
          </cell>
          <cell r="AG489" t="str">
            <v/>
          </cell>
        </row>
        <row r="490">
          <cell r="B490" t="str">
            <v>2T2029</v>
          </cell>
          <cell r="C490">
            <v>47239</v>
          </cell>
          <cell r="S490" t="str">
            <v/>
          </cell>
          <cell r="AG490" t="str">
            <v/>
          </cell>
        </row>
        <row r="491">
          <cell r="B491" t="str">
            <v>2T2029</v>
          </cell>
          <cell r="C491">
            <v>47270</v>
          </cell>
          <cell r="S491" t="str">
            <v/>
          </cell>
          <cell r="AG491" t="str">
            <v/>
          </cell>
        </row>
        <row r="492">
          <cell r="B492" t="str">
            <v>3T2029</v>
          </cell>
          <cell r="C492">
            <v>47300</v>
          </cell>
          <cell r="S492" t="str">
            <v/>
          </cell>
          <cell r="AG492" t="str">
            <v/>
          </cell>
        </row>
        <row r="493">
          <cell r="B493" t="str">
            <v>3T2029</v>
          </cell>
          <cell r="C493">
            <v>47331</v>
          </cell>
          <cell r="S493" t="str">
            <v/>
          </cell>
          <cell r="AG493" t="str">
            <v/>
          </cell>
        </row>
        <row r="494">
          <cell r="B494" t="str">
            <v>3T2029</v>
          </cell>
          <cell r="C494">
            <v>47362</v>
          </cell>
          <cell r="S494" t="str">
            <v/>
          </cell>
          <cell r="AG494" t="str">
            <v/>
          </cell>
        </row>
        <row r="495">
          <cell r="B495" t="str">
            <v>4T2029</v>
          </cell>
          <cell r="C495">
            <v>47392</v>
          </cell>
          <cell r="S495" t="str">
            <v/>
          </cell>
          <cell r="AG495" t="str">
            <v/>
          </cell>
        </row>
        <row r="496">
          <cell r="B496" t="str">
            <v>4T2029</v>
          </cell>
          <cell r="C496">
            <v>47423</v>
          </cell>
          <cell r="S496" t="str">
            <v/>
          </cell>
          <cell r="AG496" t="str">
            <v/>
          </cell>
        </row>
        <row r="497">
          <cell r="B497" t="str">
            <v>4T2029</v>
          </cell>
          <cell r="C497">
            <v>47453</v>
          </cell>
          <cell r="S497" t="str">
            <v/>
          </cell>
          <cell r="AG497" t="str">
            <v/>
          </cell>
        </row>
        <row r="498">
          <cell r="B498" t="str">
            <v>1T2030</v>
          </cell>
          <cell r="C498">
            <v>47484</v>
          </cell>
          <cell r="S498" t="str">
            <v/>
          </cell>
          <cell r="AG498" t="str">
            <v/>
          </cell>
        </row>
        <row r="499">
          <cell r="B499" t="str">
            <v>1T2030</v>
          </cell>
          <cell r="C499">
            <v>47515</v>
          </cell>
          <cell r="S499" t="str">
            <v/>
          </cell>
          <cell r="AG499" t="str">
            <v/>
          </cell>
        </row>
        <row r="500">
          <cell r="B500" t="str">
            <v>1T2030</v>
          </cell>
          <cell r="C500">
            <v>47543</v>
          </cell>
          <cell r="S500" t="str">
            <v/>
          </cell>
          <cell r="AG500" t="str">
            <v/>
          </cell>
        </row>
        <row r="501">
          <cell r="B501" t="str">
            <v>2T2030</v>
          </cell>
          <cell r="C501">
            <v>47574</v>
          </cell>
          <cell r="S501" t="str">
            <v/>
          </cell>
          <cell r="AG501" t="str">
            <v/>
          </cell>
        </row>
        <row r="502">
          <cell r="B502" t="str">
            <v>2T2030</v>
          </cell>
          <cell r="C502">
            <v>47604</v>
          </cell>
          <cell r="S502" t="str">
            <v/>
          </cell>
          <cell r="AG502" t="str">
            <v/>
          </cell>
        </row>
        <row r="503">
          <cell r="B503" t="str">
            <v>2T2030</v>
          </cell>
          <cell r="C503">
            <v>47635</v>
          </cell>
          <cell r="S503" t="str">
            <v/>
          </cell>
          <cell r="AG503" t="str">
            <v/>
          </cell>
        </row>
        <row r="504">
          <cell r="B504" t="str">
            <v>3T2030</v>
          </cell>
          <cell r="C504">
            <v>47665</v>
          </cell>
          <cell r="S504" t="str">
            <v/>
          </cell>
          <cell r="AG504" t="str">
            <v/>
          </cell>
        </row>
        <row r="505">
          <cell r="B505" t="str">
            <v>3T2030</v>
          </cell>
          <cell r="C505">
            <v>47696</v>
          </cell>
          <cell r="S505" t="str">
            <v/>
          </cell>
          <cell r="AG505" t="str">
            <v/>
          </cell>
        </row>
        <row r="506">
          <cell r="B506" t="str">
            <v>3T2030</v>
          </cell>
          <cell r="C506">
            <v>47727</v>
          </cell>
          <cell r="S506" t="str">
            <v/>
          </cell>
          <cell r="AG506" t="str">
            <v/>
          </cell>
        </row>
        <row r="507">
          <cell r="B507" t="str">
            <v>4T2030</v>
          </cell>
          <cell r="C507">
            <v>47757</v>
          </cell>
          <cell r="S507" t="str">
            <v/>
          </cell>
          <cell r="AG507" t="str">
            <v/>
          </cell>
        </row>
        <row r="508">
          <cell r="B508" t="str">
            <v>4T2030</v>
          </cell>
          <cell r="C508">
            <v>47788</v>
          </cell>
          <cell r="S508" t="str">
            <v/>
          </cell>
          <cell r="AG508" t="str">
            <v/>
          </cell>
        </row>
        <row r="509">
          <cell r="B509" t="str">
            <v>4T2030</v>
          </cell>
          <cell r="C509">
            <v>47818</v>
          </cell>
          <cell r="S509" t="str">
            <v/>
          </cell>
          <cell r="AG509" t="str">
            <v/>
          </cell>
        </row>
        <row r="510">
          <cell r="C510">
            <v>47849</v>
          </cell>
          <cell r="S510" t="str">
            <v/>
          </cell>
          <cell r="AG510" t="str">
            <v/>
          </cell>
        </row>
        <row r="511">
          <cell r="C511">
            <v>47880</v>
          </cell>
          <cell r="S511" t="str">
            <v/>
          </cell>
          <cell r="AG511" t="str">
            <v/>
          </cell>
        </row>
        <row r="512">
          <cell r="C512">
            <v>47908</v>
          </cell>
          <cell r="S512" t="str">
            <v/>
          </cell>
          <cell r="AG512" t="str">
            <v/>
          </cell>
        </row>
        <row r="513">
          <cell r="C513">
            <v>47939</v>
          </cell>
          <cell r="S513" t="str">
            <v/>
          </cell>
          <cell r="AG513" t="str">
            <v/>
          </cell>
        </row>
        <row r="514">
          <cell r="C514">
            <v>47969</v>
          </cell>
          <cell r="S514" t="str">
            <v/>
          </cell>
          <cell r="AG514" t="str">
            <v/>
          </cell>
        </row>
        <row r="515">
          <cell r="C515">
            <v>48000</v>
          </cell>
          <cell r="S515" t="str">
            <v/>
          </cell>
          <cell r="AG515" t="str">
            <v/>
          </cell>
        </row>
        <row r="516">
          <cell r="C516">
            <v>48030</v>
          </cell>
          <cell r="S516" t="str">
            <v/>
          </cell>
          <cell r="AG516" t="str">
            <v/>
          </cell>
        </row>
        <row r="517">
          <cell r="C517">
            <v>48061</v>
          </cell>
          <cell r="S517" t="str">
            <v/>
          </cell>
          <cell r="AG517" t="str">
            <v/>
          </cell>
        </row>
        <row r="518">
          <cell r="C518">
            <v>48092</v>
          </cell>
          <cell r="S518" t="str">
            <v/>
          </cell>
          <cell r="AG518" t="str">
            <v/>
          </cell>
        </row>
        <row r="519">
          <cell r="C519">
            <v>48122</v>
          </cell>
          <cell r="S519" t="str">
            <v/>
          </cell>
          <cell r="AG519" t="str">
            <v/>
          </cell>
        </row>
        <row r="520">
          <cell r="C520">
            <v>48153</v>
          </cell>
          <cell r="S520" t="str">
            <v/>
          </cell>
          <cell r="AG520" t="str">
            <v/>
          </cell>
        </row>
        <row r="521">
          <cell r="C521">
            <v>48183</v>
          </cell>
          <cell r="S521" t="str">
            <v/>
          </cell>
          <cell r="AG521" t="str">
            <v/>
          </cell>
        </row>
        <row r="522">
          <cell r="C522">
            <v>48214</v>
          </cell>
          <cell r="S522" t="str">
            <v/>
          </cell>
          <cell r="AG522" t="str">
            <v/>
          </cell>
        </row>
        <row r="523">
          <cell r="C523">
            <v>48245</v>
          </cell>
          <cell r="S523" t="str">
            <v/>
          </cell>
          <cell r="AG523" t="str">
            <v/>
          </cell>
        </row>
        <row r="524">
          <cell r="C524">
            <v>48274</v>
          </cell>
          <cell r="S524" t="str">
            <v/>
          </cell>
          <cell r="AG524" t="str">
            <v/>
          </cell>
        </row>
        <row r="525">
          <cell r="C525">
            <v>48305</v>
          </cell>
          <cell r="S525" t="str">
            <v/>
          </cell>
          <cell r="AG525" t="str">
            <v/>
          </cell>
        </row>
        <row r="526">
          <cell r="C526">
            <v>48335</v>
          </cell>
          <cell r="S526" t="str">
            <v/>
          </cell>
          <cell r="AG526" t="str">
            <v/>
          </cell>
        </row>
        <row r="527">
          <cell r="C527">
            <v>48366</v>
          </cell>
          <cell r="S527" t="str">
            <v/>
          </cell>
          <cell r="AG527" t="str">
            <v/>
          </cell>
        </row>
        <row r="528">
          <cell r="C528">
            <v>48396</v>
          </cell>
          <cell r="S528" t="str">
            <v/>
          </cell>
          <cell r="AG528" t="str">
            <v/>
          </cell>
        </row>
        <row r="529">
          <cell r="C529">
            <v>48427</v>
          </cell>
          <cell r="S529" t="str">
            <v/>
          </cell>
          <cell r="AG529" t="str">
            <v/>
          </cell>
        </row>
        <row r="530">
          <cell r="C530">
            <v>48458</v>
          </cell>
          <cell r="S530" t="str">
            <v/>
          </cell>
          <cell r="AG530" t="str">
            <v/>
          </cell>
        </row>
        <row r="531">
          <cell r="C531">
            <v>48488</v>
          </cell>
          <cell r="S531" t="str">
            <v/>
          </cell>
          <cell r="AG531" t="str">
            <v/>
          </cell>
        </row>
        <row r="532">
          <cell r="C532">
            <v>48519</v>
          </cell>
          <cell r="S532" t="str">
            <v/>
          </cell>
          <cell r="AG532" t="str">
            <v/>
          </cell>
        </row>
        <row r="533">
          <cell r="C533">
            <v>48549</v>
          </cell>
          <cell r="S533" t="str">
            <v/>
          </cell>
          <cell r="AG533" t="str">
            <v/>
          </cell>
        </row>
        <row r="534">
          <cell r="C534">
            <v>48580</v>
          </cell>
          <cell r="S534" t="str">
            <v/>
          </cell>
          <cell r="AG534" t="str">
            <v/>
          </cell>
        </row>
        <row r="535">
          <cell r="C535">
            <v>48611</v>
          </cell>
          <cell r="S535" t="str">
            <v/>
          </cell>
          <cell r="AG535" t="str">
            <v/>
          </cell>
        </row>
        <row r="536">
          <cell r="C536">
            <v>48639</v>
          </cell>
          <cell r="S536" t="str">
            <v/>
          </cell>
          <cell r="AG536" t="str">
            <v/>
          </cell>
        </row>
        <row r="537">
          <cell r="C537">
            <v>48670</v>
          </cell>
          <cell r="S537" t="str">
            <v/>
          </cell>
          <cell r="AG537" t="str">
            <v/>
          </cell>
        </row>
        <row r="538">
          <cell r="C538">
            <v>48700</v>
          </cell>
          <cell r="S538" t="str">
            <v/>
          </cell>
          <cell r="AG538" t="str">
            <v/>
          </cell>
        </row>
        <row r="539">
          <cell r="C539">
            <v>48731</v>
          </cell>
          <cell r="S539" t="str">
            <v/>
          </cell>
          <cell r="AG539" t="str">
            <v/>
          </cell>
        </row>
        <row r="540">
          <cell r="C540">
            <v>48761</v>
          </cell>
          <cell r="S540" t="str">
            <v/>
          </cell>
          <cell r="AG540" t="str">
            <v/>
          </cell>
        </row>
        <row r="541">
          <cell r="C541">
            <v>48792</v>
          </cell>
          <cell r="S541" t="str">
            <v/>
          </cell>
          <cell r="AG541" t="str">
            <v/>
          </cell>
        </row>
        <row r="542">
          <cell r="C542">
            <v>48823</v>
          </cell>
          <cell r="S542" t="str">
            <v/>
          </cell>
          <cell r="AG542" t="str">
            <v/>
          </cell>
        </row>
        <row r="543">
          <cell r="C543">
            <v>48853</v>
          </cell>
          <cell r="S543" t="str">
            <v/>
          </cell>
          <cell r="AG543" t="str">
            <v/>
          </cell>
        </row>
        <row r="544">
          <cell r="C544">
            <v>48884</v>
          </cell>
          <cell r="S544" t="str">
            <v/>
          </cell>
          <cell r="AG544" t="str">
            <v/>
          </cell>
        </row>
        <row r="545">
          <cell r="C545">
            <v>48914</v>
          </cell>
          <cell r="S545" t="str">
            <v/>
          </cell>
          <cell r="AG545" t="str">
            <v/>
          </cell>
        </row>
        <row r="546">
          <cell r="C546">
            <v>48945</v>
          </cell>
          <cell r="S546" t="str">
            <v/>
          </cell>
          <cell r="AG546" t="str">
            <v/>
          </cell>
        </row>
        <row r="547">
          <cell r="C547">
            <v>48976</v>
          </cell>
          <cell r="S547" t="str">
            <v/>
          </cell>
          <cell r="AG547" t="str">
            <v/>
          </cell>
        </row>
        <row r="548">
          <cell r="C548">
            <v>49004</v>
          </cell>
          <cell r="S548" t="str">
            <v/>
          </cell>
          <cell r="AG548" t="str">
            <v/>
          </cell>
        </row>
        <row r="549">
          <cell r="C549">
            <v>49035</v>
          </cell>
          <cell r="S549" t="str">
            <v/>
          </cell>
          <cell r="AG549" t="str">
            <v/>
          </cell>
        </row>
        <row r="550">
          <cell r="C550">
            <v>49065</v>
          </cell>
          <cell r="S550" t="str">
            <v/>
          </cell>
          <cell r="AG550" t="str">
            <v/>
          </cell>
        </row>
        <row r="551">
          <cell r="C551">
            <v>49096</v>
          </cell>
          <cell r="S551" t="str">
            <v/>
          </cell>
          <cell r="AG551" t="str">
            <v/>
          </cell>
        </row>
        <row r="552">
          <cell r="C552">
            <v>49126</v>
          </cell>
          <cell r="S552" t="str">
            <v/>
          </cell>
          <cell r="AG552" t="str">
            <v/>
          </cell>
        </row>
        <row r="553">
          <cell r="C553">
            <v>49157</v>
          </cell>
          <cell r="S553" t="str">
            <v/>
          </cell>
          <cell r="AG553" t="str">
            <v/>
          </cell>
        </row>
        <row r="554">
          <cell r="C554">
            <v>49188</v>
          </cell>
          <cell r="S554" t="str">
            <v/>
          </cell>
          <cell r="AG554" t="str">
            <v/>
          </cell>
        </row>
        <row r="555">
          <cell r="C555">
            <v>49218</v>
          </cell>
          <cell r="S555" t="str">
            <v/>
          </cell>
          <cell r="AG555" t="str">
            <v/>
          </cell>
        </row>
        <row r="556">
          <cell r="C556">
            <v>49249</v>
          </cell>
          <cell r="S556" t="str">
            <v/>
          </cell>
          <cell r="AG556" t="str">
            <v/>
          </cell>
        </row>
        <row r="557">
          <cell r="C557">
            <v>49279</v>
          </cell>
          <cell r="S557" t="str">
            <v/>
          </cell>
          <cell r="AG557" t="str">
            <v/>
          </cell>
        </row>
        <row r="558">
          <cell r="C558">
            <v>49310</v>
          </cell>
          <cell r="S558" t="str">
            <v/>
          </cell>
          <cell r="AG558" t="str">
            <v/>
          </cell>
        </row>
        <row r="559">
          <cell r="C559">
            <v>49341</v>
          </cell>
          <cell r="S559" t="str">
            <v/>
          </cell>
          <cell r="AG559" t="str">
            <v/>
          </cell>
        </row>
        <row r="560">
          <cell r="C560">
            <v>49369</v>
          </cell>
          <cell r="S560" t="str">
            <v/>
          </cell>
          <cell r="AG560" t="str">
            <v/>
          </cell>
        </row>
        <row r="561">
          <cell r="C561">
            <v>49400</v>
          </cell>
          <cell r="S561" t="str">
            <v/>
          </cell>
          <cell r="AG561" t="str">
            <v/>
          </cell>
        </row>
        <row r="562">
          <cell r="C562">
            <v>49430</v>
          </cell>
          <cell r="S562" t="str">
            <v/>
          </cell>
          <cell r="AG562" t="str">
            <v/>
          </cell>
        </row>
        <row r="563">
          <cell r="C563">
            <v>49461</v>
          </cell>
          <cell r="S563" t="str">
            <v/>
          </cell>
          <cell r="AG563" t="str">
            <v/>
          </cell>
        </row>
        <row r="564">
          <cell r="C564">
            <v>49491</v>
          </cell>
          <cell r="S564" t="str">
            <v/>
          </cell>
          <cell r="AG564" t="str">
            <v/>
          </cell>
        </row>
        <row r="565">
          <cell r="C565">
            <v>49522</v>
          </cell>
          <cell r="S565" t="str">
            <v/>
          </cell>
          <cell r="AG565" t="str">
            <v/>
          </cell>
        </row>
        <row r="566">
          <cell r="C566">
            <v>49553</v>
          </cell>
          <cell r="S566" t="str">
            <v/>
          </cell>
          <cell r="AG566" t="str">
            <v/>
          </cell>
        </row>
        <row r="567">
          <cell r="C567">
            <v>49583</v>
          </cell>
          <cell r="S567" t="str">
            <v/>
          </cell>
          <cell r="AG567" t="str">
            <v/>
          </cell>
        </row>
        <row r="568">
          <cell r="C568">
            <v>49614</v>
          </cell>
          <cell r="S568" t="str">
            <v/>
          </cell>
          <cell r="AG568" t="str">
            <v/>
          </cell>
        </row>
        <row r="569">
          <cell r="C569">
            <v>49644</v>
          </cell>
          <cell r="S569" t="str">
            <v/>
          </cell>
          <cell r="AG569" t="str">
            <v/>
          </cell>
        </row>
        <row r="570">
          <cell r="C570">
            <v>49675</v>
          </cell>
          <cell r="S570" t="str">
            <v/>
          </cell>
          <cell r="AG570" t="str">
            <v/>
          </cell>
        </row>
        <row r="571">
          <cell r="C571">
            <v>49706</v>
          </cell>
          <cell r="S571" t="str">
            <v/>
          </cell>
          <cell r="AG571" t="str">
            <v/>
          </cell>
        </row>
        <row r="572">
          <cell r="C572">
            <v>49735</v>
          </cell>
          <cell r="S572" t="str">
            <v/>
          </cell>
          <cell r="AG572" t="str">
            <v/>
          </cell>
        </row>
        <row r="573">
          <cell r="C573">
            <v>49766</v>
          </cell>
          <cell r="S573" t="str">
            <v/>
          </cell>
          <cell r="AG573" t="str">
            <v/>
          </cell>
        </row>
        <row r="574">
          <cell r="C574">
            <v>49796</v>
          </cell>
          <cell r="S574" t="str">
            <v/>
          </cell>
          <cell r="AG574" t="str">
            <v/>
          </cell>
        </row>
        <row r="575">
          <cell r="C575">
            <v>49827</v>
          </cell>
          <cell r="S575" t="str">
            <v/>
          </cell>
          <cell r="AG575" t="str">
            <v/>
          </cell>
        </row>
        <row r="576">
          <cell r="C576">
            <v>49857</v>
          </cell>
          <cell r="S576" t="str">
            <v/>
          </cell>
          <cell r="AG576" t="str">
            <v/>
          </cell>
        </row>
        <row r="577">
          <cell r="C577">
            <v>49888</v>
          </cell>
          <cell r="S577" t="str">
            <v/>
          </cell>
          <cell r="AG577" t="str">
            <v/>
          </cell>
        </row>
        <row r="578">
          <cell r="C578">
            <v>49919</v>
          </cell>
          <cell r="S578" t="str">
            <v/>
          </cell>
          <cell r="AG578" t="str">
            <v/>
          </cell>
        </row>
        <row r="579">
          <cell r="C579">
            <v>49949</v>
          </cell>
          <cell r="S579" t="str">
            <v/>
          </cell>
          <cell r="AG579" t="str">
            <v/>
          </cell>
        </row>
        <row r="580">
          <cell r="C580">
            <v>49980</v>
          </cell>
          <cell r="S580" t="str">
            <v/>
          </cell>
          <cell r="AG580" t="str">
            <v/>
          </cell>
        </row>
        <row r="581">
          <cell r="C581">
            <v>50010</v>
          </cell>
          <cell r="S581" t="str">
            <v/>
          </cell>
          <cell r="AG581" t="str">
            <v/>
          </cell>
        </row>
        <row r="582">
          <cell r="C582">
            <v>50041</v>
          </cell>
          <cell r="S582" t="str">
            <v/>
          </cell>
          <cell r="AG582" t="str">
            <v/>
          </cell>
        </row>
        <row r="583">
          <cell r="C583">
            <v>50072</v>
          </cell>
          <cell r="S583" t="str">
            <v/>
          </cell>
          <cell r="AG583" t="str">
            <v/>
          </cell>
        </row>
        <row r="584">
          <cell r="C584">
            <v>50100</v>
          </cell>
          <cell r="S584" t="str">
            <v/>
          </cell>
          <cell r="AG584" t="str">
            <v/>
          </cell>
        </row>
        <row r="585">
          <cell r="C585">
            <v>50131</v>
          </cell>
          <cell r="S585" t="str">
            <v/>
          </cell>
          <cell r="AG585" t="str">
            <v/>
          </cell>
        </row>
        <row r="586">
          <cell r="C586">
            <v>50161</v>
          </cell>
          <cell r="S586" t="str">
            <v/>
          </cell>
          <cell r="AG586" t="str">
            <v/>
          </cell>
        </row>
        <row r="587">
          <cell r="C587">
            <v>50192</v>
          </cell>
          <cell r="S587" t="str">
            <v/>
          </cell>
          <cell r="AG587" t="str">
            <v/>
          </cell>
        </row>
        <row r="588">
          <cell r="C588">
            <v>50222</v>
          </cell>
          <cell r="S588" t="str">
            <v/>
          </cell>
          <cell r="AG588" t="str">
            <v/>
          </cell>
        </row>
        <row r="589">
          <cell r="C589">
            <v>50253</v>
          </cell>
          <cell r="S589" t="str">
            <v/>
          </cell>
          <cell r="AG589" t="str">
            <v/>
          </cell>
        </row>
        <row r="590">
          <cell r="C590">
            <v>50284</v>
          </cell>
          <cell r="S590" t="str">
            <v/>
          </cell>
          <cell r="AG590" t="str">
            <v/>
          </cell>
        </row>
        <row r="591">
          <cell r="C591">
            <v>50314</v>
          </cell>
          <cell r="S591" t="str">
            <v/>
          </cell>
          <cell r="AG591" t="str">
            <v/>
          </cell>
        </row>
        <row r="592">
          <cell r="C592">
            <v>50345</v>
          </cell>
          <cell r="S592" t="str">
            <v/>
          </cell>
          <cell r="AG592" t="str">
            <v/>
          </cell>
        </row>
        <row r="593">
          <cell r="C593">
            <v>50375</v>
          </cell>
          <cell r="S593" t="str">
            <v/>
          </cell>
          <cell r="AG593" t="str">
            <v/>
          </cell>
        </row>
        <row r="594">
          <cell r="C594">
            <v>50406</v>
          </cell>
          <cell r="S594" t="str">
            <v/>
          </cell>
          <cell r="AG594" t="str">
            <v/>
          </cell>
        </row>
        <row r="595">
          <cell r="C595">
            <v>50437</v>
          </cell>
          <cell r="S595" t="str">
            <v/>
          </cell>
          <cell r="AG595" t="str">
            <v/>
          </cell>
        </row>
        <row r="596">
          <cell r="C596">
            <v>50465</v>
          </cell>
          <cell r="S596" t="str">
            <v/>
          </cell>
          <cell r="AG596" t="str">
            <v/>
          </cell>
        </row>
        <row r="597">
          <cell r="C597">
            <v>50496</v>
          </cell>
          <cell r="S597" t="str">
            <v/>
          </cell>
          <cell r="AG597" t="str">
            <v/>
          </cell>
        </row>
        <row r="598">
          <cell r="C598">
            <v>50526</v>
          </cell>
          <cell r="S598" t="str">
            <v/>
          </cell>
          <cell r="AG598" t="str">
            <v/>
          </cell>
        </row>
        <row r="599">
          <cell r="C599">
            <v>50557</v>
          </cell>
          <cell r="S599" t="str">
            <v/>
          </cell>
          <cell r="AG599" t="str">
            <v/>
          </cell>
        </row>
        <row r="600">
          <cell r="C600">
            <v>50587</v>
          </cell>
          <cell r="S600" t="str">
            <v/>
          </cell>
          <cell r="AG600" t="str">
            <v/>
          </cell>
        </row>
        <row r="601">
          <cell r="C601">
            <v>50618</v>
          </cell>
          <cell r="S601" t="str">
            <v/>
          </cell>
          <cell r="AG601" t="str">
            <v/>
          </cell>
        </row>
        <row r="602">
          <cell r="C602">
            <v>50649</v>
          </cell>
          <cell r="S602" t="str">
            <v/>
          </cell>
          <cell r="AG602" t="str">
            <v/>
          </cell>
        </row>
        <row r="603">
          <cell r="C603">
            <v>50679</v>
          </cell>
          <cell r="S603" t="str">
            <v/>
          </cell>
          <cell r="AG603" t="str">
            <v/>
          </cell>
        </row>
        <row r="604">
          <cell r="C604">
            <v>50710</v>
          </cell>
          <cell r="S604" t="str">
            <v/>
          </cell>
          <cell r="AG604" t="str">
            <v/>
          </cell>
        </row>
        <row r="605">
          <cell r="C605">
            <v>50740</v>
          </cell>
          <cell r="S605" t="str">
            <v/>
          </cell>
          <cell r="AG605" t="str">
            <v/>
          </cell>
        </row>
        <row r="606">
          <cell r="C606">
            <v>50771</v>
          </cell>
          <cell r="S606" t="str">
            <v/>
          </cell>
          <cell r="AG606" t="str">
            <v/>
          </cell>
        </row>
        <row r="607">
          <cell r="C607">
            <v>50802</v>
          </cell>
          <cell r="S607" t="str">
            <v/>
          </cell>
          <cell r="AG607" t="str">
            <v/>
          </cell>
        </row>
        <row r="608">
          <cell r="C608">
            <v>50830</v>
          </cell>
          <cell r="S608" t="str">
            <v/>
          </cell>
          <cell r="AG608" t="str">
            <v/>
          </cell>
        </row>
        <row r="609">
          <cell r="C609">
            <v>50861</v>
          </cell>
          <cell r="S609" t="str">
            <v/>
          </cell>
          <cell r="AG609" t="str">
            <v/>
          </cell>
        </row>
        <row r="610">
          <cell r="C610">
            <v>50891</v>
          </cell>
          <cell r="S610" t="str">
            <v/>
          </cell>
          <cell r="AG610" t="str">
            <v/>
          </cell>
        </row>
        <row r="611">
          <cell r="C611">
            <v>50922</v>
          </cell>
          <cell r="S611" t="str">
            <v/>
          </cell>
          <cell r="AG611" t="str">
            <v/>
          </cell>
        </row>
        <row r="612">
          <cell r="C612">
            <v>50952</v>
          </cell>
          <cell r="S612" t="str">
            <v/>
          </cell>
          <cell r="AG612" t="str">
            <v/>
          </cell>
        </row>
        <row r="613">
          <cell r="C613">
            <v>50983</v>
          </cell>
          <cell r="S613" t="str">
            <v/>
          </cell>
          <cell r="AG613" t="str">
            <v/>
          </cell>
        </row>
        <row r="614">
          <cell r="C614">
            <v>51014</v>
          </cell>
          <cell r="S614" t="str">
            <v/>
          </cell>
          <cell r="AG614" t="str">
            <v/>
          </cell>
        </row>
        <row r="615">
          <cell r="C615">
            <v>51044</v>
          </cell>
          <cell r="S615" t="str">
            <v/>
          </cell>
          <cell r="AG615" t="str">
            <v/>
          </cell>
        </row>
        <row r="616">
          <cell r="C616">
            <v>51075</v>
          </cell>
          <cell r="S616" t="str">
            <v/>
          </cell>
          <cell r="AG616" t="str">
            <v/>
          </cell>
        </row>
        <row r="617">
          <cell r="C617">
            <v>51105</v>
          </cell>
          <cell r="S617" t="str">
            <v/>
          </cell>
          <cell r="AG617" t="str">
            <v/>
          </cell>
        </row>
        <row r="618">
          <cell r="C618">
            <v>51136</v>
          </cell>
          <cell r="S618" t="str">
            <v/>
          </cell>
          <cell r="AG618" t="str">
            <v/>
          </cell>
        </row>
        <row r="619">
          <cell r="C619">
            <v>51167</v>
          </cell>
          <cell r="S619" t="str">
            <v/>
          </cell>
          <cell r="AG619" t="str">
            <v/>
          </cell>
        </row>
        <row r="620">
          <cell r="C620">
            <v>51196</v>
          </cell>
          <cell r="S620" t="str">
            <v/>
          </cell>
          <cell r="AG620" t="str">
            <v/>
          </cell>
        </row>
        <row r="621">
          <cell r="C621">
            <v>51227</v>
          </cell>
          <cell r="S621" t="str">
            <v/>
          </cell>
          <cell r="AG621" t="str">
            <v/>
          </cell>
        </row>
        <row r="622">
          <cell r="C622">
            <v>51257</v>
          </cell>
          <cell r="S622" t="str">
            <v/>
          </cell>
          <cell r="AG622" t="str">
            <v/>
          </cell>
        </row>
        <row r="623">
          <cell r="C623">
            <v>51288</v>
          </cell>
          <cell r="S623" t="str">
            <v/>
          </cell>
          <cell r="AG623" t="str">
            <v/>
          </cell>
        </row>
        <row r="624">
          <cell r="C624">
            <v>51318</v>
          </cell>
          <cell r="S624" t="str">
            <v/>
          </cell>
          <cell r="AG624" t="str">
            <v/>
          </cell>
        </row>
        <row r="625">
          <cell r="C625">
            <v>51349</v>
          </cell>
          <cell r="S625" t="str">
            <v/>
          </cell>
          <cell r="AG625" t="str">
            <v/>
          </cell>
        </row>
        <row r="626">
          <cell r="C626">
            <v>51380</v>
          </cell>
          <cell r="S626" t="str">
            <v/>
          </cell>
          <cell r="AG626" t="str">
            <v/>
          </cell>
        </row>
        <row r="627">
          <cell r="C627">
            <v>51410</v>
          </cell>
          <cell r="S627" t="str">
            <v/>
          </cell>
          <cell r="AG627" t="str">
            <v/>
          </cell>
        </row>
        <row r="628">
          <cell r="C628">
            <v>51441</v>
          </cell>
          <cell r="S628" t="str">
            <v/>
          </cell>
          <cell r="AG628" t="str">
            <v/>
          </cell>
        </row>
        <row r="629">
          <cell r="C629">
            <v>51471</v>
          </cell>
          <cell r="S629" t="str">
            <v/>
          </cell>
          <cell r="AG629" t="str">
            <v/>
          </cell>
        </row>
        <row r="630">
          <cell r="C630">
            <v>51502</v>
          </cell>
          <cell r="S630" t="str">
            <v/>
          </cell>
          <cell r="AG630" t="str">
            <v/>
          </cell>
        </row>
        <row r="631">
          <cell r="C631">
            <v>51533</v>
          </cell>
          <cell r="S631" t="str">
            <v/>
          </cell>
          <cell r="AG631" t="str">
            <v/>
          </cell>
        </row>
        <row r="632">
          <cell r="C632">
            <v>51561</v>
          </cell>
          <cell r="S632" t="str">
            <v/>
          </cell>
          <cell r="AG632" t="str">
            <v/>
          </cell>
        </row>
        <row r="633">
          <cell r="C633">
            <v>51592</v>
          </cell>
          <cell r="S633" t="str">
            <v/>
          </cell>
          <cell r="AG633" t="str">
            <v/>
          </cell>
        </row>
        <row r="634">
          <cell r="C634">
            <v>51622</v>
          </cell>
          <cell r="S634" t="str">
            <v/>
          </cell>
          <cell r="AG634" t="str">
            <v/>
          </cell>
        </row>
        <row r="635">
          <cell r="C635">
            <v>51653</v>
          </cell>
          <cell r="S635" t="str">
            <v/>
          </cell>
          <cell r="AG635" t="str">
            <v/>
          </cell>
        </row>
        <row r="636">
          <cell r="C636">
            <v>51683</v>
          </cell>
          <cell r="S636" t="str">
            <v/>
          </cell>
          <cell r="AG636" t="str">
            <v/>
          </cell>
        </row>
        <row r="637">
          <cell r="C637">
            <v>51714</v>
          </cell>
          <cell r="S637" t="str">
            <v/>
          </cell>
          <cell r="AG637" t="str">
            <v/>
          </cell>
        </row>
        <row r="638">
          <cell r="C638">
            <v>51745</v>
          </cell>
          <cell r="S638" t="str">
            <v/>
          </cell>
          <cell r="AG638" t="str">
            <v/>
          </cell>
        </row>
        <row r="639">
          <cell r="C639">
            <v>51775</v>
          </cell>
          <cell r="S639" t="str">
            <v/>
          </cell>
          <cell r="AG639" t="str">
            <v/>
          </cell>
        </row>
        <row r="640">
          <cell r="C640">
            <v>51806</v>
          </cell>
          <cell r="S640" t="str">
            <v/>
          </cell>
          <cell r="AG640" t="str">
            <v/>
          </cell>
        </row>
        <row r="641">
          <cell r="C641">
            <v>51836</v>
          </cell>
          <cell r="S641" t="str">
            <v/>
          </cell>
          <cell r="AG641" t="str">
            <v/>
          </cell>
        </row>
        <row r="642">
          <cell r="C642">
            <v>51867</v>
          </cell>
          <cell r="S642" t="str">
            <v/>
          </cell>
          <cell r="AG642" t="str">
            <v/>
          </cell>
        </row>
        <row r="643">
          <cell r="C643">
            <v>51898</v>
          </cell>
          <cell r="S643" t="str">
            <v/>
          </cell>
          <cell r="AG643" t="str">
            <v/>
          </cell>
        </row>
        <row r="644">
          <cell r="C644">
            <v>51926</v>
          </cell>
          <cell r="S644" t="str">
            <v/>
          </cell>
          <cell r="AG644" t="str">
            <v/>
          </cell>
        </row>
        <row r="645">
          <cell r="C645">
            <v>51957</v>
          </cell>
          <cell r="S645" t="str">
            <v/>
          </cell>
          <cell r="AG645" t="str">
            <v/>
          </cell>
        </row>
        <row r="646">
          <cell r="C646">
            <v>51987</v>
          </cell>
          <cell r="S646" t="str">
            <v/>
          </cell>
          <cell r="AG646" t="str">
            <v/>
          </cell>
        </row>
        <row r="647">
          <cell r="C647">
            <v>52018</v>
          </cell>
          <cell r="S647" t="str">
            <v/>
          </cell>
          <cell r="AG647" t="str">
            <v/>
          </cell>
        </row>
        <row r="648">
          <cell r="C648">
            <v>52048</v>
          </cell>
          <cell r="S648" t="str">
            <v/>
          </cell>
          <cell r="AG648" t="str">
            <v/>
          </cell>
        </row>
        <row r="649">
          <cell r="C649">
            <v>52079</v>
          </cell>
          <cell r="S649" t="str">
            <v/>
          </cell>
          <cell r="AG649" t="str">
            <v/>
          </cell>
        </row>
        <row r="650">
          <cell r="C650">
            <v>52110</v>
          </cell>
          <cell r="S650" t="str">
            <v/>
          </cell>
          <cell r="AG650" t="str">
            <v/>
          </cell>
        </row>
        <row r="651">
          <cell r="C651">
            <v>52140</v>
          </cell>
          <cell r="S651" t="str">
            <v/>
          </cell>
          <cell r="AG651" t="str">
            <v/>
          </cell>
        </row>
        <row r="652">
          <cell r="C652">
            <v>52171</v>
          </cell>
          <cell r="S652" t="str">
            <v/>
          </cell>
          <cell r="AG652" t="str">
            <v/>
          </cell>
        </row>
        <row r="653">
          <cell r="C653">
            <v>52201</v>
          </cell>
          <cell r="S653" t="str">
            <v/>
          </cell>
          <cell r="AG653" t="str">
            <v/>
          </cell>
        </row>
        <row r="654">
          <cell r="C654">
            <v>52232</v>
          </cell>
          <cell r="S654" t="str">
            <v/>
          </cell>
          <cell r="AG654" t="str">
            <v/>
          </cell>
        </row>
        <row r="655">
          <cell r="C655">
            <v>52263</v>
          </cell>
          <cell r="S655" t="str">
            <v/>
          </cell>
          <cell r="AG655" t="str">
            <v/>
          </cell>
        </row>
        <row r="656">
          <cell r="C656">
            <v>52291</v>
          </cell>
          <cell r="S656" t="str">
            <v/>
          </cell>
          <cell r="AG656" t="str">
            <v/>
          </cell>
        </row>
        <row r="657">
          <cell r="C657">
            <v>52322</v>
          </cell>
          <cell r="S657" t="str">
            <v/>
          </cell>
          <cell r="AG657" t="str">
            <v/>
          </cell>
        </row>
        <row r="658">
          <cell r="C658">
            <v>52352</v>
          </cell>
          <cell r="S658" t="str">
            <v/>
          </cell>
          <cell r="AG658" t="str">
            <v/>
          </cell>
        </row>
        <row r="659">
          <cell r="C659">
            <v>52383</v>
          </cell>
          <cell r="S659" t="str">
            <v/>
          </cell>
          <cell r="AG659" t="str">
            <v/>
          </cell>
        </row>
        <row r="660">
          <cell r="C660">
            <v>52413</v>
          </cell>
          <cell r="S660" t="str">
            <v/>
          </cell>
          <cell r="AG660" t="str">
            <v/>
          </cell>
        </row>
        <row r="661">
          <cell r="C661">
            <v>52444</v>
          </cell>
          <cell r="S661" t="str">
            <v/>
          </cell>
          <cell r="AG661" t="str">
            <v/>
          </cell>
        </row>
        <row r="662">
          <cell r="C662">
            <v>52475</v>
          </cell>
          <cell r="S662" t="str">
            <v/>
          </cell>
          <cell r="AG662" t="str">
            <v/>
          </cell>
        </row>
        <row r="663">
          <cell r="C663">
            <v>52505</v>
          </cell>
          <cell r="S663" t="str">
            <v/>
          </cell>
          <cell r="AG663" t="str">
            <v/>
          </cell>
        </row>
        <row r="664">
          <cell r="C664">
            <v>52536</v>
          </cell>
          <cell r="S664" t="str">
            <v/>
          </cell>
          <cell r="AG664" t="str">
            <v/>
          </cell>
        </row>
        <row r="665">
          <cell r="C665">
            <v>52566</v>
          </cell>
          <cell r="S665" t="str">
            <v/>
          </cell>
          <cell r="AG665" t="str">
            <v/>
          </cell>
        </row>
        <row r="666">
          <cell r="C666">
            <v>52597</v>
          </cell>
          <cell r="S666" t="str">
            <v/>
          </cell>
          <cell r="AG666" t="str">
            <v/>
          </cell>
        </row>
        <row r="667">
          <cell r="C667">
            <v>52628</v>
          </cell>
          <cell r="S667" t="str">
            <v/>
          </cell>
          <cell r="AG667" t="str">
            <v/>
          </cell>
        </row>
        <row r="668">
          <cell r="C668">
            <v>52657</v>
          </cell>
          <cell r="S668" t="str">
            <v/>
          </cell>
          <cell r="AG668" t="str">
            <v/>
          </cell>
        </row>
        <row r="669">
          <cell r="C669">
            <v>52688</v>
          </cell>
          <cell r="S669" t="str">
            <v/>
          </cell>
          <cell r="AG669" t="str">
            <v/>
          </cell>
        </row>
        <row r="670">
          <cell r="C670">
            <v>52718</v>
          </cell>
          <cell r="S670" t="str">
            <v/>
          </cell>
          <cell r="AG670" t="str">
            <v/>
          </cell>
        </row>
        <row r="671">
          <cell r="C671">
            <v>52749</v>
          </cell>
          <cell r="S671" t="str">
            <v/>
          </cell>
          <cell r="AG671" t="str">
            <v/>
          </cell>
        </row>
        <row r="672">
          <cell r="C672">
            <v>52779</v>
          </cell>
          <cell r="S672" t="str">
            <v/>
          </cell>
          <cell r="AG672" t="str">
            <v/>
          </cell>
        </row>
        <row r="673">
          <cell r="C673">
            <v>52810</v>
          </cell>
          <cell r="S673" t="str">
            <v/>
          </cell>
          <cell r="AG673" t="str">
            <v/>
          </cell>
        </row>
        <row r="674">
          <cell r="C674">
            <v>52841</v>
          </cell>
          <cell r="S674" t="str">
            <v/>
          </cell>
          <cell r="AG674" t="str">
            <v/>
          </cell>
        </row>
        <row r="675">
          <cell r="C675">
            <v>52871</v>
          </cell>
          <cell r="S675" t="str">
            <v/>
          </cell>
          <cell r="AG675" t="str">
            <v/>
          </cell>
        </row>
        <row r="676">
          <cell r="C676">
            <v>52902</v>
          </cell>
          <cell r="S676" t="str">
            <v/>
          </cell>
          <cell r="AG676" t="str">
            <v/>
          </cell>
        </row>
        <row r="677">
          <cell r="C677">
            <v>52932</v>
          </cell>
          <cell r="S677" t="str">
            <v/>
          </cell>
          <cell r="AG677" t="str">
            <v/>
          </cell>
        </row>
        <row r="678">
          <cell r="C678">
            <v>52963</v>
          </cell>
          <cell r="S678" t="str">
            <v/>
          </cell>
          <cell r="AG678" t="str">
            <v/>
          </cell>
        </row>
        <row r="679">
          <cell r="C679">
            <v>52994</v>
          </cell>
          <cell r="S679" t="str">
            <v/>
          </cell>
          <cell r="AG679" t="str">
            <v/>
          </cell>
        </row>
        <row r="680">
          <cell r="C680">
            <v>53022</v>
          </cell>
          <cell r="S680" t="str">
            <v/>
          </cell>
          <cell r="AG680" t="str">
            <v/>
          </cell>
        </row>
        <row r="681">
          <cell r="C681">
            <v>53053</v>
          </cell>
          <cell r="S681" t="str">
            <v/>
          </cell>
          <cell r="AG681" t="str">
            <v/>
          </cell>
        </row>
        <row r="682">
          <cell r="C682">
            <v>53083</v>
          </cell>
          <cell r="S682" t="str">
            <v/>
          </cell>
          <cell r="AG682" t="str">
            <v/>
          </cell>
        </row>
        <row r="683">
          <cell r="C683">
            <v>53114</v>
          </cell>
          <cell r="S683" t="str">
            <v/>
          </cell>
          <cell r="AG683" t="str">
            <v/>
          </cell>
        </row>
        <row r="684">
          <cell r="C684">
            <v>53144</v>
          </cell>
          <cell r="S684" t="str">
            <v/>
          </cell>
          <cell r="AG684" t="str">
            <v/>
          </cell>
        </row>
        <row r="685">
          <cell r="C685">
            <v>53175</v>
          </cell>
          <cell r="S685" t="str">
            <v/>
          </cell>
          <cell r="AG685" t="str">
            <v/>
          </cell>
        </row>
        <row r="686">
          <cell r="C686">
            <v>53206</v>
          </cell>
          <cell r="S686" t="str">
            <v/>
          </cell>
          <cell r="AG686" t="str">
            <v/>
          </cell>
        </row>
        <row r="687">
          <cell r="C687">
            <v>53236</v>
          </cell>
          <cell r="S687" t="str">
            <v/>
          </cell>
          <cell r="AG687" t="str">
            <v/>
          </cell>
        </row>
        <row r="688">
          <cell r="C688">
            <v>53267</v>
          </cell>
          <cell r="S688" t="str">
            <v/>
          </cell>
          <cell r="AG688" t="str">
            <v/>
          </cell>
        </row>
        <row r="689">
          <cell r="C689">
            <v>53297</v>
          </cell>
          <cell r="S689" t="str">
            <v/>
          </cell>
          <cell r="AG689" t="str">
            <v/>
          </cell>
        </row>
        <row r="690">
          <cell r="C690">
            <v>53328</v>
          </cell>
          <cell r="S690" t="str">
            <v/>
          </cell>
          <cell r="AG690" t="str">
            <v/>
          </cell>
        </row>
        <row r="691">
          <cell r="C691">
            <v>53359</v>
          </cell>
          <cell r="S691" t="str">
            <v/>
          </cell>
          <cell r="AG691" t="str">
            <v/>
          </cell>
        </row>
        <row r="692">
          <cell r="C692">
            <v>53387</v>
          </cell>
          <cell r="S692" t="str">
            <v/>
          </cell>
          <cell r="AG692" t="str">
            <v/>
          </cell>
        </row>
        <row r="693">
          <cell r="C693">
            <v>53418</v>
          </cell>
          <cell r="S693" t="str">
            <v/>
          </cell>
          <cell r="AG693" t="str">
            <v/>
          </cell>
        </row>
        <row r="694">
          <cell r="C694">
            <v>53448</v>
          </cell>
          <cell r="S694" t="str">
            <v/>
          </cell>
          <cell r="AG694" t="str">
            <v/>
          </cell>
        </row>
        <row r="695">
          <cell r="C695">
            <v>53479</v>
          </cell>
          <cell r="S695" t="str">
            <v/>
          </cell>
          <cell r="AG695" t="str">
            <v/>
          </cell>
        </row>
        <row r="696">
          <cell r="C696">
            <v>53509</v>
          </cell>
          <cell r="S696" t="str">
            <v/>
          </cell>
          <cell r="AG696" t="str">
            <v/>
          </cell>
        </row>
        <row r="697">
          <cell r="C697">
            <v>53540</v>
          </cell>
          <cell r="S697" t="str">
            <v/>
          </cell>
          <cell r="AG697" t="str">
            <v/>
          </cell>
        </row>
        <row r="698">
          <cell r="C698">
            <v>53571</v>
          </cell>
          <cell r="S698" t="str">
            <v/>
          </cell>
          <cell r="AG698" t="str">
            <v/>
          </cell>
        </row>
        <row r="699">
          <cell r="C699">
            <v>53601</v>
          </cell>
          <cell r="S699" t="str">
            <v/>
          </cell>
          <cell r="AG699" t="str">
            <v/>
          </cell>
        </row>
        <row r="700">
          <cell r="C700">
            <v>53632</v>
          </cell>
          <cell r="S700" t="str">
            <v/>
          </cell>
          <cell r="AG700" t="str">
            <v/>
          </cell>
        </row>
        <row r="701">
          <cell r="C701">
            <v>53662</v>
          </cell>
          <cell r="S701" t="str">
            <v/>
          </cell>
          <cell r="AG701" t="str">
            <v/>
          </cell>
        </row>
        <row r="702">
          <cell r="C702">
            <v>53693</v>
          </cell>
          <cell r="S702" t="str">
            <v/>
          </cell>
          <cell r="AG702" t="str">
            <v/>
          </cell>
        </row>
        <row r="703">
          <cell r="C703">
            <v>53724</v>
          </cell>
          <cell r="S703" t="str">
            <v/>
          </cell>
          <cell r="AG703" t="str">
            <v/>
          </cell>
        </row>
        <row r="704">
          <cell r="C704">
            <v>53752</v>
          </cell>
          <cell r="S704" t="str">
            <v/>
          </cell>
          <cell r="AG704" t="str">
            <v/>
          </cell>
        </row>
        <row r="705">
          <cell r="C705">
            <v>53783</v>
          </cell>
          <cell r="S705" t="str">
            <v/>
          </cell>
          <cell r="AG705" t="str">
            <v/>
          </cell>
        </row>
        <row r="706">
          <cell r="C706">
            <v>53813</v>
          </cell>
          <cell r="S706" t="str">
            <v/>
          </cell>
          <cell r="AG706" t="str">
            <v/>
          </cell>
        </row>
        <row r="707">
          <cell r="C707">
            <v>53844</v>
          </cell>
          <cell r="S707" t="str">
            <v/>
          </cell>
          <cell r="AG707" t="str">
            <v/>
          </cell>
        </row>
        <row r="708">
          <cell r="C708">
            <v>53874</v>
          </cell>
          <cell r="S708" t="str">
            <v/>
          </cell>
          <cell r="AG708" t="str">
            <v/>
          </cell>
        </row>
        <row r="709">
          <cell r="C709">
            <v>53905</v>
          </cell>
          <cell r="S709" t="str">
            <v/>
          </cell>
          <cell r="AG709" t="str">
            <v/>
          </cell>
        </row>
        <row r="710">
          <cell r="C710">
            <v>53936</v>
          </cell>
          <cell r="S710" t="str">
            <v/>
          </cell>
          <cell r="AG710" t="str">
            <v/>
          </cell>
        </row>
        <row r="711">
          <cell r="C711">
            <v>53966</v>
          </cell>
          <cell r="S711" t="str">
            <v/>
          </cell>
          <cell r="AG711" t="str">
            <v/>
          </cell>
        </row>
        <row r="712">
          <cell r="C712">
            <v>53997</v>
          </cell>
          <cell r="S712" t="str">
            <v/>
          </cell>
          <cell r="AG712" t="str">
            <v/>
          </cell>
        </row>
        <row r="713">
          <cell r="C713">
            <v>54027</v>
          </cell>
          <cell r="S713" t="str">
            <v/>
          </cell>
          <cell r="AG713" t="str">
            <v/>
          </cell>
        </row>
        <row r="714">
          <cell r="C714">
            <v>54058</v>
          </cell>
          <cell r="S714" t="str">
            <v/>
          </cell>
          <cell r="AG714" t="str">
            <v/>
          </cell>
        </row>
        <row r="715">
          <cell r="C715">
            <v>54089</v>
          </cell>
          <cell r="S715" t="str">
            <v/>
          </cell>
          <cell r="AG715" t="str">
            <v/>
          </cell>
        </row>
        <row r="716">
          <cell r="C716">
            <v>54118</v>
          </cell>
          <cell r="S716" t="str">
            <v/>
          </cell>
          <cell r="AG716" t="str">
            <v/>
          </cell>
        </row>
        <row r="717">
          <cell r="C717">
            <v>54149</v>
          </cell>
          <cell r="S717" t="str">
            <v/>
          </cell>
          <cell r="AG717" t="str">
            <v/>
          </cell>
        </row>
        <row r="718">
          <cell r="C718">
            <v>54179</v>
          </cell>
          <cell r="S718" t="str">
            <v/>
          </cell>
          <cell r="AG718" t="str">
            <v/>
          </cell>
        </row>
        <row r="719">
          <cell r="C719">
            <v>54210</v>
          </cell>
          <cell r="S719" t="str">
            <v/>
          </cell>
          <cell r="AG719" t="str">
            <v/>
          </cell>
        </row>
        <row r="720">
          <cell r="C720">
            <v>54240</v>
          </cell>
          <cell r="S720" t="str">
            <v/>
          </cell>
          <cell r="AG720" t="str">
            <v/>
          </cell>
        </row>
        <row r="721">
          <cell r="C721">
            <v>54271</v>
          </cell>
          <cell r="S721" t="str">
            <v/>
          </cell>
          <cell r="AG721" t="str">
            <v/>
          </cell>
        </row>
        <row r="722">
          <cell r="C722">
            <v>54302</v>
          </cell>
          <cell r="S722" t="str">
            <v/>
          </cell>
          <cell r="AG722" t="str">
            <v/>
          </cell>
        </row>
        <row r="723">
          <cell r="C723">
            <v>54332</v>
          </cell>
          <cell r="S723" t="str">
            <v/>
          </cell>
          <cell r="AG723" t="str">
            <v/>
          </cell>
        </row>
        <row r="724">
          <cell r="C724">
            <v>54363</v>
          </cell>
          <cell r="S724" t="str">
            <v/>
          </cell>
          <cell r="AG724" t="str">
            <v/>
          </cell>
        </row>
        <row r="725">
          <cell r="C725">
            <v>54393</v>
          </cell>
          <cell r="S725" t="str">
            <v/>
          </cell>
          <cell r="AG725" t="str">
            <v/>
          </cell>
        </row>
        <row r="726">
          <cell r="C726">
            <v>54424</v>
          </cell>
          <cell r="S726" t="str">
            <v/>
          </cell>
          <cell r="AG726" t="str">
            <v/>
          </cell>
        </row>
        <row r="727">
          <cell r="C727">
            <v>54455</v>
          </cell>
          <cell r="S727" t="str">
            <v/>
          </cell>
          <cell r="AG727" t="str">
            <v/>
          </cell>
        </row>
        <row r="728">
          <cell r="C728">
            <v>54483</v>
          </cell>
          <cell r="S728" t="str">
            <v/>
          </cell>
          <cell r="AG728" t="str">
            <v/>
          </cell>
        </row>
        <row r="729">
          <cell r="C729">
            <v>54514</v>
          </cell>
          <cell r="S729" t="str">
            <v/>
          </cell>
          <cell r="AG729" t="str">
            <v/>
          </cell>
        </row>
        <row r="730">
          <cell r="C730">
            <v>54544</v>
          </cell>
          <cell r="S730" t="str">
            <v/>
          </cell>
          <cell r="AG730" t="str">
            <v/>
          </cell>
        </row>
        <row r="731">
          <cell r="C731">
            <v>54575</v>
          </cell>
          <cell r="S731" t="str">
            <v/>
          </cell>
          <cell r="AG731" t="str">
            <v/>
          </cell>
        </row>
        <row r="732">
          <cell r="C732">
            <v>54605</v>
          </cell>
          <cell r="S732" t="str">
            <v/>
          </cell>
          <cell r="AG732" t="str">
            <v/>
          </cell>
        </row>
        <row r="733">
          <cell r="C733">
            <v>54636</v>
          </cell>
          <cell r="S733" t="str">
            <v/>
          </cell>
          <cell r="AG733" t="str">
            <v/>
          </cell>
        </row>
        <row r="734">
          <cell r="C734">
            <v>54667</v>
          </cell>
          <cell r="S734" t="str">
            <v/>
          </cell>
          <cell r="AG734" t="str">
            <v/>
          </cell>
        </row>
        <row r="735">
          <cell r="C735">
            <v>54697</v>
          </cell>
          <cell r="S735" t="str">
            <v/>
          </cell>
          <cell r="AG735" t="str">
            <v/>
          </cell>
        </row>
        <row r="736">
          <cell r="C736">
            <v>54728</v>
          </cell>
          <cell r="S736" t="str">
            <v/>
          </cell>
          <cell r="AG736" t="str">
            <v/>
          </cell>
        </row>
        <row r="737">
          <cell r="C737">
            <v>54758</v>
          </cell>
          <cell r="S737" t="str">
            <v/>
          </cell>
          <cell r="AG737" t="str">
            <v/>
          </cell>
        </row>
        <row r="738">
          <cell r="C738">
            <v>54789</v>
          </cell>
          <cell r="S738" t="str">
            <v/>
          </cell>
          <cell r="AG738" t="str">
            <v/>
          </cell>
        </row>
        <row r="739">
          <cell r="C739">
            <v>54820</v>
          </cell>
          <cell r="S739" t="str">
            <v/>
          </cell>
          <cell r="AG739" t="str">
            <v/>
          </cell>
        </row>
        <row r="740">
          <cell r="C740">
            <v>54848</v>
          </cell>
          <cell r="S740" t="str">
            <v/>
          </cell>
          <cell r="AG740" t="str">
            <v/>
          </cell>
        </row>
        <row r="741">
          <cell r="C741">
            <v>54879</v>
          </cell>
          <cell r="S741" t="str">
            <v/>
          </cell>
          <cell r="AG741" t="str">
            <v/>
          </cell>
        </row>
        <row r="742">
          <cell r="C742">
            <v>54909</v>
          </cell>
          <cell r="S742" t="str">
            <v/>
          </cell>
          <cell r="AG742" t="str">
            <v/>
          </cell>
        </row>
        <row r="743">
          <cell r="C743">
            <v>54940</v>
          </cell>
          <cell r="S743" t="str">
            <v/>
          </cell>
          <cell r="AG743" t="str">
            <v/>
          </cell>
        </row>
        <row r="744">
          <cell r="C744">
            <v>54970</v>
          </cell>
          <cell r="S744" t="str">
            <v/>
          </cell>
          <cell r="AG744" t="str">
            <v/>
          </cell>
        </row>
        <row r="745">
          <cell r="C745">
            <v>55001</v>
          </cell>
          <cell r="S745" t="str">
            <v/>
          </cell>
          <cell r="AG745" t="str">
            <v/>
          </cell>
        </row>
        <row r="746">
          <cell r="C746">
            <v>55032</v>
          </cell>
          <cell r="S746" t="str">
            <v/>
          </cell>
          <cell r="AG746" t="str">
            <v/>
          </cell>
        </row>
        <row r="747">
          <cell r="C747">
            <v>55062</v>
          </cell>
          <cell r="S747" t="str">
            <v/>
          </cell>
          <cell r="AG747" t="str">
            <v/>
          </cell>
        </row>
        <row r="748">
          <cell r="C748">
            <v>55093</v>
          </cell>
          <cell r="S748" t="str">
            <v/>
          </cell>
          <cell r="AG748" t="str">
            <v/>
          </cell>
        </row>
        <row r="749">
          <cell r="C749">
            <v>55123</v>
          </cell>
          <cell r="S749" t="str">
            <v/>
          </cell>
          <cell r="AG749" t="str">
            <v/>
          </cell>
        </row>
        <row r="750">
          <cell r="C750">
            <v>55154</v>
          </cell>
          <cell r="S750" t="str">
            <v/>
          </cell>
          <cell r="AG750" t="str">
            <v/>
          </cell>
        </row>
        <row r="751">
          <cell r="C751">
            <v>55185</v>
          </cell>
          <cell r="S751" t="str">
            <v/>
          </cell>
          <cell r="AG751" t="str">
            <v/>
          </cell>
        </row>
        <row r="752">
          <cell r="C752">
            <v>55213</v>
          </cell>
          <cell r="S752" t="str">
            <v/>
          </cell>
          <cell r="AG752" t="str">
            <v/>
          </cell>
        </row>
        <row r="753">
          <cell r="C753">
            <v>55244</v>
          </cell>
          <cell r="S753" t="str">
            <v/>
          </cell>
          <cell r="AG753" t="str">
            <v/>
          </cell>
        </row>
        <row r="754">
          <cell r="C754">
            <v>55274</v>
          </cell>
          <cell r="S754" t="str">
            <v/>
          </cell>
          <cell r="AG754" t="str">
            <v/>
          </cell>
        </row>
        <row r="755">
          <cell r="C755">
            <v>55305</v>
          </cell>
          <cell r="S755" t="str">
            <v/>
          </cell>
          <cell r="AG755" t="str">
            <v/>
          </cell>
        </row>
        <row r="756">
          <cell r="C756">
            <v>55335</v>
          </cell>
          <cell r="S756" t="str">
            <v/>
          </cell>
          <cell r="AG756" t="str">
            <v/>
          </cell>
        </row>
        <row r="757">
          <cell r="C757">
            <v>55366</v>
          </cell>
          <cell r="S757" t="str">
            <v/>
          </cell>
          <cell r="AG757" t="str">
            <v/>
          </cell>
        </row>
        <row r="758">
          <cell r="C758">
            <v>55397</v>
          </cell>
          <cell r="S758" t="str">
            <v/>
          </cell>
          <cell r="AG758" t="str">
            <v/>
          </cell>
        </row>
        <row r="759">
          <cell r="C759">
            <v>55427</v>
          </cell>
          <cell r="S759" t="str">
            <v/>
          </cell>
          <cell r="AG759" t="str">
            <v/>
          </cell>
        </row>
        <row r="760">
          <cell r="C760">
            <v>55458</v>
          </cell>
          <cell r="S760" t="str">
            <v/>
          </cell>
          <cell r="AG760" t="str">
            <v/>
          </cell>
        </row>
        <row r="761">
          <cell r="C761">
            <v>55488</v>
          </cell>
          <cell r="S761" t="str">
            <v/>
          </cell>
          <cell r="AG761" t="str">
            <v/>
          </cell>
        </row>
        <row r="762">
          <cell r="C762">
            <v>55519</v>
          </cell>
          <cell r="S762" t="str">
            <v/>
          </cell>
          <cell r="AG762" t="str">
            <v/>
          </cell>
        </row>
        <row r="763">
          <cell r="C763">
            <v>55550</v>
          </cell>
          <cell r="S763" t="str">
            <v/>
          </cell>
          <cell r="AG763" t="str">
            <v/>
          </cell>
        </row>
        <row r="764">
          <cell r="C764">
            <v>55579</v>
          </cell>
          <cell r="S764" t="str">
            <v/>
          </cell>
          <cell r="AG764" t="str">
            <v/>
          </cell>
        </row>
        <row r="765">
          <cell r="C765">
            <v>55610</v>
          </cell>
          <cell r="S765" t="str">
            <v/>
          </cell>
          <cell r="AG765" t="str">
            <v/>
          </cell>
        </row>
        <row r="766">
          <cell r="C766">
            <v>55640</v>
          </cell>
          <cell r="S766" t="str">
            <v/>
          </cell>
          <cell r="AG766" t="str">
            <v/>
          </cell>
        </row>
        <row r="767">
          <cell r="C767">
            <v>55671</v>
          </cell>
          <cell r="S767" t="str">
            <v/>
          </cell>
          <cell r="AG767" t="str">
            <v/>
          </cell>
        </row>
        <row r="768">
          <cell r="C768">
            <v>55701</v>
          </cell>
          <cell r="S768" t="str">
            <v/>
          </cell>
          <cell r="AG768" t="str">
            <v/>
          </cell>
        </row>
        <row r="769">
          <cell r="C769">
            <v>55732</v>
          </cell>
          <cell r="S769" t="str">
            <v/>
          </cell>
          <cell r="AG769" t="str">
            <v/>
          </cell>
        </row>
        <row r="770">
          <cell r="C770">
            <v>55763</v>
          </cell>
          <cell r="S770" t="str">
            <v/>
          </cell>
          <cell r="AG770" t="str">
            <v/>
          </cell>
        </row>
        <row r="771">
          <cell r="C771">
            <v>55793</v>
          </cell>
          <cell r="S771" t="str">
            <v/>
          </cell>
          <cell r="AG771" t="str">
            <v/>
          </cell>
        </row>
        <row r="772">
          <cell r="C772">
            <v>55824</v>
          </cell>
          <cell r="S772" t="str">
            <v/>
          </cell>
          <cell r="AG772" t="str">
            <v/>
          </cell>
        </row>
        <row r="773">
          <cell r="C773">
            <v>55854</v>
          </cell>
          <cell r="S773" t="str">
            <v/>
          </cell>
          <cell r="AG773" t="str">
            <v/>
          </cell>
        </row>
        <row r="774">
          <cell r="C774">
            <v>55885</v>
          </cell>
          <cell r="S774" t="str">
            <v/>
          </cell>
          <cell r="AG774" t="str">
            <v/>
          </cell>
        </row>
        <row r="775">
          <cell r="C775">
            <v>55916</v>
          </cell>
          <cell r="S775" t="str">
            <v/>
          </cell>
          <cell r="AG775" t="str">
            <v/>
          </cell>
        </row>
        <row r="776">
          <cell r="C776">
            <v>55944</v>
          </cell>
          <cell r="S776" t="str">
            <v/>
          </cell>
          <cell r="AG776" t="str">
            <v/>
          </cell>
        </row>
        <row r="777">
          <cell r="C777">
            <v>55975</v>
          </cell>
          <cell r="S777" t="str">
            <v/>
          </cell>
          <cell r="AG777" t="str">
            <v/>
          </cell>
        </row>
        <row r="778">
          <cell r="C778">
            <v>56005</v>
          </cell>
          <cell r="S778" t="str">
            <v/>
          </cell>
          <cell r="AG778" t="str">
            <v/>
          </cell>
        </row>
        <row r="779">
          <cell r="C779">
            <v>56036</v>
          </cell>
          <cell r="S779" t="str">
            <v/>
          </cell>
          <cell r="AG779" t="str">
            <v/>
          </cell>
        </row>
        <row r="780">
          <cell r="C780">
            <v>56066</v>
          </cell>
          <cell r="S780" t="str">
            <v/>
          </cell>
          <cell r="AG780" t="str">
            <v/>
          </cell>
        </row>
        <row r="781">
          <cell r="C781">
            <v>56097</v>
          </cell>
          <cell r="S781" t="str">
            <v/>
          </cell>
          <cell r="AG781" t="str">
            <v/>
          </cell>
        </row>
        <row r="782">
          <cell r="C782">
            <v>56128</v>
          </cell>
          <cell r="S782" t="str">
            <v/>
          </cell>
          <cell r="AG782" t="str">
            <v/>
          </cell>
        </row>
        <row r="783">
          <cell r="C783">
            <v>56158</v>
          </cell>
          <cell r="S783" t="str">
            <v/>
          </cell>
          <cell r="AG783" t="str">
            <v/>
          </cell>
        </row>
        <row r="784">
          <cell r="C784">
            <v>56189</v>
          </cell>
          <cell r="S784" t="str">
            <v/>
          </cell>
          <cell r="AG784" t="str">
            <v/>
          </cell>
        </row>
        <row r="785">
          <cell r="C785">
            <v>56219</v>
          </cell>
          <cell r="S785" t="str">
            <v/>
          </cell>
          <cell r="AG785" t="str">
            <v/>
          </cell>
        </row>
        <row r="786">
          <cell r="C786">
            <v>56250</v>
          </cell>
          <cell r="S786" t="str">
            <v/>
          </cell>
          <cell r="AG786" t="str">
            <v/>
          </cell>
        </row>
        <row r="787">
          <cell r="C787">
            <v>56281</v>
          </cell>
          <cell r="S787" t="str">
            <v/>
          </cell>
          <cell r="AG787" t="str">
            <v/>
          </cell>
        </row>
        <row r="788">
          <cell r="C788">
            <v>56309</v>
          </cell>
          <cell r="S788" t="str">
            <v/>
          </cell>
          <cell r="AG788" t="str">
            <v/>
          </cell>
        </row>
        <row r="789">
          <cell r="C789">
            <v>56340</v>
          </cell>
          <cell r="S789" t="str">
            <v/>
          </cell>
          <cell r="AG789" t="str">
            <v/>
          </cell>
        </row>
        <row r="790">
          <cell r="C790">
            <v>56370</v>
          </cell>
          <cell r="S790" t="str">
            <v/>
          </cell>
          <cell r="AG790" t="str">
            <v/>
          </cell>
        </row>
        <row r="791">
          <cell r="C791">
            <v>56401</v>
          </cell>
          <cell r="S791" t="str">
            <v/>
          </cell>
          <cell r="AG791" t="str">
            <v/>
          </cell>
        </row>
        <row r="792">
          <cell r="C792">
            <v>56431</v>
          </cell>
          <cell r="S792" t="str">
            <v/>
          </cell>
          <cell r="AG792" t="str">
            <v/>
          </cell>
        </row>
        <row r="793">
          <cell r="C793">
            <v>56462</v>
          </cell>
          <cell r="S793" t="str">
            <v/>
          </cell>
          <cell r="AG793" t="str">
            <v/>
          </cell>
        </row>
        <row r="794">
          <cell r="C794">
            <v>56493</v>
          </cell>
          <cell r="S794" t="str">
            <v/>
          </cell>
          <cell r="AG794" t="str">
            <v/>
          </cell>
        </row>
        <row r="795">
          <cell r="C795">
            <v>56523</v>
          </cell>
          <cell r="S795" t="str">
            <v/>
          </cell>
          <cell r="AG795" t="str">
            <v/>
          </cell>
        </row>
        <row r="796">
          <cell r="C796">
            <v>56554</v>
          </cell>
          <cell r="S796" t="str">
            <v/>
          </cell>
          <cell r="AG796" t="str">
            <v/>
          </cell>
        </row>
        <row r="797">
          <cell r="C797">
            <v>56584</v>
          </cell>
          <cell r="S797" t="str">
            <v/>
          </cell>
          <cell r="AG797" t="str">
            <v/>
          </cell>
        </row>
        <row r="798">
          <cell r="C798">
            <v>56615</v>
          </cell>
          <cell r="S798" t="str">
            <v/>
          </cell>
          <cell r="AG798" t="str">
            <v/>
          </cell>
        </row>
        <row r="799">
          <cell r="C799">
            <v>56646</v>
          </cell>
          <cell r="S799" t="str">
            <v/>
          </cell>
          <cell r="AG799" t="str">
            <v/>
          </cell>
        </row>
        <row r="800">
          <cell r="C800">
            <v>56674</v>
          </cell>
          <cell r="S800" t="str">
            <v/>
          </cell>
          <cell r="AG800" t="str">
            <v/>
          </cell>
        </row>
        <row r="801">
          <cell r="C801">
            <v>56705</v>
          </cell>
          <cell r="S801" t="str">
            <v/>
          </cell>
          <cell r="AG801" t="str">
            <v/>
          </cell>
        </row>
        <row r="802">
          <cell r="C802">
            <v>56735</v>
          </cell>
          <cell r="S802" t="str">
            <v/>
          </cell>
          <cell r="AG802" t="str">
            <v/>
          </cell>
        </row>
        <row r="803">
          <cell r="C803">
            <v>56766</v>
          </cell>
          <cell r="S803" t="str">
            <v/>
          </cell>
          <cell r="AG803" t="str">
            <v/>
          </cell>
        </row>
        <row r="804">
          <cell r="C804">
            <v>56796</v>
          </cell>
          <cell r="S804" t="str">
            <v/>
          </cell>
          <cell r="AG804" t="str">
            <v/>
          </cell>
        </row>
        <row r="805">
          <cell r="C805">
            <v>56827</v>
          </cell>
          <cell r="S805" t="str">
            <v/>
          </cell>
          <cell r="AG805" t="str">
            <v/>
          </cell>
        </row>
        <row r="806">
          <cell r="C806">
            <v>56858</v>
          </cell>
          <cell r="S806" t="str">
            <v/>
          </cell>
          <cell r="AG806" t="str">
            <v/>
          </cell>
        </row>
        <row r="807">
          <cell r="C807">
            <v>56888</v>
          </cell>
          <cell r="S807" t="str">
            <v/>
          </cell>
          <cell r="AG807" t="str">
            <v/>
          </cell>
        </row>
        <row r="808">
          <cell r="C808">
            <v>56919</v>
          </cell>
          <cell r="S808" t="str">
            <v/>
          </cell>
          <cell r="AG808" t="str">
            <v/>
          </cell>
        </row>
        <row r="809">
          <cell r="C809">
            <v>56949</v>
          </cell>
          <cell r="S809" t="str">
            <v/>
          </cell>
          <cell r="AG809" t="str">
            <v/>
          </cell>
        </row>
        <row r="810">
          <cell r="C810">
            <v>56980</v>
          </cell>
          <cell r="S810" t="str">
            <v/>
          </cell>
          <cell r="AG810" t="str">
            <v/>
          </cell>
        </row>
        <row r="811">
          <cell r="C811">
            <v>57011</v>
          </cell>
          <cell r="S811" t="str">
            <v/>
          </cell>
          <cell r="AG811" t="str">
            <v/>
          </cell>
        </row>
        <row r="812">
          <cell r="C812">
            <v>57040</v>
          </cell>
          <cell r="S812" t="str">
            <v/>
          </cell>
          <cell r="AG812" t="str">
            <v/>
          </cell>
        </row>
        <row r="813">
          <cell r="C813">
            <v>57071</v>
          </cell>
          <cell r="S813" t="str">
            <v/>
          </cell>
          <cell r="AG813" t="str">
            <v/>
          </cell>
        </row>
        <row r="814">
          <cell r="C814">
            <v>57101</v>
          </cell>
          <cell r="S814" t="str">
            <v/>
          </cell>
          <cell r="AG814" t="str">
            <v/>
          </cell>
        </row>
        <row r="815">
          <cell r="C815">
            <v>57132</v>
          </cell>
          <cell r="S815" t="str">
            <v/>
          </cell>
          <cell r="AG815" t="str">
            <v/>
          </cell>
        </row>
        <row r="816">
          <cell r="C816">
            <v>57162</v>
          </cell>
          <cell r="S816" t="str">
            <v/>
          </cell>
          <cell r="AG816" t="str">
            <v/>
          </cell>
        </row>
        <row r="817">
          <cell r="C817">
            <v>57193</v>
          </cell>
          <cell r="S817" t="str">
            <v/>
          </cell>
          <cell r="AG817" t="str">
            <v/>
          </cell>
        </row>
        <row r="818">
          <cell r="C818">
            <v>57224</v>
          </cell>
          <cell r="S818" t="str">
            <v/>
          </cell>
          <cell r="AG818" t="str">
            <v/>
          </cell>
        </row>
        <row r="819">
          <cell r="C819">
            <v>57254</v>
          </cell>
          <cell r="S819" t="str">
            <v/>
          </cell>
          <cell r="AG819" t="str">
            <v/>
          </cell>
        </row>
        <row r="820">
          <cell r="C820">
            <v>57285</v>
          </cell>
          <cell r="S820" t="str">
            <v/>
          </cell>
          <cell r="AG820" t="str">
            <v/>
          </cell>
        </row>
        <row r="821">
          <cell r="C821">
            <v>57315</v>
          </cell>
          <cell r="S821" t="str">
            <v/>
          </cell>
          <cell r="AG821" t="str">
            <v/>
          </cell>
        </row>
        <row r="822">
          <cell r="C822">
            <v>57346</v>
          </cell>
          <cell r="S822" t="str">
            <v/>
          </cell>
          <cell r="AG822" t="str">
            <v/>
          </cell>
        </row>
        <row r="823">
          <cell r="C823">
            <v>57377</v>
          </cell>
          <cell r="S823" t="str">
            <v/>
          </cell>
          <cell r="AG823" t="str">
            <v/>
          </cell>
        </row>
        <row r="824">
          <cell r="C824">
            <v>57405</v>
          </cell>
          <cell r="S824" t="str">
            <v/>
          </cell>
          <cell r="AG824" t="str">
            <v/>
          </cell>
        </row>
        <row r="825">
          <cell r="C825">
            <v>57436</v>
          </cell>
          <cell r="S825" t="str">
            <v/>
          </cell>
          <cell r="AG825" t="str">
            <v/>
          </cell>
        </row>
        <row r="826">
          <cell r="C826">
            <v>57466</v>
          </cell>
          <cell r="S826" t="str">
            <v/>
          </cell>
          <cell r="AG826" t="str">
            <v/>
          </cell>
        </row>
        <row r="827">
          <cell r="C827">
            <v>57497</v>
          </cell>
          <cell r="S827" t="str">
            <v/>
          </cell>
          <cell r="AG827" t="str">
            <v/>
          </cell>
        </row>
        <row r="828">
          <cell r="C828">
            <v>57527</v>
          </cell>
          <cell r="S828" t="str">
            <v/>
          </cell>
          <cell r="AG828" t="str">
            <v/>
          </cell>
        </row>
        <row r="829">
          <cell r="C829">
            <v>57558</v>
          </cell>
          <cell r="S829" t="str">
            <v/>
          </cell>
          <cell r="AG829" t="str">
            <v/>
          </cell>
        </row>
        <row r="830">
          <cell r="C830">
            <v>57589</v>
          </cell>
          <cell r="S830" t="str">
            <v/>
          </cell>
          <cell r="AG830" t="str">
            <v/>
          </cell>
        </row>
        <row r="831">
          <cell r="C831">
            <v>57619</v>
          </cell>
          <cell r="S831" t="str">
            <v/>
          </cell>
          <cell r="AG831" t="str">
            <v/>
          </cell>
        </row>
        <row r="832">
          <cell r="C832">
            <v>57650</v>
          </cell>
          <cell r="S832" t="str">
            <v/>
          </cell>
          <cell r="AG832" t="str">
            <v/>
          </cell>
        </row>
        <row r="833">
          <cell r="C833">
            <v>57680</v>
          </cell>
          <cell r="S833" t="str">
            <v/>
          </cell>
          <cell r="AG833" t="str">
            <v/>
          </cell>
        </row>
        <row r="834">
          <cell r="C834">
            <v>57711</v>
          </cell>
          <cell r="S834" t="str">
            <v/>
          </cell>
          <cell r="AG834" t="str">
            <v/>
          </cell>
        </row>
        <row r="835">
          <cell r="C835">
            <v>57742</v>
          </cell>
          <cell r="S835" t="str">
            <v/>
          </cell>
          <cell r="AG835" t="str">
            <v/>
          </cell>
        </row>
        <row r="836">
          <cell r="C836">
            <v>57770</v>
          </cell>
          <cell r="S836" t="str">
            <v/>
          </cell>
          <cell r="AG836" t="str">
            <v/>
          </cell>
        </row>
        <row r="837">
          <cell r="C837">
            <v>57801</v>
          </cell>
          <cell r="S837" t="str">
            <v/>
          </cell>
          <cell r="AG837" t="str">
            <v/>
          </cell>
        </row>
        <row r="838">
          <cell r="C838">
            <v>57831</v>
          </cell>
          <cell r="S838" t="str">
            <v/>
          </cell>
          <cell r="AG838" t="str">
            <v/>
          </cell>
        </row>
        <row r="839">
          <cell r="C839">
            <v>57862</v>
          </cell>
          <cell r="S839" t="str">
            <v/>
          </cell>
          <cell r="AG839" t="str">
            <v/>
          </cell>
        </row>
        <row r="840">
          <cell r="C840">
            <v>57892</v>
          </cell>
          <cell r="S840" t="str">
            <v/>
          </cell>
          <cell r="AG840" t="str">
            <v/>
          </cell>
        </row>
        <row r="841">
          <cell r="C841">
            <v>57923</v>
          </cell>
          <cell r="S841" t="str">
            <v/>
          </cell>
          <cell r="AG841" t="str">
            <v/>
          </cell>
        </row>
        <row r="842">
          <cell r="C842">
            <v>57954</v>
          </cell>
          <cell r="S842" t="str">
            <v/>
          </cell>
          <cell r="AG842" t="str">
            <v/>
          </cell>
        </row>
        <row r="843">
          <cell r="C843">
            <v>57984</v>
          </cell>
          <cell r="S843" t="str">
            <v/>
          </cell>
          <cell r="AG843" t="str">
            <v/>
          </cell>
        </row>
        <row r="844">
          <cell r="C844">
            <v>58015</v>
          </cell>
          <cell r="S844" t="str">
            <v/>
          </cell>
          <cell r="AG844" t="str">
            <v/>
          </cell>
        </row>
        <row r="845">
          <cell r="C845">
            <v>58045</v>
          </cell>
          <cell r="S845" t="str">
            <v/>
          </cell>
          <cell r="AG845" t="str">
            <v/>
          </cell>
        </row>
        <row r="846">
          <cell r="C846">
            <v>58076</v>
          </cell>
          <cell r="S846" t="str">
            <v/>
          </cell>
          <cell r="AG846" t="str">
            <v/>
          </cell>
        </row>
        <row r="847">
          <cell r="C847">
            <v>58107</v>
          </cell>
          <cell r="S847" t="str">
            <v/>
          </cell>
          <cell r="AG847" t="str">
            <v/>
          </cell>
        </row>
        <row r="848">
          <cell r="C848">
            <v>58135</v>
          </cell>
          <cell r="S848" t="str">
            <v/>
          </cell>
          <cell r="AG848" t="str">
            <v/>
          </cell>
        </row>
        <row r="849">
          <cell r="C849">
            <v>58166</v>
          </cell>
          <cell r="S849" t="str">
            <v/>
          </cell>
          <cell r="AG849" t="str">
            <v/>
          </cell>
        </row>
        <row r="850">
          <cell r="C850">
            <v>58196</v>
          </cell>
          <cell r="S850" t="str">
            <v/>
          </cell>
          <cell r="AG850" t="str">
            <v/>
          </cell>
        </row>
        <row r="851">
          <cell r="C851">
            <v>58227</v>
          </cell>
          <cell r="S851" t="str">
            <v/>
          </cell>
          <cell r="AG851" t="str">
            <v/>
          </cell>
        </row>
        <row r="852">
          <cell r="C852">
            <v>58257</v>
          </cell>
          <cell r="S852" t="str">
            <v/>
          </cell>
          <cell r="AG852" t="str">
            <v/>
          </cell>
        </row>
        <row r="853">
          <cell r="C853">
            <v>58288</v>
          </cell>
          <cell r="S853" t="str">
            <v/>
          </cell>
          <cell r="AG853" t="str">
            <v/>
          </cell>
        </row>
        <row r="854">
          <cell r="C854">
            <v>58319</v>
          </cell>
          <cell r="S854" t="str">
            <v/>
          </cell>
          <cell r="AG854" t="str">
            <v/>
          </cell>
        </row>
        <row r="855">
          <cell r="C855">
            <v>58349</v>
          </cell>
          <cell r="S855" t="str">
            <v/>
          </cell>
          <cell r="AG855" t="str">
            <v/>
          </cell>
        </row>
        <row r="856">
          <cell r="C856">
            <v>58380</v>
          </cell>
          <cell r="S856" t="str">
            <v/>
          </cell>
          <cell r="AG856" t="str">
            <v/>
          </cell>
        </row>
        <row r="857">
          <cell r="C857">
            <v>58410</v>
          </cell>
          <cell r="S857" t="str">
            <v/>
          </cell>
          <cell r="AG857" t="str">
            <v/>
          </cell>
        </row>
        <row r="858">
          <cell r="C858">
            <v>58441</v>
          </cell>
          <cell r="S858" t="str">
            <v/>
          </cell>
          <cell r="AG858" t="str">
            <v/>
          </cell>
        </row>
        <row r="859">
          <cell r="C859">
            <v>58472</v>
          </cell>
          <cell r="S859" t="str">
            <v/>
          </cell>
          <cell r="AG859" t="str">
            <v/>
          </cell>
        </row>
        <row r="860">
          <cell r="C860">
            <v>58501</v>
          </cell>
          <cell r="S860" t="str">
            <v/>
          </cell>
          <cell r="AG860" t="str">
            <v/>
          </cell>
        </row>
        <row r="861">
          <cell r="C861">
            <v>58532</v>
          </cell>
          <cell r="S861" t="str">
            <v/>
          </cell>
          <cell r="AG861" t="str">
            <v/>
          </cell>
        </row>
        <row r="862">
          <cell r="C862">
            <v>58562</v>
          </cell>
          <cell r="S862" t="str">
            <v/>
          </cell>
          <cell r="AG862" t="str">
            <v/>
          </cell>
        </row>
        <row r="863">
          <cell r="C863">
            <v>58593</v>
          </cell>
          <cell r="S863" t="str">
            <v/>
          </cell>
          <cell r="AG863" t="str">
            <v/>
          </cell>
        </row>
        <row r="864">
          <cell r="C864">
            <v>58623</v>
          </cell>
          <cell r="S864" t="str">
            <v/>
          </cell>
          <cell r="AG864" t="str">
            <v/>
          </cell>
        </row>
        <row r="865">
          <cell r="C865">
            <v>58654</v>
          </cell>
          <cell r="S865" t="str">
            <v/>
          </cell>
          <cell r="AG865" t="str">
            <v/>
          </cell>
        </row>
        <row r="866">
          <cell r="C866">
            <v>58685</v>
          </cell>
          <cell r="S866" t="str">
            <v/>
          </cell>
          <cell r="AG866" t="str">
            <v/>
          </cell>
        </row>
        <row r="867">
          <cell r="C867">
            <v>58715</v>
          </cell>
          <cell r="S867" t="str">
            <v/>
          </cell>
          <cell r="AG867" t="str">
            <v/>
          </cell>
        </row>
        <row r="868">
          <cell r="C868">
            <v>58746</v>
          </cell>
          <cell r="S868" t="str">
            <v/>
          </cell>
          <cell r="AG868" t="str">
            <v/>
          </cell>
        </row>
        <row r="869">
          <cell r="C869">
            <v>58776</v>
          </cell>
          <cell r="S869" t="str">
            <v/>
          </cell>
          <cell r="AG869" t="str">
            <v/>
          </cell>
        </row>
        <row r="870">
          <cell r="C870">
            <v>58807</v>
          </cell>
          <cell r="S870" t="str">
            <v/>
          </cell>
          <cell r="AG870" t="str">
            <v/>
          </cell>
        </row>
        <row r="871">
          <cell r="C871">
            <v>58838</v>
          </cell>
          <cell r="S871" t="str">
            <v/>
          </cell>
          <cell r="AG871" t="str">
            <v/>
          </cell>
        </row>
        <row r="872">
          <cell r="C872">
            <v>58866</v>
          </cell>
          <cell r="S872" t="str">
            <v/>
          </cell>
          <cell r="AG872" t="str">
            <v/>
          </cell>
        </row>
        <row r="873">
          <cell r="C873">
            <v>58897</v>
          </cell>
          <cell r="S873" t="str">
            <v/>
          </cell>
          <cell r="AG873" t="str">
            <v/>
          </cell>
        </row>
        <row r="874">
          <cell r="C874">
            <v>58927</v>
          </cell>
          <cell r="S874" t="str">
            <v/>
          </cell>
          <cell r="AG874" t="str">
            <v/>
          </cell>
        </row>
        <row r="875">
          <cell r="C875">
            <v>58958</v>
          </cell>
          <cell r="S875" t="str">
            <v/>
          </cell>
          <cell r="AG875" t="str">
            <v/>
          </cell>
        </row>
        <row r="876">
          <cell r="C876">
            <v>58988</v>
          </cell>
          <cell r="S876" t="str">
            <v/>
          </cell>
          <cell r="AG876" t="str">
            <v/>
          </cell>
        </row>
        <row r="877">
          <cell r="C877">
            <v>59019</v>
          </cell>
          <cell r="S877" t="str">
            <v/>
          </cell>
          <cell r="AG877" t="str">
            <v/>
          </cell>
        </row>
        <row r="878">
          <cell r="C878">
            <v>59050</v>
          </cell>
          <cell r="S878" t="str">
            <v/>
          </cell>
          <cell r="AG878" t="str">
            <v/>
          </cell>
        </row>
        <row r="879">
          <cell r="C879">
            <v>59080</v>
          </cell>
          <cell r="S879" t="str">
            <v/>
          </cell>
          <cell r="AG879" t="str">
            <v/>
          </cell>
        </row>
        <row r="880">
          <cell r="C880">
            <v>59111</v>
          </cell>
          <cell r="S880" t="str">
            <v/>
          </cell>
          <cell r="AG880" t="str">
            <v/>
          </cell>
        </row>
        <row r="881">
          <cell r="C881">
            <v>59141</v>
          </cell>
          <cell r="S881" t="str">
            <v/>
          </cell>
          <cell r="AG881" t="str">
            <v/>
          </cell>
        </row>
        <row r="882">
          <cell r="C882">
            <v>59172</v>
          </cell>
          <cell r="S882" t="str">
            <v/>
          </cell>
          <cell r="AG882" t="str">
            <v/>
          </cell>
        </row>
        <row r="883">
          <cell r="C883">
            <v>59203</v>
          </cell>
          <cell r="S883" t="str">
            <v/>
          </cell>
          <cell r="AG883" t="str">
            <v/>
          </cell>
        </row>
        <row r="884">
          <cell r="C884">
            <v>59231</v>
          </cell>
          <cell r="S884" t="str">
            <v/>
          </cell>
          <cell r="AG884" t="str">
            <v/>
          </cell>
        </row>
        <row r="885">
          <cell r="C885">
            <v>59262</v>
          </cell>
          <cell r="S885" t="str">
            <v/>
          </cell>
          <cell r="AG885" t="str">
            <v/>
          </cell>
        </row>
        <row r="886">
          <cell r="C886">
            <v>59292</v>
          </cell>
          <cell r="S886" t="str">
            <v/>
          </cell>
          <cell r="AG886" t="str">
            <v/>
          </cell>
        </row>
        <row r="887">
          <cell r="C887">
            <v>59323</v>
          </cell>
          <cell r="S887" t="str">
            <v/>
          </cell>
          <cell r="AG887" t="str">
            <v/>
          </cell>
        </row>
        <row r="888">
          <cell r="C888">
            <v>59353</v>
          </cell>
          <cell r="S888" t="str">
            <v/>
          </cell>
          <cell r="AG888" t="str">
            <v/>
          </cell>
        </row>
        <row r="889">
          <cell r="C889">
            <v>59384</v>
          </cell>
          <cell r="S889" t="str">
            <v/>
          </cell>
          <cell r="AG889" t="str">
            <v/>
          </cell>
        </row>
        <row r="890">
          <cell r="C890">
            <v>59415</v>
          </cell>
          <cell r="S890" t="str">
            <v/>
          </cell>
          <cell r="AG890" t="str">
            <v/>
          </cell>
        </row>
        <row r="891">
          <cell r="C891">
            <v>59445</v>
          </cell>
          <cell r="S891" t="str">
            <v/>
          </cell>
          <cell r="AG891" t="str">
            <v/>
          </cell>
        </row>
        <row r="892">
          <cell r="C892">
            <v>59476</v>
          </cell>
          <cell r="S892" t="str">
            <v/>
          </cell>
          <cell r="AG892" t="str">
            <v/>
          </cell>
        </row>
        <row r="893">
          <cell r="C893">
            <v>59506</v>
          </cell>
          <cell r="S893" t="str">
            <v/>
          </cell>
          <cell r="AG893" t="str">
            <v/>
          </cell>
        </row>
        <row r="894">
          <cell r="C894">
            <v>59537</v>
          </cell>
          <cell r="S894" t="str">
            <v/>
          </cell>
          <cell r="AG894" t="str">
            <v/>
          </cell>
        </row>
        <row r="895">
          <cell r="C895">
            <v>59568</v>
          </cell>
          <cell r="S895" t="str">
            <v/>
          </cell>
          <cell r="AG895" t="str">
            <v/>
          </cell>
        </row>
        <row r="896">
          <cell r="C896">
            <v>59596</v>
          </cell>
          <cell r="S896" t="str">
            <v/>
          </cell>
          <cell r="AG896" t="str">
            <v/>
          </cell>
        </row>
        <row r="897">
          <cell r="C897">
            <v>59627</v>
          </cell>
          <cell r="S897" t="str">
            <v/>
          </cell>
          <cell r="AG897" t="str">
            <v/>
          </cell>
        </row>
        <row r="898">
          <cell r="C898">
            <v>59657</v>
          </cell>
          <cell r="S898" t="str">
            <v/>
          </cell>
          <cell r="AG898" t="str">
            <v/>
          </cell>
        </row>
        <row r="899">
          <cell r="C899">
            <v>59688</v>
          </cell>
          <cell r="S899" t="str">
            <v/>
          </cell>
          <cell r="AG899" t="str">
            <v/>
          </cell>
        </row>
        <row r="900">
          <cell r="C900">
            <v>59718</v>
          </cell>
          <cell r="S900" t="str">
            <v/>
          </cell>
          <cell r="AG900" t="str">
            <v/>
          </cell>
        </row>
        <row r="901">
          <cell r="C901">
            <v>59749</v>
          </cell>
          <cell r="S901" t="str">
            <v/>
          </cell>
          <cell r="AG901" t="str">
            <v/>
          </cell>
        </row>
        <row r="902">
          <cell r="C902">
            <v>59780</v>
          </cell>
          <cell r="S902" t="str">
            <v/>
          </cell>
          <cell r="AG902" t="str">
            <v/>
          </cell>
        </row>
        <row r="903">
          <cell r="C903">
            <v>59810</v>
          </cell>
          <cell r="S903" t="str">
            <v/>
          </cell>
          <cell r="AG903" t="str">
            <v/>
          </cell>
        </row>
        <row r="904">
          <cell r="C904">
            <v>59841</v>
          </cell>
          <cell r="S904" t="str">
            <v/>
          </cell>
          <cell r="AG904" t="str">
            <v/>
          </cell>
        </row>
        <row r="905">
          <cell r="C905">
            <v>59871</v>
          </cell>
          <cell r="S905" t="str">
            <v/>
          </cell>
          <cell r="AG905" t="str">
            <v/>
          </cell>
        </row>
        <row r="906">
          <cell r="C906">
            <v>59902</v>
          </cell>
          <cell r="S906" t="str">
            <v/>
          </cell>
          <cell r="AG906" t="str">
            <v/>
          </cell>
        </row>
        <row r="907">
          <cell r="C907">
            <v>59933</v>
          </cell>
          <cell r="S907" t="str">
            <v/>
          </cell>
          <cell r="AG907" t="str">
            <v/>
          </cell>
        </row>
        <row r="908">
          <cell r="C908">
            <v>59962</v>
          </cell>
          <cell r="S908" t="str">
            <v/>
          </cell>
          <cell r="AG908" t="str">
            <v/>
          </cell>
        </row>
        <row r="909">
          <cell r="C909">
            <v>59993</v>
          </cell>
          <cell r="S909" t="str">
            <v/>
          </cell>
          <cell r="AG909" t="str">
            <v/>
          </cell>
        </row>
        <row r="910">
          <cell r="C910">
            <v>60023</v>
          </cell>
          <cell r="S910" t="str">
            <v/>
          </cell>
          <cell r="AG910" t="str">
            <v/>
          </cell>
        </row>
        <row r="911">
          <cell r="C911">
            <v>60054</v>
          </cell>
          <cell r="S911" t="str">
            <v/>
          </cell>
          <cell r="AG911" t="str">
            <v/>
          </cell>
        </row>
        <row r="912">
          <cell r="C912">
            <v>60084</v>
          </cell>
          <cell r="S912" t="str">
            <v/>
          </cell>
          <cell r="AG912" t="str">
            <v/>
          </cell>
        </row>
        <row r="913">
          <cell r="C913">
            <v>60115</v>
          </cell>
          <cell r="S913" t="str">
            <v/>
          </cell>
          <cell r="AG913" t="str">
            <v/>
          </cell>
        </row>
        <row r="914">
          <cell r="C914">
            <v>60146</v>
          </cell>
          <cell r="S914" t="str">
            <v/>
          </cell>
          <cell r="AG914" t="str">
            <v/>
          </cell>
        </row>
        <row r="915">
          <cell r="C915">
            <v>60176</v>
          </cell>
          <cell r="S915" t="str">
            <v/>
          </cell>
          <cell r="AG915" t="str">
            <v/>
          </cell>
        </row>
        <row r="916">
          <cell r="C916">
            <v>60207</v>
          </cell>
          <cell r="S916" t="str">
            <v/>
          </cell>
          <cell r="AG916" t="str">
            <v/>
          </cell>
        </row>
        <row r="917">
          <cell r="C917">
            <v>60237</v>
          </cell>
          <cell r="S917" t="str">
            <v/>
          </cell>
          <cell r="AG917" t="str">
            <v/>
          </cell>
        </row>
        <row r="918">
          <cell r="C918">
            <v>60268</v>
          </cell>
          <cell r="S918" t="str">
            <v/>
          </cell>
          <cell r="AG918" t="str">
            <v/>
          </cell>
        </row>
        <row r="919">
          <cell r="C919">
            <v>60299</v>
          </cell>
          <cell r="S919" t="str">
            <v/>
          </cell>
          <cell r="AG919" t="str">
            <v/>
          </cell>
        </row>
        <row r="920">
          <cell r="C920">
            <v>60327</v>
          </cell>
          <cell r="S920" t="str">
            <v/>
          </cell>
          <cell r="AG920" t="str">
            <v/>
          </cell>
        </row>
        <row r="921">
          <cell r="C921">
            <v>60358</v>
          </cell>
          <cell r="S921" t="str">
            <v/>
          </cell>
          <cell r="AG921" t="str">
            <v/>
          </cell>
        </row>
        <row r="922">
          <cell r="C922">
            <v>60388</v>
          </cell>
          <cell r="S922" t="str">
            <v/>
          </cell>
          <cell r="AG922" t="str">
            <v/>
          </cell>
        </row>
        <row r="923">
          <cell r="C923">
            <v>60419</v>
          </cell>
          <cell r="S923" t="str">
            <v/>
          </cell>
          <cell r="AG923" t="str">
            <v/>
          </cell>
        </row>
        <row r="924">
          <cell r="C924">
            <v>60449</v>
          </cell>
          <cell r="S924" t="str">
            <v/>
          </cell>
          <cell r="AG924" t="str">
            <v/>
          </cell>
        </row>
        <row r="925">
          <cell r="C925">
            <v>60480</v>
          </cell>
          <cell r="S925" t="str">
            <v/>
          </cell>
          <cell r="AG925" t="str">
            <v/>
          </cell>
        </row>
        <row r="926">
          <cell r="C926">
            <v>60511</v>
          </cell>
          <cell r="S926" t="str">
            <v/>
          </cell>
          <cell r="AG926" t="str">
            <v/>
          </cell>
        </row>
        <row r="927">
          <cell r="C927">
            <v>60541</v>
          </cell>
          <cell r="S927" t="str">
            <v/>
          </cell>
          <cell r="AG927" t="str">
            <v/>
          </cell>
        </row>
        <row r="928">
          <cell r="C928">
            <v>60572</v>
          </cell>
          <cell r="S928" t="str">
            <v/>
          </cell>
          <cell r="AG928" t="str">
            <v/>
          </cell>
        </row>
        <row r="929">
          <cell r="C929">
            <v>60602</v>
          </cell>
          <cell r="S929" t="str">
            <v/>
          </cell>
          <cell r="AG929" t="str">
            <v/>
          </cell>
        </row>
        <row r="930">
          <cell r="C930">
            <v>60633</v>
          </cell>
          <cell r="S930" t="str">
            <v/>
          </cell>
          <cell r="AG930" t="str">
            <v/>
          </cell>
        </row>
        <row r="931">
          <cell r="C931">
            <v>60664</v>
          </cell>
          <cell r="S931" t="str">
            <v/>
          </cell>
          <cell r="AG931" t="str">
            <v/>
          </cell>
        </row>
        <row r="932">
          <cell r="C932">
            <v>60692</v>
          </cell>
          <cell r="S932" t="str">
            <v/>
          </cell>
          <cell r="AG932" t="str">
            <v/>
          </cell>
        </row>
        <row r="933">
          <cell r="C933">
            <v>60723</v>
          </cell>
          <cell r="S933" t="str">
            <v/>
          </cell>
          <cell r="AG933" t="str">
            <v/>
          </cell>
        </row>
        <row r="934">
          <cell r="C934">
            <v>60753</v>
          </cell>
          <cell r="S934" t="str">
            <v/>
          </cell>
          <cell r="AG934" t="str">
            <v/>
          </cell>
        </row>
        <row r="935">
          <cell r="C935">
            <v>60784</v>
          </cell>
          <cell r="S935" t="str">
            <v/>
          </cell>
          <cell r="AG935" t="str">
            <v/>
          </cell>
        </row>
        <row r="936">
          <cell r="C936">
            <v>60814</v>
          </cell>
          <cell r="S936" t="str">
            <v/>
          </cell>
          <cell r="AG936" t="str">
            <v/>
          </cell>
        </row>
        <row r="937">
          <cell r="C937">
            <v>60845</v>
          </cell>
          <cell r="S937" t="str">
            <v/>
          </cell>
          <cell r="AG937" t="str">
            <v/>
          </cell>
        </row>
        <row r="938">
          <cell r="C938">
            <v>60876</v>
          </cell>
          <cell r="S938" t="str">
            <v/>
          </cell>
          <cell r="AG938" t="str">
            <v/>
          </cell>
        </row>
        <row r="939">
          <cell r="C939">
            <v>60906</v>
          </cell>
          <cell r="S939" t="str">
            <v/>
          </cell>
          <cell r="AG939" t="str">
            <v/>
          </cell>
        </row>
        <row r="940">
          <cell r="C940">
            <v>60937</v>
          </cell>
          <cell r="S940" t="str">
            <v/>
          </cell>
          <cell r="AG940" t="str">
            <v/>
          </cell>
        </row>
        <row r="941">
          <cell r="C941">
            <v>60967</v>
          </cell>
          <cell r="S941" t="str">
            <v/>
          </cell>
          <cell r="AG941" t="str">
            <v/>
          </cell>
        </row>
        <row r="942">
          <cell r="C942">
            <v>60998</v>
          </cell>
          <cell r="S942" t="str">
            <v/>
          </cell>
          <cell r="AG942" t="str">
            <v/>
          </cell>
        </row>
        <row r="943">
          <cell r="C943">
            <v>61029</v>
          </cell>
          <cell r="S943" t="str">
            <v/>
          </cell>
          <cell r="AG943" t="str">
            <v/>
          </cell>
        </row>
        <row r="944">
          <cell r="C944">
            <v>61057</v>
          </cell>
          <cell r="S944" t="str">
            <v/>
          </cell>
          <cell r="AG944" t="str">
            <v/>
          </cell>
        </row>
        <row r="945">
          <cell r="C945">
            <v>61088</v>
          </cell>
          <cell r="S945" t="str">
            <v/>
          </cell>
          <cell r="AG945" t="str">
            <v/>
          </cell>
        </row>
        <row r="946">
          <cell r="C946">
            <v>61118</v>
          </cell>
          <cell r="S946" t="str">
            <v/>
          </cell>
          <cell r="AG946" t="str">
            <v/>
          </cell>
        </row>
        <row r="947">
          <cell r="C947">
            <v>61149</v>
          </cell>
          <cell r="S947" t="str">
            <v/>
          </cell>
          <cell r="AG947" t="str">
            <v/>
          </cell>
        </row>
        <row r="948">
          <cell r="C948">
            <v>61179</v>
          </cell>
          <cell r="S948" t="str">
            <v/>
          </cell>
          <cell r="AG948" t="str">
            <v/>
          </cell>
        </row>
        <row r="949">
          <cell r="C949">
            <v>61210</v>
          </cell>
          <cell r="S949" t="str">
            <v/>
          </cell>
          <cell r="AG949" t="str">
            <v/>
          </cell>
        </row>
        <row r="950">
          <cell r="C950">
            <v>61241</v>
          </cell>
          <cell r="S950" t="str">
            <v/>
          </cell>
          <cell r="AG950" t="str">
            <v/>
          </cell>
        </row>
        <row r="951">
          <cell r="C951">
            <v>61271</v>
          </cell>
          <cell r="S951" t="str">
            <v/>
          </cell>
          <cell r="AG951" t="str">
            <v/>
          </cell>
        </row>
        <row r="952">
          <cell r="C952">
            <v>61302</v>
          </cell>
          <cell r="S952" t="str">
            <v/>
          </cell>
          <cell r="AG952" t="str">
            <v/>
          </cell>
        </row>
        <row r="953">
          <cell r="C953">
            <v>61332</v>
          </cell>
          <cell r="S953" t="str">
            <v/>
          </cell>
          <cell r="AG953" t="str">
            <v/>
          </cell>
        </row>
        <row r="954">
          <cell r="C954">
            <v>61363</v>
          </cell>
          <cell r="S954" t="str">
            <v/>
          </cell>
          <cell r="AG954" t="str">
            <v/>
          </cell>
        </row>
        <row r="955">
          <cell r="C955">
            <v>61394</v>
          </cell>
          <cell r="S955" t="str">
            <v/>
          </cell>
          <cell r="AG955" t="str">
            <v/>
          </cell>
        </row>
        <row r="956">
          <cell r="C956">
            <v>61423</v>
          </cell>
          <cell r="S956" t="str">
            <v/>
          </cell>
          <cell r="AG956" t="str">
            <v/>
          </cell>
        </row>
        <row r="957">
          <cell r="C957">
            <v>61454</v>
          </cell>
          <cell r="S957" t="str">
            <v/>
          </cell>
          <cell r="AG957" t="str">
            <v/>
          </cell>
        </row>
        <row r="958">
          <cell r="C958">
            <v>61484</v>
          </cell>
          <cell r="S958" t="str">
            <v/>
          </cell>
          <cell r="AG958" t="str">
            <v/>
          </cell>
        </row>
        <row r="959">
          <cell r="C959">
            <v>61515</v>
          </cell>
          <cell r="S959" t="str">
            <v/>
          </cell>
          <cell r="AG959" t="str">
            <v/>
          </cell>
        </row>
        <row r="960">
          <cell r="C960">
            <v>61545</v>
          </cell>
          <cell r="S960" t="str">
            <v/>
          </cell>
          <cell r="AG960" t="str">
            <v/>
          </cell>
        </row>
        <row r="961">
          <cell r="C961">
            <v>61576</v>
          </cell>
          <cell r="S961" t="str">
            <v/>
          </cell>
          <cell r="AG961" t="str">
            <v/>
          </cell>
        </row>
        <row r="962">
          <cell r="C962">
            <v>61607</v>
          </cell>
          <cell r="S962" t="str">
            <v/>
          </cell>
          <cell r="AG962" t="str">
            <v/>
          </cell>
        </row>
        <row r="963">
          <cell r="C963">
            <v>61637</v>
          </cell>
          <cell r="S963" t="str">
            <v/>
          </cell>
          <cell r="AG963" t="str">
            <v/>
          </cell>
        </row>
        <row r="964">
          <cell r="C964">
            <v>61668</v>
          </cell>
          <cell r="S964" t="str">
            <v/>
          </cell>
          <cell r="AG964" t="str">
            <v/>
          </cell>
        </row>
        <row r="965">
          <cell r="C965">
            <v>61698</v>
          </cell>
          <cell r="S965" t="str">
            <v/>
          </cell>
          <cell r="AG965" t="str">
            <v/>
          </cell>
        </row>
        <row r="966">
          <cell r="C966">
            <v>61729</v>
          </cell>
          <cell r="S966" t="str">
            <v/>
          </cell>
          <cell r="AG966" t="str">
            <v/>
          </cell>
        </row>
        <row r="967">
          <cell r="C967">
            <v>61760</v>
          </cell>
          <cell r="S967" t="str">
            <v/>
          </cell>
          <cell r="AG967" t="str">
            <v/>
          </cell>
        </row>
        <row r="968">
          <cell r="C968">
            <v>61788</v>
          </cell>
          <cell r="S968" t="str">
            <v/>
          </cell>
          <cell r="AG968" t="str">
            <v/>
          </cell>
        </row>
        <row r="969">
          <cell r="C969">
            <v>61819</v>
          </cell>
          <cell r="S969" t="str">
            <v/>
          </cell>
          <cell r="AG969" t="str">
            <v/>
          </cell>
        </row>
        <row r="970">
          <cell r="C970">
            <v>61849</v>
          </cell>
          <cell r="S970" t="str">
            <v/>
          </cell>
          <cell r="AG970" t="str">
            <v/>
          </cell>
        </row>
        <row r="971">
          <cell r="C971">
            <v>61880</v>
          </cell>
          <cell r="S971" t="str">
            <v/>
          </cell>
          <cell r="AG971" t="str">
            <v/>
          </cell>
        </row>
        <row r="972">
          <cell r="C972">
            <v>61910</v>
          </cell>
          <cell r="S972" t="str">
            <v/>
          </cell>
          <cell r="AG972" t="str">
            <v/>
          </cell>
        </row>
        <row r="973">
          <cell r="C973">
            <v>61941</v>
          </cell>
          <cell r="S973" t="str">
            <v/>
          </cell>
          <cell r="AG973" t="str">
            <v/>
          </cell>
        </row>
        <row r="974">
          <cell r="C974">
            <v>61972</v>
          </cell>
          <cell r="S974" t="str">
            <v/>
          </cell>
          <cell r="AG974" t="str">
            <v/>
          </cell>
        </row>
        <row r="975">
          <cell r="C975">
            <v>62002</v>
          </cell>
          <cell r="S975" t="str">
            <v/>
          </cell>
          <cell r="AG975" t="str">
            <v/>
          </cell>
        </row>
        <row r="976">
          <cell r="C976">
            <v>62033</v>
          </cell>
          <cell r="S976" t="str">
            <v/>
          </cell>
          <cell r="AG976" t="str">
            <v/>
          </cell>
        </row>
        <row r="977">
          <cell r="C977">
            <v>62063</v>
          </cell>
          <cell r="S977" t="str">
            <v/>
          </cell>
          <cell r="AG977" t="str">
            <v/>
          </cell>
        </row>
        <row r="978">
          <cell r="C978">
            <v>62094</v>
          </cell>
          <cell r="S978" t="str">
            <v/>
          </cell>
          <cell r="AG978" t="str">
            <v/>
          </cell>
        </row>
        <row r="979">
          <cell r="C979">
            <v>62125</v>
          </cell>
          <cell r="S979" t="str">
            <v/>
          </cell>
          <cell r="AG979" t="str">
            <v/>
          </cell>
        </row>
        <row r="980">
          <cell r="C980">
            <v>62153</v>
          </cell>
          <cell r="S980" t="str">
            <v/>
          </cell>
          <cell r="AG980" t="str">
            <v/>
          </cell>
        </row>
        <row r="981">
          <cell r="C981">
            <v>62184</v>
          </cell>
          <cell r="S981" t="str">
            <v/>
          </cell>
          <cell r="AG981" t="str">
            <v/>
          </cell>
        </row>
        <row r="982">
          <cell r="C982">
            <v>62214</v>
          </cell>
          <cell r="S982" t="str">
            <v/>
          </cell>
          <cell r="AG982" t="str">
            <v/>
          </cell>
        </row>
        <row r="983">
          <cell r="C983">
            <v>62245</v>
          </cell>
          <cell r="S983" t="str">
            <v/>
          </cell>
          <cell r="AG983" t="str">
            <v/>
          </cell>
        </row>
        <row r="984">
          <cell r="C984">
            <v>62275</v>
          </cell>
          <cell r="S984" t="str">
            <v/>
          </cell>
          <cell r="AG984" t="str">
            <v/>
          </cell>
        </row>
        <row r="985">
          <cell r="C985">
            <v>62306</v>
          </cell>
          <cell r="S985" t="str">
            <v/>
          </cell>
          <cell r="AG985" t="str">
            <v/>
          </cell>
        </row>
        <row r="986">
          <cell r="C986">
            <v>62337</v>
          </cell>
          <cell r="S986" t="str">
            <v/>
          </cell>
          <cell r="AG986" t="str">
            <v/>
          </cell>
        </row>
        <row r="987">
          <cell r="C987">
            <v>62367</v>
          </cell>
          <cell r="S987" t="str">
            <v/>
          </cell>
          <cell r="AG987" t="str">
            <v/>
          </cell>
        </row>
        <row r="988">
          <cell r="C988">
            <v>62398</v>
          </cell>
          <cell r="S988" t="str">
            <v/>
          </cell>
          <cell r="AG988" t="str">
            <v/>
          </cell>
        </row>
        <row r="989">
          <cell r="C989">
            <v>62428</v>
          </cell>
          <cell r="S989" t="str">
            <v/>
          </cell>
          <cell r="AG989" t="str">
            <v/>
          </cell>
        </row>
        <row r="990">
          <cell r="C990">
            <v>62459</v>
          </cell>
          <cell r="S990" t="str">
            <v/>
          </cell>
          <cell r="AG990" t="str">
            <v/>
          </cell>
        </row>
        <row r="991">
          <cell r="C991">
            <v>62490</v>
          </cell>
          <cell r="S991" t="str">
            <v/>
          </cell>
          <cell r="AG991" t="str">
            <v/>
          </cell>
        </row>
        <row r="992">
          <cell r="C992">
            <v>62518</v>
          </cell>
          <cell r="S992" t="str">
            <v/>
          </cell>
          <cell r="AG992" t="str">
            <v/>
          </cell>
        </row>
        <row r="993">
          <cell r="C993">
            <v>62549</v>
          </cell>
          <cell r="S993" t="str">
            <v/>
          </cell>
          <cell r="AG993" t="str">
            <v/>
          </cell>
        </row>
        <row r="994">
          <cell r="C994">
            <v>62579</v>
          </cell>
          <cell r="S994" t="str">
            <v/>
          </cell>
          <cell r="AG994" t="str">
            <v/>
          </cell>
        </row>
        <row r="995">
          <cell r="C995">
            <v>62610</v>
          </cell>
          <cell r="S995" t="str">
            <v/>
          </cell>
          <cell r="AG995" t="str">
            <v/>
          </cell>
        </row>
        <row r="996">
          <cell r="C996">
            <v>62640</v>
          </cell>
          <cell r="S996" t="str">
            <v/>
          </cell>
          <cell r="AG996" t="str">
            <v/>
          </cell>
        </row>
        <row r="997">
          <cell r="C997">
            <v>62671</v>
          </cell>
          <cell r="S997" t="str">
            <v/>
          </cell>
          <cell r="AG997" t="str">
            <v/>
          </cell>
        </row>
        <row r="998">
          <cell r="C998">
            <v>62702</v>
          </cell>
          <cell r="S998" t="str">
            <v/>
          </cell>
          <cell r="AG998" t="str">
            <v/>
          </cell>
        </row>
        <row r="999">
          <cell r="C999">
            <v>62732</v>
          </cell>
          <cell r="S999" t="str">
            <v/>
          </cell>
          <cell r="AG999" t="str">
            <v/>
          </cell>
        </row>
        <row r="1000">
          <cell r="C1000">
            <v>62763</v>
          </cell>
          <cell r="S1000" t="str">
            <v/>
          </cell>
          <cell r="AG1000" t="str">
            <v/>
          </cell>
        </row>
        <row r="1001">
          <cell r="C1001">
            <v>62793</v>
          </cell>
          <cell r="S1001" t="str">
            <v/>
          </cell>
          <cell r="AG1001" t="str">
            <v/>
          </cell>
        </row>
        <row r="1002">
          <cell r="C1002">
            <v>62824</v>
          </cell>
          <cell r="S1002" t="str">
            <v/>
          </cell>
          <cell r="AG1002" t="str">
            <v/>
          </cell>
        </row>
        <row r="1003">
          <cell r="C1003">
            <v>62855</v>
          </cell>
          <cell r="S1003" t="str">
            <v/>
          </cell>
          <cell r="AG1003" t="str">
            <v/>
          </cell>
        </row>
        <row r="1004">
          <cell r="C1004">
            <v>62884</v>
          </cell>
          <cell r="S1004" t="str">
            <v/>
          </cell>
          <cell r="AG1004" t="str">
            <v/>
          </cell>
        </row>
        <row r="1005">
          <cell r="C1005">
            <v>62915</v>
          </cell>
          <cell r="S1005" t="str">
            <v/>
          </cell>
          <cell r="AG1005" t="str">
            <v/>
          </cell>
        </row>
        <row r="1006">
          <cell r="C1006">
            <v>62945</v>
          </cell>
          <cell r="S1006" t="str">
            <v/>
          </cell>
          <cell r="AG1006" t="str">
            <v/>
          </cell>
        </row>
        <row r="1007">
          <cell r="C1007">
            <v>62976</v>
          </cell>
          <cell r="S1007" t="str">
            <v/>
          </cell>
          <cell r="AG1007" t="str">
            <v/>
          </cell>
        </row>
        <row r="1008">
          <cell r="C1008">
            <v>63006</v>
          </cell>
          <cell r="S1008" t="str">
            <v/>
          </cell>
          <cell r="AG1008" t="str">
            <v/>
          </cell>
        </row>
        <row r="1009">
          <cell r="C1009">
            <v>63037</v>
          </cell>
          <cell r="S1009" t="str">
            <v/>
          </cell>
          <cell r="AG1009" t="str">
            <v/>
          </cell>
        </row>
        <row r="1010">
          <cell r="C1010">
            <v>63068</v>
          </cell>
          <cell r="S1010" t="str">
            <v/>
          </cell>
          <cell r="AG1010" t="str">
            <v/>
          </cell>
        </row>
        <row r="1011">
          <cell r="C1011">
            <v>63098</v>
          </cell>
          <cell r="S1011" t="str">
            <v/>
          </cell>
          <cell r="AG1011" t="str">
            <v/>
          </cell>
        </row>
        <row r="1012">
          <cell r="C1012">
            <v>63129</v>
          </cell>
          <cell r="S1012" t="str">
            <v/>
          </cell>
          <cell r="AG1012" t="str">
            <v/>
          </cell>
        </row>
        <row r="1013">
          <cell r="C1013">
            <v>63159</v>
          </cell>
          <cell r="S1013" t="str">
            <v/>
          </cell>
          <cell r="AG1013" t="str">
            <v/>
          </cell>
        </row>
        <row r="1014">
          <cell r="C1014">
            <v>63190</v>
          </cell>
          <cell r="S1014" t="str">
            <v/>
          </cell>
          <cell r="AG1014" t="str">
            <v/>
          </cell>
        </row>
        <row r="1015">
          <cell r="C1015">
            <v>63221</v>
          </cell>
          <cell r="S1015" t="str">
            <v/>
          </cell>
          <cell r="AG1015" t="str">
            <v/>
          </cell>
        </row>
        <row r="1016">
          <cell r="C1016">
            <v>63249</v>
          </cell>
          <cell r="S1016" t="str">
            <v/>
          </cell>
          <cell r="AG1016" t="str">
            <v/>
          </cell>
        </row>
        <row r="1017">
          <cell r="C1017">
            <v>63280</v>
          </cell>
          <cell r="S1017" t="str">
            <v/>
          </cell>
          <cell r="AG1017" t="str">
            <v/>
          </cell>
        </row>
        <row r="1018">
          <cell r="C1018">
            <v>63310</v>
          </cell>
          <cell r="S1018" t="str">
            <v/>
          </cell>
          <cell r="AG1018" t="str">
            <v/>
          </cell>
        </row>
        <row r="1019">
          <cell r="C1019">
            <v>63341</v>
          </cell>
          <cell r="S1019" t="str">
            <v/>
          </cell>
          <cell r="AG1019" t="str">
            <v/>
          </cell>
        </row>
        <row r="1020">
          <cell r="C1020">
            <v>63371</v>
          </cell>
          <cell r="S1020" t="str">
            <v/>
          </cell>
          <cell r="AG1020" t="str">
            <v/>
          </cell>
        </row>
        <row r="1021">
          <cell r="C1021">
            <v>63402</v>
          </cell>
          <cell r="S1021" t="str">
            <v/>
          </cell>
          <cell r="AG1021" t="str">
            <v/>
          </cell>
        </row>
        <row r="1022">
          <cell r="C1022">
            <v>63433</v>
          </cell>
          <cell r="S1022" t="str">
            <v/>
          </cell>
          <cell r="AG1022" t="str">
            <v/>
          </cell>
        </row>
        <row r="1023">
          <cell r="C1023">
            <v>63463</v>
          </cell>
          <cell r="S1023" t="str">
            <v/>
          </cell>
          <cell r="AG1023" t="str">
            <v/>
          </cell>
        </row>
        <row r="1024">
          <cell r="C1024">
            <v>63494</v>
          </cell>
          <cell r="S1024" t="str">
            <v/>
          </cell>
          <cell r="AG1024" t="str">
            <v/>
          </cell>
        </row>
        <row r="1025">
          <cell r="C1025">
            <v>63524</v>
          </cell>
          <cell r="S1025" t="str">
            <v/>
          </cell>
          <cell r="AG1025" t="str">
            <v/>
          </cell>
        </row>
        <row r="1026">
          <cell r="C1026">
            <v>63555</v>
          </cell>
          <cell r="S1026" t="str">
            <v/>
          </cell>
          <cell r="AG1026" t="str">
            <v/>
          </cell>
        </row>
        <row r="1027">
          <cell r="C1027">
            <v>63586</v>
          </cell>
          <cell r="S1027" t="str">
            <v/>
          </cell>
          <cell r="AG1027" t="str">
            <v/>
          </cell>
        </row>
        <row r="1028">
          <cell r="C1028">
            <v>63614</v>
          </cell>
          <cell r="S1028" t="str">
            <v/>
          </cell>
          <cell r="AG1028" t="str">
            <v/>
          </cell>
        </row>
        <row r="1029">
          <cell r="C1029">
            <v>63645</v>
          </cell>
          <cell r="S1029" t="str">
            <v/>
          </cell>
          <cell r="AG1029" t="str">
            <v/>
          </cell>
        </row>
        <row r="1030">
          <cell r="C1030">
            <v>63675</v>
          </cell>
          <cell r="S1030" t="str">
            <v/>
          </cell>
          <cell r="AG1030" t="str">
            <v/>
          </cell>
        </row>
        <row r="1031">
          <cell r="C1031">
            <v>63706</v>
          </cell>
          <cell r="S1031" t="str">
            <v/>
          </cell>
          <cell r="AG1031" t="str">
            <v/>
          </cell>
        </row>
        <row r="1032">
          <cell r="C1032">
            <v>63736</v>
          </cell>
          <cell r="S1032" t="str">
            <v/>
          </cell>
          <cell r="AG1032" t="str">
            <v/>
          </cell>
        </row>
        <row r="1033">
          <cell r="C1033">
            <v>63767</v>
          </cell>
          <cell r="S1033" t="str">
            <v/>
          </cell>
          <cell r="AG1033" t="str">
            <v/>
          </cell>
        </row>
        <row r="1034">
          <cell r="C1034">
            <v>63798</v>
          </cell>
          <cell r="S1034" t="str">
            <v/>
          </cell>
          <cell r="AG1034" t="str">
            <v/>
          </cell>
        </row>
        <row r="1035">
          <cell r="C1035">
            <v>63828</v>
          </cell>
          <cell r="S1035" t="str">
            <v/>
          </cell>
          <cell r="AG1035" t="str">
            <v/>
          </cell>
        </row>
        <row r="1036">
          <cell r="C1036">
            <v>63859</v>
          </cell>
          <cell r="S1036" t="str">
            <v/>
          </cell>
          <cell r="AG1036" t="str">
            <v/>
          </cell>
        </row>
        <row r="1037">
          <cell r="C1037">
            <v>63889</v>
          </cell>
          <cell r="S1037" t="str">
            <v/>
          </cell>
          <cell r="AG1037" t="str">
            <v/>
          </cell>
        </row>
        <row r="1038">
          <cell r="C1038">
            <v>63920</v>
          </cell>
          <cell r="S1038" t="str">
            <v/>
          </cell>
          <cell r="AG1038" t="str">
            <v/>
          </cell>
        </row>
        <row r="1039">
          <cell r="C1039">
            <v>63951</v>
          </cell>
          <cell r="S1039" t="str">
            <v/>
          </cell>
          <cell r="AG1039" t="str">
            <v/>
          </cell>
        </row>
        <row r="1040">
          <cell r="C1040">
            <v>63979</v>
          </cell>
          <cell r="S1040" t="str">
            <v/>
          </cell>
          <cell r="AG1040" t="str">
            <v/>
          </cell>
        </row>
        <row r="1041">
          <cell r="C1041">
            <v>64010</v>
          </cell>
          <cell r="S1041" t="str">
            <v/>
          </cell>
          <cell r="AG1041" t="str">
            <v/>
          </cell>
        </row>
        <row r="1042">
          <cell r="C1042">
            <v>64040</v>
          </cell>
          <cell r="S1042" t="str">
            <v/>
          </cell>
          <cell r="AG1042" t="str">
            <v/>
          </cell>
        </row>
        <row r="1043">
          <cell r="C1043">
            <v>64071</v>
          </cell>
          <cell r="S1043" t="str">
            <v/>
          </cell>
          <cell r="AG1043" t="str">
            <v/>
          </cell>
        </row>
        <row r="1044">
          <cell r="C1044">
            <v>64101</v>
          </cell>
          <cell r="S1044" t="str">
            <v/>
          </cell>
          <cell r="AG1044" t="str">
            <v/>
          </cell>
        </row>
        <row r="1045">
          <cell r="C1045">
            <v>64132</v>
          </cell>
          <cell r="S1045" t="str">
            <v/>
          </cell>
          <cell r="AG1045" t="str">
            <v/>
          </cell>
        </row>
        <row r="1046">
          <cell r="C1046">
            <v>64163</v>
          </cell>
          <cell r="S1046" t="str">
            <v/>
          </cell>
          <cell r="AG1046" t="str">
            <v/>
          </cell>
        </row>
        <row r="1047">
          <cell r="C1047">
            <v>64193</v>
          </cell>
          <cell r="S1047" t="str">
            <v/>
          </cell>
          <cell r="AG1047" t="str">
            <v/>
          </cell>
        </row>
        <row r="1048">
          <cell r="C1048">
            <v>64224</v>
          </cell>
          <cell r="S1048" t="str">
            <v/>
          </cell>
          <cell r="AG1048" t="str">
            <v/>
          </cell>
        </row>
        <row r="1049">
          <cell r="C1049">
            <v>64254</v>
          </cell>
          <cell r="S1049" t="str">
            <v/>
          </cell>
          <cell r="AG1049" t="str">
            <v/>
          </cell>
        </row>
        <row r="1050">
          <cell r="C1050">
            <v>64285</v>
          </cell>
          <cell r="S1050" t="str">
            <v/>
          </cell>
          <cell r="AG1050" t="str">
            <v/>
          </cell>
        </row>
        <row r="1051">
          <cell r="C1051">
            <v>64316</v>
          </cell>
          <cell r="S1051" t="str">
            <v/>
          </cell>
          <cell r="AG1051" t="str">
            <v/>
          </cell>
        </row>
        <row r="1052">
          <cell r="C1052">
            <v>64345</v>
          </cell>
          <cell r="S1052" t="str">
            <v/>
          </cell>
          <cell r="AG1052" t="str">
            <v/>
          </cell>
        </row>
        <row r="1053">
          <cell r="C1053">
            <v>64376</v>
          </cell>
          <cell r="S1053" t="str">
            <v/>
          </cell>
          <cell r="AG1053" t="str">
            <v/>
          </cell>
        </row>
        <row r="1054">
          <cell r="C1054">
            <v>64406</v>
          </cell>
          <cell r="S1054" t="str">
            <v/>
          </cell>
          <cell r="AG1054" t="str">
            <v/>
          </cell>
        </row>
        <row r="1055">
          <cell r="C1055">
            <v>64437</v>
          </cell>
          <cell r="S1055" t="str">
            <v/>
          </cell>
          <cell r="AG1055" t="str">
            <v/>
          </cell>
        </row>
        <row r="1056">
          <cell r="C1056">
            <v>64467</v>
          </cell>
          <cell r="S1056" t="str">
            <v/>
          </cell>
          <cell r="AG1056" t="str">
            <v/>
          </cell>
        </row>
        <row r="1057">
          <cell r="C1057">
            <v>64498</v>
          </cell>
          <cell r="S1057" t="str">
            <v/>
          </cell>
          <cell r="AG1057" t="str">
            <v/>
          </cell>
        </row>
        <row r="1058">
          <cell r="C1058">
            <v>64529</v>
          </cell>
          <cell r="S1058" t="str">
            <v/>
          </cell>
          <cell r="AG1058" t="str">
            <v/>
          </cell>
        </row>
        <row r="1059">
          <cell r="C1059">
            <v>64559</v>
          </cell>
          <cell r="S1059" t="str">
            <v/>
          </cell>
          <cell r="AG1059" t="str">
            <v/>
          </cell>
        </row>
        <row r="1060">
          <cell r="C1060">
            <v>64590</v>
          </cell>
          <cell r="S1060" t="str">
            <v/>
          </cell>
          <cell r="AG1060" t="str">
            <v/>
          </cell>
        </row>
        <row r="1061">
          <cell r="C1061">
            <v>64620</v>
          </cell>
          <cell r="S1061" t="str">
            <v/>
          </cell>
          <cell r="AG1061" t="str">
            <v/>
          </cell>
        </row>
        <row r="1062">
          <cell r="C1062">
            <v>64651</v>
          </cell>
          <cell r="S1062" t="str">
            <v/>
          </cell>
          <cell r="AG1062" t="str">
            <v/>
          </cell>
        </row>
        <row r="1063">
          <cell r="C1063">
            <v>64682</v>
          </cell>
          <cell r="S1063" t="str">
            <v/>
          </cell>
          <cell r="AG1063" t="str">
            <v/>
          </cell>
        </row>
        <row r="1064">
          <cell r="C1064">
            <v>64710</v>
          </cell>
          <cell r="S1064" t="str">
            <v/>
          </cell>
          <cell r="AG1064" t="str">
            <v/>
          </cell>
        </row>
        <row r="1065">
          <cell r="C1065">
            <v>64741</v>
          </cell>
          <cell r="S1065" t="str">
            <v/>
          </cell>
          <cell r="AG1065" t="str">
            <v/>
          </cell>
        </row>
        <row r="1066">
          <cell r="C1066">
            <v>64771</v>
          </cell>
          <cell r="S1066" t="str">
            <v/>
          </cell>
          <cell r="AG1066" t="str">
            <v/>
          </cell>
        </row>
        <row r="1067">
          <cell r="C1067">
            <v>64802</v>
          </cell>
          <cell r="S1067" t="str">
            <v/>
          </cell>
          <cell r="AG1067" t="str">
            <v/>
          </cell>
        </row>
        <row r="1068">
          <cell r="C1068">
            <v>64832</v>
          </cell>
          <cell r="S1068" t="str">
            <v/>
          </cell>
          <cell r="AG1068" t="str">
            <v/>
          </cell>
        </row>
        <row r="1069">
          <cell r="C1069">
            <v>64863</v>
          </cell>
          <cell r="S1069" t="str">
            <v/>
          </cell>
          <cell r="AG1069" t="str">
            <v/>
          </cell>
        </row>
        <row r="1070">
          <cell r="C1070">
            <v>64894</v>
          </cell>
          <cell r="S1070" t="str">
            <v/>
          </cell>
          <cell r="AG1070" t="str">
            <v/>
          </cell>
        </row>
        <row r="1071">
          <cell r="C1071">
            <v>64924</v>
          </cell>
          <cell r="S1071" t="str">
            <v/>
          </cell>
          <cell r="AG1071" t="str">
            <v/>
          </cell>
        </row>
        <row r="1072">
          <cell r="C1072">
            <v>64955</v>
          </cell>
          <cell r="S1072" t="str">
            <v/>
          </cell>
          <cell r="AG1072" t="str">
            <v/>
          </cell>
        </row>
        <row r="1073">
          <cell r="C1073">
            <v>64985</v>
          </cell>
          <cell r="S1073" t="str">
            <v/>
          </cell>
          <cell r="AG1073" t="str">
            <v/>
          </cell>
        </row>
        <row r="1074">
          <cell r="C1074">
            <v>65016</v>
          </cell>
          <cell r="S1074" t="str">
            <v/>
          </cell>
          <cell r="AG1074" t="str">
            <v/>
          </cell>
        </row>
        <row r="1075">
          <cell r="C1075">
            <v>65047</v>
          </cell>
          <cell r="S1075" t="str">
            <v/>
          </cell>
          <cell r="AG1075" t="str">
            <v/>
          </cell>
        </row>
        <row r="1076">
          <cell r="C1076">
            <v>65075</v>
          </cell>
          <cell r="S1076" t="str">
            <v/>
          </cell>
          <cell r="AG1076" t="str">
            <v/>
          </cell>
        </row>
        <row r="1077">
          <cell r="C1077">
            <v>65106</v>
          </cell>
          <cell r="S1077" t="str">
            <v/>
          </cell>
          <cell r="AG1077" t="str">
            <v/>
          </cell>
        </row>
        <row r="1078">
          <cell r="C1078">
            <v>65136</v>
          </cell>
          <cell r="S1078" t="str">
            <v/>
          </cell>
          <cell r="AG1078" t="str">
            <v/>
          </cell>
        </row>
        <row r="1079">
          <cell r="C1079">
            <v>65167</v>
          </cell>
          <cell r="S1079" t="str">
            <v/>
          </cell>
          <cell r="AG1079" t="str">
            <v/>
          </cell>
        </row>
        <row r="1080">
          <cell r="C1080">
            <v>65197</v>
          </cell>
          <cell r="S1080" t="str">
            <v/>
          </cell>
          <cell r="AG1080" t="str">
            <v/>
          </cell>
        </row>
        <row r="1081">
          <cell r="C1081">
            <v>65228</v>
          </cell>
          <cell r="S1081" t="str">
            <v/>
          </cell>
          <cell r="AG1081" t="str">
            <v/>
          </cell>
        </row>
        <row r="1082">
          <cell r="C1082">
            <v>65259</v>
          </cell>
          <cell r="S1082" t="str">
            <v/>
          </cell>
          <cell r="AG1082" t="str">
            <v/>
          </cell>
        </row>
        <row r="1083">
          <cell r="C1083">
            <v>65289</v>
          </cell>
          <cell r="S1083" t="str">
            <v/>
          </cell>
          <cell r="AG1083" t="str">
            <v/>
          </cell>
        </row>
        <row r="1084">
          <cell r="C1084">
            <v>65320</v>
          </cell>
          <cell r="S1084" t="str">
            <v/>
          </cell>
          <cell r="AG1084" t="str">
            <v/>
          </cell>
        </row>
        <row r="1085">
          <cell r="C1085">
            <v>65350</v>
          </cell>
          <cell r="S1085" t="str">
            <v/>
          </cell>
          <cell r="AG1085" t="str">
            <v/>
          </cell>
        </row>
        <row r="1086">
          <cell r="C1086">
            <v>65381</v>
          </cell>
          <cell r="S1086" t="str">
            <v/>
          </cell>
          <cell r="AG1086" t="str">
            <v/>
          </cell>
        </row>
        <row r="1087">
          <cell r="C1087">
            <v>65412</v>
          </cell>
          <cell r="S1087" t="str">
            <v/>
          </cell>
          <cell r="AG1087" t="str">
            <v/>
          </cell>
        </row>
        <row r="1088">
          <cell r="C1088">
            <v>65440</v>
          </cell>
          <cell r="S1088" t="str">
            <v/>
          </cell>
          <cell r="AG1088" t="str">
            <v/>
          </cell>
        </row>
        <row r="1089">
          <cell r="C1089">
            <v>65471</v>
          </cell>
          <cell r="S1089" t="str">
            <v/>
          </cell>
          <cell r="AG1089" t="str">
            <v/>
          </cell>
        </row>
        <row r="1090">
          <cell r="C1090">
            <v>65501</v>
          </cell>
          <cell r="S1090" t="str">
            <v/>
          </cell>
          <cell r="AG1090" t="str">
            <v/>
          </cell>
        </row>
        <row r="1091">
          <cell r="C1091">
            <v>65532</v>
          </cell>
          <cell r="S1091" t="str">
            <v/>
          </cell>
          <cell r="AG1091" t="str">
            <v/>
          </cell>
        </row>
        <row r="1092">
          <cell r="C1092">
            <v>65562</v>
          </cell>
          <cell r="S1092" t="str">
            <v/>
          </cell>
          <cell r="AG1092" t="str">
            <v/>
          </cell>
        </row>
        <row r="1093">
          <cell r="C1093">
            <v>65593</v>
          </cell>
          <cell r="S1093" t="str">
            <v/>
          </cell>
          <cell r="AG1093" t="str">
            <v/>
          </cell>
        </row>
        <row r="1094">
          <cell r="C1094">
            <v>65624</v>
          </cell>
          <cell r="S1094" t="str">
            <v/>
          </cell>
          <cell r="AG1094" t="str">
            <v/>
          </cell>
        </row>
        <row r="1095">
          <cell r="C1095">
            <v>65654</v>
          </cell>
          <cell r="S1095" t="str">
            <v/>
          </cell>
          <cell r="AG1095" t="str">
            <v/>
          </cell>
        </row>
        <row r="1096">
          <cell r="C1096">
            <v>65685</v>
          </cell>
          <cell r="S1096" t="str">
            <v/>
          </cell>
          <cell r="AG1096" t="str">
            <v/>
          </cell>
        </row>
        <row r="1097">
          <cell r="C1097">
            <v>65715</v>
          </cell>
          <cell r="S1097" t="str">
            <v/>
          </cell>
          <cell r="AG1097" t="str">
            <v/>
          </cell>
        </row>
        <row r="1098">
          <cell r="C1098">
            <v>65746</v>
          </cell>
          <cell r="S1098" t="str">
            <v/>
          </cell>
          <cell r="AG1098" t="str">
            <v/>
          </cell>
        </row>
        <row r="1099">
          <cell r="C1099">
            <v>65777</v>
          </cell>
          <cell r="S1099" t="str">
            <v/>
          </cell>
          <cell r="AG1099" t="str">
            <v/>
          </cell>
        </row>
        <row r="1100">
          <cell r="C1100">
            <v>65806</v>
          </cell>
          <cell r="S1100" t="str">
            <v/>
          </cell>
          <cell r="AG1100" t="str">
            <v/>
          </cell>
        </row>
        <row r="1101">
          <cell r="C1101">
            <v>65837</v>
          </cell>
          <cell r="S1101" t="str">
            <v/>
          </cell>
          <cell r="AG1101" t="str">
            <v/>
          </cell>
        </row>
        <row r="1102">
          <cell r="C1102">
            <v>65867</v>
          </cell>
          <cell r="S1102" t="str">
            <v/>
          </cell>
          <cell r="AG1102" t="str">
            <v/>
          </cell>
        </row>
        <row r="1103">
          <cell r="C1103">
            <v>65898</v>
          </cell>
          <cell r="S1103" t="str">
            <v/>
          </cell>
          <cell r="AG1103" t="str">
            <v/>
          </cell>
        </row>
        <row r="1104">
          <cell r="C1104">
            <v>65928</v>
          </cell>
          <cell r="S1104" t="str">
            <v/>
          </cell>
          <cell r="AG1104" t="str">
            <v/>
          </cell>
        </row>
        <row r="1105">
          <cell r="C1105">
            <v>65959</v>
          </cell>
          <cell r="S1105" t="str">
            <v/>
          </cell>
          <cell r="AG1105" t="str">
            <v/>
          </cell>
        </row>
        <row r="1106">
          <cell r="C1106">
            <v>65990</v>
          </cell>
          <cell r="S1106" t="str">
            <v/>
          </cell>
          <cell r="AG1106" t="str">
            <v/>
          </cell>
        </row>
        <row r="1107">
          <cell r="C1107">
            <v>66020</v>
          </cell>
          <cell r="S1107" t="str">
            <v/>
          </cell>
          <cell r="AG1107" t="str">
            <v/>
          </cell>
        </row>
        <row r="1108">
          <cell r="C1108">
            <v>66051</v>
          </cell>
          <cell r="S1108" t="str">
            <v/>
          </cell>
          <cell r="AG1108" t="str">
            <v/>
          </cell>
        </row>
        <row r="1109">
          <cell r="C1109">
            <v>66081</v>
          </cell>
          <cell r="S1109" t="str">
            <v/>
          </cell>
          <cell r="AG1109" t="str">
            <v/>
          </cell>
        </row>
        <row r="1110">
          <cell r="C1110">
            <v>66112</v>
          </cell>
          <cell r="S1110" t="str">
            <v/>
          </cell>
          <cell r="AG1110" t="str">
            <v/>
          </cell>
        </row>
        <row r="1111">
          <cell r="C1111">
            <v>66143</v>
          </cell>
          <cell r="S1111" t="str">
            <v/>
          </cell>
          <cell r="AG1111" t="str">
            <v/>
          </cell>
        </row>
        <row r="1112">
          <cell r="C1112">
            <v>66171</v>
          </cell>
          <cell r="S1112" t="str">
            <v/>
          </cell>
          <cell r="AG1112" t="str">
            <v/>
          </cell>
        </row>
        <row r="1113">
          <cell r="C1113">
            <v>66202</v>
          </cell>
          <cell r="S1113" t="str">
            <v/>
          </cell>
          <cell r="AG1113" t="str">
            <v/>
          </cell>
        </row>
        <row r="1114">
          <cell r="C1114">
            <v>66232</v>
          </cell>
          <cell r="S1114" t="str">
            <v/>
          </cell>
          <cell r="AG1114" t="str">
            <v/>
          </cell>
        </row>
        <row r="1115">
          <cell r="C1115">
            <v>66263</v>
          </cell>
          <cell r="S1115" t="str">
            <v/>
          </cell>
          <cell r="AG1115" t="str">
            <v/>
          </cell>
        </row>
        <row r="1116">
          <cell r="C1116">
            <v>66293</v>
          </cell>
          <cell r="S1116" t="str">
            <v/>
          </cell>
          <cell r="AG1116" t="str">
            <v/>
          </cell>
        </row>
        <row r="1117">
          <cell r="C1117">
            <v>66324</v>
          </cell>
          <cell r="S1117" t="str">
            <v/>
          </cell>
          <cell r="AG1117" t="str">
            <v/>
          </cell>
        </row>
        <row r="1118">
          <cell r="C1118">
            <v>66355</v>
          </cell>
          <cell r="S1118" t="str">
            <v/>
          </cell>
          <cell r="AG1118" t="str">
            <v/>
          </cell>
        </row>
        <row r="1119">
          <cell r="C1119">
            <v>66385</v>
          </cell>
          <cell r="S1119" t="str">
            <v/>
          </cell>
          <cell r="AG1119" t="str">
            <v/>
          </cell>
        </row>
        <row r="1120">
          <cell r="C1120">
            <v>66416</v>
          </cell>
          <cell r="S1120" t="str">
            <v/>
          </cell>
          <cell r="AG1120" t="str">
            <v/>
          </cell>
        </row>
        <row r="1121">
          <cell r="C1121">
            <v>66446</v>
          </cell>
          <cell r="S1121" t="str">
            <v/>
          </cell>
          <cell r="AG1121" t="str">
            <v/>
          </cell>
        </row>
        <row r="1122">
          <cell r="C1122">
            <v>66477</v>
          </cell>
          <cell r="S1122" t="str">
            <v/>
          </cell>
          <cell r="AG1122" t="str">
            <v/>
          </cell>
        </row>
        <row r="1123">
          <cell r="C1123">
            <v>66508</v>
          </cell>
          <cell r="S1123" t="str">
            <v/>
          </cell>
          <cell r="AG1123" t="str">
            <v/>
          </cell>
        </row>
        <row r="1124">
          <cell r="C1124">
            <v>66536</v>
          </cell>
          <cell r="S1124" t="str">
            <v/>
          </cell>
          <cell r="AG1124" t="str">
            <v/>
          </cell>
        </row>
        <row r="1125">
          <cell r="C1125">
            <v>66567</v>
          </cell>
          <cell r="S1125" t="str">
            <v/>
          </cell>
          <cell r="AG1125" t="str">
            <v/>
          </cell>
        </row>
        <row r="1126">
          <cell r="C1126">
            <v>66597</v>
          </cell>
          <cell r="S1126" t="str">
            <v/>
          </cell>
          <cell r="AG1126" t="str">
            <v/>
          </cell>
        </row>
        <row r="1127">
          <cell r="C1127">
            <v>66628</v>
          </cell>
          <cell r="S1127" t="str">
            <v/>
          </cell>
          <cell r="AG1127" t="str">
            <v/>
          </cell>
        </row>
        <row r="1128">
          <cell r="C1128">
            <v>66658</v>
          </cell>
          <cell r="S1128" t="str">
            <v/>
          </cell>
          <cell r="AG1128" t="str">
            <v/>
          </cell>
        </row>
        <row r="1129">
          <cell r="C1129">
            <v>66689</v>
          </cell>
          <cell r="S1129" t="str">
            <v/>
          </cell>
          <cell r="AG1129" t="str">
            <v/>
          </cell>
        </row>
        <row r="1130">
          <cell r="C1130">
            <v>66720</v>
          </cell>
          <cell r="S1130" t="str">
            <v/>
          </cell>
          <cell r="AG1130" t="str">
            <v/>
          </cell>
        </row>
        <row r="1131">
          <cell r="C1131">
            <v>66750</v>
          </cell>
          <cell r="S1131" t="str">
            <v/>
          </cell>
          <cell r="AG1131" t="str">
            <v/>
          </cell>
        </row>
        <row r="1132">
          <cell r="C1132">
            <v>66781</v>
          </cell>
          <cell r="S1132" t="str">
            <v/>
          </cell>
          <cell r="AG1132" t="str">
            <v/>
          </cell>
        </row>
        <row r="1133">
          <cell r="C1133">
            <v>66811</v>
          </cell>
          <cell r="S1133" t="str">
            <v/>
          </cell>
          <cell r="AG1133" t="str">
            <v/>
          </cell>
        </row>
        <row r="1134">
          <cell r="C1134">
            <v>66842</v>
          </cell>
          <cell r="S1134" t="str">
            <v/>
          </cell>
          <cell r="AG1134" t="str">
            <v/>
          </cell>
        </row>
        <row r="1135">
          <cell r="C1135">
            <v>66873</v>
          </cell>
          <cell r="S1135" t="str">
            <v/>
          </cell>
          <cell r="AG1135" t="str">
            <v/>
          </cell>
        </row>
        <row r="1136">
          <cell r="C1136">
            <v>66901</v>
          </cell>
          <cell r="S1136" t="str">
            <v/>
          </cell>
          <cell r="AG1136" t="str">
            <v/>
          </cell>
        </row>
        <row r="1137">
          <cell r="C1137">
            <v>66932</v>
          </cell>
          <cell r="S1137" t="str">
            <v/>
          </cell>
          <cell r="AG1137" t="str">
            <v/>
          </cell>
        </row>
        <row r="1138">
          <cell r="C1138">
            <v>66962</v>
          </cell>
          <cell r="S1138" t="str">
            <v/>
          </cell>
          <cell r="AG1138" t="str">
            <v/>
          </cell>
        </row>
        <row r="1139">
          <cell r="C1139">
            <v>66993</v>
          </cell>
          <cell r="S1139" t="str">
            <v/>
          </cell>
          <cell r="AG1139" t="str">
            <v/>
          </cell>
        </row>
        <row r="1140">
          <cell r="C1140">
            <v>67023</v>
          </cell>
          <cell r="S1140" t="str">
            <v/>
          </cell>
          <cell r="AG1140" t="str">
            <v/>
          </cell>
        </row>
        <row r="1141">
          <cell r="C1141">
            <v>67054</v>
          </cell>
          <cell r="S1141" t="str">
            <v/>
          </cell>
          <cell r="AG1141" t="str">
            <v/>
          </cell>
        </row>
        <row r="1142">
          <cell r="C1142">
            <v>67085</v>
          </cell>
          <cell r="S1142" t="str">
            <v/>
          </cell>
          <cell r="AG1142" t="str">
            <v/>
          </cell>
        </row>
        <row r="1143">
          <cell r="C1143">
            <v>67115</v>
          </cell>
          <cell r="S1143" t="str">
            <v/>
          </cell>
          <cell r="AG1143" t="str">
            <v/>
          </cell>
        </row>
        <row r="1144">
          <cell r="C1144">
            <v>67146</v>
          </cell>
          <cell r="S1144" t="str">
            <v/>
          </cell>
          <cell r="AG1144" t="str">
            <v/>
          </cell>
        </row>
        <row r="1145">
          <cell r="C1145">
            <v>67176</v>
          </cell>
          <cell r="S1145" t="str">
            <v/>
          </cell>
          <cell r="AG1145" t="str">
            <v/>
          </cell>
        </row>
        <row r="1146">
          <cell r="C1146">
            <v>67207</v>
          </cell>
          <cell r="S1146" t="str">
            <v/>
          </cell>
          <cell r="AG1146" t="str">
            <v/>
          </cell>
        </row>
        <row r="1147">
          <cell r="C1147">
            <v>67238</v>
          </cell>
          <cell r="S1147" t="str">
            <v/>
          </cell>
          <cell r="AG1147" t="str">
            <v/>
          </cell>
        </row>
        <row r="1148">
          <cell r="C1148">
            <v>67267</v>
          </cell>
          <cell r="S1148" t="str">
            <v/>
          </cell>
          <cell r="AG1148" t="str">
            <v/>
          </cell>
        </row>
        <row r="1149">
          <cell r="C1149">
            <v>67298</v>
          </cell>
          <cell r="S1149" t="str">
            <v/>
          </cell>
          <cell r="AG1149" t="str">
            <v/>
          </cell>
        </row>
        <row r="1150">
          <cell r="C1150">
            <v>67328</v>
          </cell>
          <cell r="S1150" t="str">
            <v/>
          </cell>
          <cell r="AG1150" t="str">
            <v/>
          </cell>
        </row>
        <row r="1151">
          <cell r="C1151">
            <v>67359</v>
          </cell>
          <cell r="S1151" t="str">
            <v/>
          </cell>
          <cell r="AG1151" t="str">
            <v/>
          </cell>
        </row>
        <row r="1152">
          <cell r="C1152">
            <v>67389</v>
          </cell>
          <cell r="S1152" t="str">
            <v/>
          </cell>
          <cell r="AG1152" t="str">
            <v/>
          </cell>
        </row>
        <row r="1153">
          <cell r="C1153">
            <v>67420</v>
          </cell>
          <cell r="S1153" t="str">
            <v/>
          </cell>
          <cell r="AG1153" t="str">
            <v/>
          </cell>
        </row>
        <row r="1154">
          <cell r="C1154">
            <v>67451</v>
          </cell>
          <cell r="S1154" t="str">
            <v/>
          </cell>
          <cell r="AG1154" t="str">
            <v/>
          </cell>
        </row>
        <row r="1155">
          <cell r="C1155">
            <v>67481</v>
          </cell>
          <cell r="S1155" t="str">
            <v/>
          </cell>
          <cell r="AG1155" t="str">
            <v/>
          </cell>
        </row>
        <row r="1156">
          <cell r="C1156">
            <v>67512</v>
          </cell>
          <cell r="S1156" t="str">
            <v/>
          </cell>
          <cell r="AG1156" t="str">
            <v/>
          </cell>
        </row>
        <row r="1157">
          <cell r="C1157">
            <v>67542</v>
          </cell>
          <cell r="S1157" t="str">
            <v/>
          </cell>
          <cell r="AG1157" t="str">
            <v/>
          </cell>
        </row>
        <row r="1158">
          <cell r="C1158">
            <v>67573</v>
          </cell>
          <cell r="S1158" t="str">
            <v/>
          </cell>
          <cell r="AG1158" t="str">
            <v/>
          </cell>
        </row>
        <row r="1159">
          <cell r="C1159">
            <v>67604</v>
          </cell>
          <cell r="S1159" t="str">
            <v/>
          </cell>
          <cell r="AG1159" t="str">
            <v/>
          </cell>
        </row>
        <row r="1160">
          <cell r="C1160">
            <v>67632</v>
          </cell>
          <cell r="S1160" t="str">
            <v/>
          </cell>
          <cell r="AG1160" t="str">
            <v/>
          </cell>
        </row>
        <row r="1161">
          <cell r="C1161">
            <v>67663</v>
          </cell>
          <cell r="S1161" t="str">
            <v/>
          </cell>
          <cell r="AG1161" t="str">
            <v/>
          </cell>
        </row>
        <row r="1162">
          <cell r="C1162">
            <v>67693</v>
          </cell>
          <cell r="S1162" t="str">
            <v/>
          </cell>
          <cell r="AG1162" t="str">
            <v/>
          </cell>
        </row>
        <row r="1163">
          <cell r="C1163">
            <v>67724</v>
          </cell>
          <cell r="S1163" t="str">
            <v/>
          </cell>
          <cell r="AG1163" t="str">
            <v/>
          </cell>
        </row>
        <row r="1164">
          <cell r="C1164">
            <v>67754</v>
          </cell>
          <cell r="S1164" t="str">
            <v/>
          </cell>
          <cell r="AG1164" t="str">
            <v/>
          </cell>
        </row>
        <row r="1165">
          <cell r="C1165">
            <v>67785</v>
          </cell>
          <cell r="S1165" t="str">
            <v/>
          </cell>
          <cell r="AG1165" t="str">
            <v/>
          </cell>
        </row>
        <row r="1166">
          <cell r="C1166">
            <v>67816</v>
          </cell>
          <cell r="S1166" t="str">
            <v/>
          </cell>
          <cell r="AG1166" t="str">
            <v/>
          </cell>
        </row>
        <row r="1167">
          <cell r="C1167">
            <v>67846</v>
          </cell>
          <cell r="S1167" t="str">
            <v/>
          </cell>
          <cell r="AG1167" t="str">
            <v/>
          </cell>
        </row>
        <row r="1168">
          <cell r="C1168">
            <v>67877</v>
          </cell>
          <cell r="S1168" t="str">
            <v/>
          </cell>
          <cell r="AG1168" t="str">
            <v/>
          </cell>
        </row>
        <row r="1169">
          <cell r="C1169">
            <v>67907</v>
          </cell>
          <cell r="S1169" t="str">
            <v/>
          </cell>
          <cell r="AG1169" t="str">
            <v/>
          </cell>
        </row>
        <row r="1170">
          <cell r="C1170">
            <v>67938</v>
          </cell>
          <cell r="S1170" t="str">
            <v/>
          </cell>
          <cell r="AG1170" t="str">
            <v/>
          </cell>
        </row>
        <row r="1171">
          <cell r="C1171">
            <v>67969</v>
          </cell>
          <cell r="S1171" t="str">
            <v/>
          </cell>
          <cell r="AG1171" t="str">
            <v/>
          </cell>
        </row>
        <row r="1172">
          <cell r="C1172">
            <v>67997</v>
          </cell>
          <cell r="S1172" t="str">
            <v/>
          </cell>
          <cell r="AG1172" t="str">
            <v/>
          </cell>
        </row>
        <row r="1173">
          <cell r="C1173">
            <v>68028</v>
          </cell>
          <cell r="S1173" t="str">
            <v/>
          </cell>
          <cell r="AG1173" t="str">
            <v/>
          </cell>
        </row>
        <row r="1174">
          <cell r="C1174">
            <v>68058</v>
          </cell>
          <cell r="S1174" t="str">
            <v/>
          </cell>
          <cell r="AG1174" t="str">
            <v/>
          </cell>
        </row>
        <row r="1175">
          <cell r="C1175">
            <v>68089</v>
          </cell>
          <cell r="S1175" t="str">
            <v/>
          </cell>
          <cell r="AG1175" t="str">
            <v/>
          </cell>
        </row>
        <row r="1176">
          <cell r="C1176">
            <v>68119</v>
          </cell>
          <cell r="S1176" t="str">
            <v/>
          </cell>
          <cell r="AG1176" t="str">
            <v/>
          </cell>
        </row>
        <row r="1177">
          <cell r="C1177">
            <v>68150</v>
          </cell>
          <cell r="S1177" t="str">
            <v/>
          </cell>
          <cell r="AG1177" t="str">
            <v/>
          </cell>
        </row>
        <row r="1178">
          <cell r="C1178">
            <v>68181</v>
          </cell>
          <cell r="S1178" t="str">
            <v/>
          </cell>
          <cell r="AG1178" t="str">
            <v/>
          </cell>
        </row>
        <row r="1179">
          <cell r="C1179">
            <v>68211</v>
          </cell>
          <cell r="S1179" t="str">
            <v/>
          </cell>
          <cell r="AG1179" t="str">
            <v/>
          </cell>
        </row>
        <row r="1180">
          <cell r="C1180">
            <v>68242</v>
          </cell>
          <cell r="S1180" t="str">
            <v/>
          </cell>
          <cell r="AG1180" t="str">
            <v/>
          </cell>
        </row>
        <row r="1181">
          <cell r="C1181">
            <v>68272</v>
          </cell>
          <cell r="S1181" t="str">
            <v/>
          </cell>
          <cell r="AG1181" t="str">
            <v/>
          </cell>
        </row>
        <row r="1182">
          <cell r="C1182">
            <v>68303</v>
          </cell>
          <cell r="S1182" t="str">
            <v/>
          </cell>
          <cell r="AG1182" t="str">
            <v/>
          </cell>
        </row>
        <row r="1183">
          <cell r="C1183">
            <v>68334</v>
          </cell>
          <cell r="S1183" t="str">
            <v/>
          </cell>
          <cell r="AG1183" t="str">
            <v/>
          </cell>
        </row>
        <row r="1184">
          <cell r="C1184">
            <v>68362</v>
          </cell>
          <cell r="S1184" t="str">
            <v/>
          </cell>
          <cell r="AG1184" t="str">
            <v/>
          </cell>
        </row>
        <row r="1185">
          <cell r="C1185">
            <v>68393</v>
          </cell>
          <cell r="S1185" t="str">
            <v/>
          </cell>
          <cell r="AG1185" t="str">
            <v/>
          </cell>
        </row>
        <row r="1186">
          <cell r="C1186">
            <v>68423</v>
          </cell>
          <cell r="S1186" t="str">
            <v/>
          </cell>
          <cell r="AG1186" t="str">
            <v/>
          </cell>
        </row>
        <row r="1187">
          <cell r="C1187">
            <v>68454</v>
          </cell>
          <cell r="S1187" t="str">
            <v/>
          </cell>
          <cell r="AG1187" t="str">
            <v/>
          </cell>
        </row>
        <row r="1188">
          <cell r="C1188">
            <v>68484</v>
          </cell>
          <cell r="S1188" t="str">
            <v/>
          </cell>
          <cell r="AG1188" t="str">
            <v/>
          </cell>
        </row>
        <row r="1189">
          <cell r="C1189">
            <v>68515</v>
          </cell>
          <cell r="S1189" t="str">
            <v/>
          </cell>
          <cell r="AG1189" t="str">
            <v/>
          </cell>
        </row>
        <row r="1190">
          <cell r="C1190">
            <v>68546</v>
          </cell>
          <cell r="S1190" t="str">
            <v/>
          </cell>
          <cell r="AG1190" t="str">
            <v/>
          </cell>
        </row>
        <row r="1191">
          <cell r="C1191">
            <v>68576</v>
          </cell>
          <cell r="S1191" t="str">
            <v/>
          </cell>
          <cell r="AG1191" t="str">
            <v/>
          </cell>
        </row>
        <row r="1192">
          <cell r="C1192">
            <v>68607</v>
          </cell>
          <cell r="S1192" t="str">
            <v/>
          </cell>
          <cell r="AG1192" t="str">
            <v/>
          </cell>
        </row>
        <row r="1193">
          <cell r="C1193">
            <v>68637</v>
          </cell>
          <cell r="S1193" t="str">
            <v/>
          </cell>
          <cell r="AG1193" t="str">
            <v/>
          </cell>
        </row>
        <row r="1194">
          <cell r="C1194">
            <v>68668</v>
          </cell>
          <cell r="S1194" t="str">
            <v/>
          </cell>
          <cell r="AG1194" t="str">
            <v/>
          </cell>
        </row>
        <row r="1195">
          <cell r="C1195">
            <v>68699</v>
          </cell>
          <cell r="S1195" t="str">
            <v/>
          </cell>
          <cell r="AG1195" t="str">
            <v/>
          </cell>
        </row>
        <row r="1196">
          <cell r="C1196">
            <v>68728</v>
          </cell>
          <cell r="S1196" t="str">
            <v/>
          </cell>
          <cell r="AG1196" t="str">
            <v/>
          </cell>
        </row>
        <row r="1197">
          <cell r="C1197">
            <v>68759</v>
          </cell>
          <cell r="S1197" t="str">
            <v/>
          </cell>
          <cell r="AG1197" t="str">
            <v/>
          </cell>
        </row>
        <row r="1198">
          <cell r="C1198">
            <v>68789</v>
          </cell>
          <cell r="S1198" t="str">
            <v/>
          </cell>
          <cell r="AG1198" t="str">
            <v/>
          </cell>
        </row>
        <row r="1199">
          <cell r="C1199">
            <v>68820</v>
          </cell>
          <cell r="S1199" t="str">
            <v/>
          </cell>
          <cell r="AG1199" t="str">
            <v/>
          </cell>
        </row>
        <row r="1200">
          <cell r="C1200">
            <v>68850</v>
          </cell>
          <cell r="S1200" t="str">
            <v/>
          </cell>
          <cell r="AG1200" t="str">
            <v/>
          </cell>
        </row>
        <row r="1201">
          <cell r="C1201">
            <v>68881</v>
          </cell>
          <cell r="S1201" t="str">
            <v/>
          </cell>
          <cell r="AG1201" t="str">
            <v/>
          </cell>
        </row>
        <row r="1202">
          <cell r="C1202">
            <v>68912</v>
          </cell>
          <cell r="S1202" t="str">
            <v/>
          </cell>
          <cell r="AG1202" t="str">
            <v/>
          </cell>
        </row>
        <row r="1203">
          <cell r="C1203">
            <v>68942</v>
          </cell>
          <cell r="S1203" t="str">
            <v/>
          </cell>
          <cell r="AG1203" t="str">
            <v/>
          </cell>
        </row>
        <row r="1204">
          <cell r="C1204">
            <v>68973</v>
          </cell>
          <cell r="S1204" t="str">
            <v/>
          </cell>
          <cell r="AG1204" t="str">
            <v/>
          </cell>
        </row>
        <row r="1205">
          <cell r="C1205">
            <v>69003</v>
          </cell>
          <cell r="S1205" t="str">
            <v/>
          </cell>
          <cell r="AG1205" t="str">
            <v/>
          </cell>
        </row>
        <row r="1206">
          <cell r="C1206">
            <v>69034</v>
          </cell>
          <cell r="S1206" t="str">
            <v/>
          </cell>
          <cell r="AG1206" t="str">
            <v/>
          </cell>
        </row>
        <row r="1207">
          <cell r="C1207">
            <v>69065</v>
          </cell>
          <cell r="S1207" t="str">
            <v/>
          </cell>
          <cell r="AG1207" t="str">
            <v/>
          </cell>
        </row>
        <row r="1208">
          <cell r="C1208">
            <v>69093</v>
          </cell>
          <cell r="S1208" t="str">
            <v/>
          </cell>
          <cell r="AG1208" t="str">
            <v/>
          </cell>
        </row>
        <row r="1209">
          <cell r="C1209">
            <v>69124</v>
          </cell>
          <cell r="S1209" t="str">
            <v/>
          </cell>
          <cell r="AG1209" t="str">
            <v/>
          </cell>
        </row>
        <row r="1210">
          <cell r="C1210">
            <v>69154</v>
          </cell>
          <cell r="S1210" t="str">
            <v/>
          </cell>
          <cell r="AG1210" t="str">
            <v/>
          </cell>
        </row>
        <row r="1211">
          <cell r="C1211">
            <v>69185</v>
          </cell>
          <cell r="S1211" t="str">
            <v/>
          </cell>
          <cell r="AG1211" t="str">
            <v/>
          </cell>
        </row>
        <row r="1212">
          <cell r="C1212">
            <v>69215</v>
          </cell>
          <cell r="S1212" t="str">
            <v/>
          </cell>
          <cell r="AG1212" t="str">
            <v/>
          </cell>
        </row>
        <row r="1213">
          <cell r="C1213">
            <v>69246</v>
          </cell>
          <cell r="S1213" t="str">
            <v/>
          </cell>
          <cell r="AG1213" t="str">
            <v/>
          </cell>
        </row>
        <row r="1214">
          <cell r="C1214">
            <v>69277</v>
          </cell>
          <cell r="S1214" t="str">
            <v/>
          </cell>
          <cell r="AG1214" t="str">
            <v/>
          </cell>
        </row>
        <row r="1215">
          <cell r="C1215">
            <v>69307</v>
          </cell>
          <cell r="S1215" t="str">
            <v/>
          </cell>
          <cell r="AG1215" t="str">
            <v/>
          </cell>
        </row>
        <row r="1216">
          <cell r="C1216">
            <v>69338</v>
          </cell>
          <cell r="S1216" t="str">
            <v/>
          </cell>
          <cell r="AG1216" t="str">
            <v/>
          </cell>
        </row>
        <row r="1217">
          <cell r="C1217">
            <v>69368</v>
          </cell>
          <cell r="S1217" t="str">
            <v/>
          </cell>
          <cell r="AG1217" t="str">
            <v/>
          </cell>
        </row>
        <row r="1218">
          <cell r="C1218">
            <v>69399</v>
          </cell>
          <cell r="S1218" t="str">
            <v/>
          </cell>
          <cell r="AG1218" t="str">
            <v/>
          </cell>
        </row>
        <row r="1219">
          <cell r="C1219">
            <v>69430</v>
          </cell>
          <cell r="S1219" t="str">
            <v/>
          </cell>
          <cell r="AG1219" t="str">
            <v/>
          </cell>
        </row>
        <row r="1220">
          <cell r="C1220">
            <v>69458</v>
          </cell>
          <cell r="S1220" t="str">
            <v/>
          </cell>
          <cell r="AG1220" t="str">
            <v/>
          </cell>
        </row>
        <row r="1221">
          <cell r="C1221">
            <v>69489</v>
          </cell>
          <cell r="S1221" t="str">
            <v/>
          </cell>
          <cell r="AG1221" t="str">
            <v/>
          </cell>
        </row>
        <row r="1222">
          <cell r="C1222">
            <v>69519</v>
          </cell>
          <cell r="S1222" t="str">
            <v/>
          </cell>
          <cell r="AG1222" t="str">
            <v/>
          </cell>
        </row>
        <row r="1223">
          <cell r="C1223">
            <v>69550</v>
          </cell>
          <cell r="S1223" t="str">
            <v/>
          </cell>
          <cell r="AG1223" t="str">
            <v/>
          </cell>
        </row>
        <row r="1224">
          <cell r="C1224">
            <v>69580</v>
          </cell>
          <cell r="S1224" t="str">
            <v/>
          </cell>
          <cell r="AG1224" t="str">
            <v/>
          </cell>
        </row>
        <row r="1225">
          <cell r="C1225">
            <v>69611</v>
          </cell>
          <cell r="S1225" t="str">
            <v/>
          </cell>
          <cell r="AG1225" t="str">
            <v/>
          </cell>
        </row>
        <row r="1226">
          <cell r="C1226">
            <v>69642</v>
          </cell>
          <cell r="S1226" t="str">
            <v/>
          </cell>
          <cell r="AG1226" t="str">
            <v/>
          </cell>
        </row>
        <row r="1227">
          <cell r="C1227">
            <v>69672</v>
          </cell>
          <cell r="S1227" t="str">
            <v/>
          </cell>
          <cell r="AG1227" t="str">
            <v/>
          </cell>
        </row>
        <row r="1228">
          <cell r="C1228">
            <v>69703</v>
          </cell>
          <cell r="S1228" t="str">
            <v/>
          </cell>
          <cell r="AG1228" t="str">
            <v/>
          </cell>
        </row>
        <row r="1229">
          <cell r="C1229">
            <v>69733</v>
          </cell>
          <cell r="S1229" t="str">
            <v/>
          </cell>
          <cell r="AG1229" t="str">
            <v/>
          </cell>
        </row>
        <row r="1230">
          <cell r="C1230">
            <v>69764</v>
          </cell>
          <cell r="S1230" t="str">
            <v/>
          </cell>
          <cell r="AG1230" t="str">
            <v/>
          </cell>
        </row>
        <row r="1231">
          <cell r="C1231">
            <v>69795</v>
          </cell>
          <cell r="S1231" t="str">
            <v/>
          </cell>
          <cell r="AG1231" t="str">
            <v/>
          </cell>
        </row>
        <row r="1232">
          <cell r="C1232">
            <v>69823</v>
          </cell>
          <cell r="S1232" t="str">
            <v/>
          </cell>
          <cell r="AG1232" t="str">
            <v/>
          </cell>
        </row>
        <row r="1233">
          <cell r="C1233">
            <v>69854</v>
          </cell>
          <cell r="S1233" t="str">
            <v/>
          </cell>
          <cell r="AG1233" t="str">
            <v/>
          </cell>
        </row>
        <row r="1234">
          <cell r="C1234">
            <v>69884</v>
          </cell>
          <cell r="S1234" t="str">
            <v/>
          </cell>
          <cell r="AG1234" t="str">
            <v/>
          </cell>
        </row>
        <row r="1235">
          <cell r="C1235">
            <v>69915</v>
          </cell>
          <cell r="S1235" t="str">
            <v/>
          </cell>
          <cell r="AG1235" t="str">
            <v/>
          </cell>
        </row>
        <row r="1236">
          <cell r="C1236">
            <v>69945</v>
          </cell>
          <cell r="S1236" t="str">
            <v/>
          </cell>
          <cell r="AG1236" t="str">
            <v/>
          </cell>
        </row>
        <row r="1237">
          <cell r="C1237">
            <v>69976</v>
          </cell>
          <cell r="S1237" t="str">
            <v/>
          </cell>
          <cell r="AG1237" t="str">
            <v/>
          </cell>
        </row>
        <row r="1238">
          <cell r="C1238">
            <v>70007</v>
          </cell>
          <cell r="S1238" t="str">
            <v/>
          </cell>
          <cell r="AG1238" t="str">
            <v/>
          </cell>
        </row>
        <row r="1239">
          <cell r="C1239">
            <v>70037</v>
          </cell>
          <cell r="S1239" t="str">
            <v/>
          </cell>
          <cell r="AG1239" t="str">
            <v/>
          </cell>
        </row>
        <row r="1240">
          <cell r="C1240">
            <v>70068</v>
          </cell>
          <cell r="S1240" t="str">
            <v/>
          </cell>
          <cell r="AG1240" t="str">
            <v/>
          </cell>
        </row>
        <row r="1241">
          <cell r="C1241">
            <v>70098</v>
          </cell>
          <cell r="S1241" t="str">
            <v/>
          </cell>
          <cell r="AG1241" t="str">
            <v/>
          </cell>
        </row>
        <row r="1242">
          <cell r="C1242">
            <v>70129</v>
          </cell>
          <cell r="S1242" t="str">
            <v/>
          </cell>
          <cell r="AG1242" t="str">
            <v/>
          </cell>
        </row>
        <row r="1243">
          <cell r="C1243">
            <v>70160</v>
          </cell>
          <cell r="S1243" t="str">
            <v/>
          </cell>
          <cell r="AG1243" t="str">
            <v/>
          </cell>
        </row>
        <row r="1244">
          <cell r="C1244">
            <v>70189</v>
          </cell>
          <cell r="S1244" t="str">
            <v/>
          </cell>
          <cell r="AG1244" t="str">
            <v/>
          </cell>
        </row>
        <row r="1245">
          <cell r="C1245">
            <v>70220</v>
          </cell>
          <cell r="S1245" t="str">
            <v/>
          </cell>
          <cell r="AG1245" t="str">
            <v/>
          </cell>
        </row>
        <row r="1246">
          <cell r="C1246">
            <v>70250</v>
          </cell>
          <cell r="S1246" t="str">
            <v/>
          </cell>
          <cell r="AG1246" t="str">
            <v/>
          </cell>
        </row>
        <row r="1247">
          <cell r="C1247">
            <v>70281</v>
          </cell>
          <cell r="S1247" t="str">
            <v/>
          </cell>
          <cell r="AG1247" t="str">
            <v/>
          </cell>
        </row>
        <row r="1248">
          <cell r="C1248">
            <v>70311</v>
          </cell>
          <cell r="S1248" t="str">
            <v/>
          </cell>
          <cell r="AG1248" t="str">
            <v/>
          </cell>
        </row>
        <row r="1249">
          <cell r="C1249">
            <v>70342</v>
          </cell>
          <cell r="S1249" t="str">
            <v/>
          </cell>
          <cell r="AG1249" t="str">
            <v/>
          </cell>
        </row>
        <row r="1250">
          <cell r="C1250">
            <v>70373</v>
          </cell>
          <cell r="S1250" t="str">
            <v/>
          </cell>
          <cell r="AG1250" t="str">
            <v/>
          </cell>
        </row>
        <row r="1251">
          <cell r="C1251">
            <v>70403</v>
          </cell>
          <cell r="S1251" t="str">
            <v/>
          </cell>
          <cell r="AG1251" t="str">
            <v/>
          </cell>
        </row>
        <row r="1252">
          <cell r="C1252">
            <v>70434</v>
          </cell>
          <cell r="S1252" t="str">
            <v/>
          </cell>
          <cell r="AG1252" t="str">
            <v/>
          </cell>
        </row>
        <row r="1253">
          <cell r="C1253">
            <v>70464</v>
          </cell>
          <cell r="S1253" t="str">
            <v/>
          </cell>
          <cell r="AG1253" t="str">
            <v/>
          </cell>
        </row>
        <row r="1254">
          <cell r="C1254">
            <v>70495</v>
          </cell>
          <cell r="S1254" t="str">
            <v/>
          </cell>
          <cell r="AG1254" t="str">
            <v/>
          </cell>
        </row>
        <row r="1255">
          <cell r="C1255">
            <v>70526</v>
          </cell>
          <cell r="S1255" t="str">
            <v/>
          </cell>
          <cell r="AG1255" t="str">
            <v/>
          </cell>
        </row>
        <row r="1256">
          <cell r="C1256">
            <v>70554</v>
          </cell>
          <cell r="S1256" t="str">
            <v/>
          </cell>
          <cell r="AG1256" t="str">
            <v/>
          </cell>
        </row>
        <row r="1257">
          <cell r="C1257">
            <v>70585</v>
          </cell>
          <cell r="S1257" t="str">
            <v/>
          </cell>
          <cell r="AG1257" t="str">
            <v/>
          </cell>
        </row>
        <row r="1258">
          <cell r="C1258">
            <v>70615</v>
          </cell>
          <cell r="S1258" t="str">
            <v/>
          </cell>
          <cell r="AG1258" t="str">
            <v/>
          </cell>
        </row>
        <row r="1259">
          <cell r="C1259">
            <v>70646</v>
          </cell>
          <cell r="S1259" t="str">
            <v/>
          </cell>
          <cell r="AG1259" t="str">
            <v/>
          </cell>
        </row>
        <row r="1260">
          <cell r="C1260">
            <v>70676</v>
          </cell>
          <cell r="S1260" t="str">
            <v/>
          </cell>
          <cell r="AG1260" t="str">
            <v/>
          </cell>
        </row>
        <row r="1261">
          <cell r="C1261">
            <v>70707</v>
          </cell>
          <cell r="S1261" t="str">
            <v/>
          </cell>
          <cell r="AG1261" t="str">
            <v/>
          </cell>
        </row>
        <row r="1262">
          <cell r="C1262">
            <v>70738</v>
          </cell>
          <cell r="S1262" t="str">
            <v/>
          </cell>
          <cell r="AG1262" t="str">
            <v/>
          </cell>
        </row>
        <row r="1263">
          <cell r="C1263">
            <v>70768</v>
          </cell>
          <cell r="S1263" t="str">
            <v/>
          </cell>
          <cell r="AG1263" t="str">
            <v/>
          </cell>
        </row>
        <row r="1264">
          <cell r="C1264">
            <v>70799</v>
          </cell>
          <cell r="S1264" t="str">
            <v/>
          </cell>
          <cell r="AG1264" t="str">
            <v/>
          </cell>
        </row>
        <row r="1265">
          <cell r="C1265">
            <v>70829</v>
          </cell>
          <cell r="S1265" t="str">
            <v/>
          </cell>
          <cell r="AG1265" t="str">
            <v/>
          </cell>
        </row>
        <row r="1266">
          <cell r="C1266">
            <v>70860</v>
          </cell>
          <cell r="S1266" t="str">
            <v/>
          </cell>
          <cell r="AG1266" t="str">
            <v/>
          </cell>
        </row>
        <row r="1267">
          <cell r="C1267">
            <v>70891</v>
          </cell>
          <cell r="S1267" t="str">
            <v/>
          </cell>
          <cell r="AG1267" t="str">
            <v/>
          </cell>
        </row>
        <row r="1268">
          <cell r="C1268">
            <v>70919</v>
          </cell>
          <cell r="S1268" t="str">
            <v/>
          </cell>
          <cell r="AG1268" t="str">
            <v/>
          </cell>
        </row>
        <row r="1269">
          <cell r="C1269">
            <v>70950</v>
          </cell>
          <cell r="S1269" t="str">
            <v/>
          </cell>
          <cell r="AG1269" t="str">
            <v/>
          </cell>
        </row>
        <row r="1270">
          <cell r="C1270">
            <v>70980</v>
          </cell>
          <cell r="S1270" t="str">
            <v/>
          </cell>
          <cell r="AG1270" t="str">
            <v/>
          </cell>
        </row>
        <row r="1271">
          <cell r="C1271">
            <v>71011</v>
          </cell>
          <cell r="S1271" t="str">
            <v/>
          </cell>
          <cell r="AG1271" t="str">
            <v/>
          </cell>
        </row>
        <row r="1272">
          <cell r="C1272">
            <v>71041</v>
          </cell>
          <cell r="S1272" t="str">
            <v/>
          </cell>
          <cell r="AG1272" t="str">
            <v/>
          </cell>
        </row>
        <row r="1273">
          <cell r="C1273">
            <v>71072</v>
          </cell>
          <cell r="S1273" t="str">
            <v/>
          </cell>
          <cell r="AG1273" t="str">
            <v/>
          </cell>
        </row>
        <row r="1274">
          <cell r="C1274">
            <v>71103</v>
          </cell>
          <cell r="S1274" t="str">
            <v/>
          </cell>
          <cell r="AG1274" t="str">
            <v/>
          </cell>
        </row>
        <row r="1275">
          <cell r="C1275">
            <v>71133</v>
          </cell>
          <cell r="S1275" t="str">
            <v/>
          </cell>
          <cell r="AG1275" t="str">
            <v/>
          </cell>
        </row>
        <row r="1276">
          <cell r="C1276">
            <v>71164</v>
          </cell>
          <cell r="S1276" t="str">
            <v/>
          </cell>
          <cell r="AG1276" t="str">
            <v/>
          </cell>
        </row>
        <row r="1277">
          <cell r="C1277">
            <v>71194</v>
          </cell>
          <cell r="S1277" t="str">
            <v/>
          </cell>
          <cell r="AG1277" t="str">
            <v/>
          </cell>
        </row>
        <row r="1278">
          <cell r="C1278">
            <v>71225</v>
          </cell>
          <cell r="S1278" t="str">
            <v/>
          </cell>
          <cell r="AG1278" t="str">
            <v/>
          </cell>
        </row>
        <row r="1279">
          <cell r="C1279">
            <v>71256</v>
          </cell>
          <cell r="S1279" t="str">
            <v/>
          </cell>
          <cell r="AG1279" t="str">
            <v/>
          </cell>
        </row>
        <row r="1280">
          <cell r="C1280">
            <v>71284</v>
          </cell>
          <cell r="S1280" t="str">
            <v/>
          </cell>
          <cell r="AG1280" t="str">
            <v/>
          </cell>
        </row>
        <row r="1281">
          <cell r="C1281">
            <v>71315</v>
          </cell>
          <cell r="S1281" t="str">
            <v/>
          </cell>
          <cell r="AG1281" t="str">
            <v/>
          </cell>
        </row>
        <row r="1282">
          <cell r="C1282">
            <v>71345</v>
          </cell>
          <cell r="S1282" t="str">
            <v/>
          </cell>
          <cell r="AG1282" t="str">
            <v/>
          </cell>
        </row>
        <row r="1283">
          <cell r="C1283">
            <v>71376</v>
          </cell>
          <cell r="S1283" t="str">
            <v/>
          </cell>
          <cell r="AG1283" t="str">
            <v/>
          </cell>
        </row>
        <row r="1284">
          <cell r="C1284">
            <v>71406</v>
          </cell>
          <cell r="S1284" t="str">
            <v/>
          </cell>
          <cell r="AG1284" t="str">
            <v/>
          </cell>
        </row>
        <row r="1285">
          <cell r="C1285">
            <v>71437</v>
          </cell>
          <cell r="S1285" t="str">
            <v/>
          </cell>
          <cell r="AG1285" t="str">
            <v/>
          </cell>
        </row>
        <row r="1286">
          <cell r="C1286">
            <v>71468</v>
          </cell>
          <cell r="S1286" t="str">
            <v/>
          </cell>
          <cell r="AG1286" t="str">
            <v/>
          </cell>
        </row>
        <row r="1287">
          <cell r="C1287">
            <v>71498</v>
          </cell>
          <cell r="S1287" t="str">
            <v/>
          </cell>
          <cell r="AG1287" t="str">
            <v/>
          </cell>
        </row>
        <row r="1288">
          <cell r="C1288">
            <v>71529</v>
          </cell>
          <cell r="S1288" t="str">
            <v/>
          </cell>
          <cell r="AG1288" t="str">
            <v/>
          </cell>
        </row>
        <row r="1289">
          <cell r="C1289">
            <v>71559</v>
          </cell>
          <cell r="S1289" t="str">
            <v/>
          </cell>
          <cell r="AG1289" t="str">
            <v/>
          </cell>
        </row>
        <row r="1290">
          <cell r="C1290">
            <v>71590</v>
          </cell>
          <cell r="S1290" t="str">
            <v/>
          </cell>
          <cell r="AG1290" t="str">
            <v/>
          </cell>
        </row>
        <row r="1291">
          <cell r="C1291">
            <v>71621</v>
          </cell>
          <cell r="S1291" t="str">
            <v/>
          </cell>
          <cell r="AG1291" t="str">
            <v/>
          </cell>
        </row>
        <row r="1292">
          <cell r="C1292">
            <v>71650</v>
          </cell>
          <cell r="S1292" t="str">
            <v/>
          </cell>
          <cell r="AG1292" t="str">
            <v/>
          </cell>
        </row>
        <row r="1293">
          <cell r="C1293">
            <v>71681</v>
          </cell>
          <cell r="S1293" t="str">
            <v/>
          </cell>
          <cell r="AG1293" t="str">
            <v/>
          </cell>
        </row>
        <row r="1294">
          <cell r="C1294">
            <v>71711</v>
          </cell>
          <cell r="S1294" t="str">
            <v/>
          </cell>
          <cell r="AG1294" t="str">
            <v/>
          </cell>
        </row>
        <row r="1295">
          <cell r="C1295">
            <v>71742</v>
          </cell>
          <cell r="S1295" t="str">
            <v/>
          </cell>
          <cell r="AG1295" t="str">
            <v/>
          </cell>
        </row>
        <row r="1296">
          <cell r="C1296">
            <v>71772</v>
          </cell>
          <cell r="S1296" t="str">
            <v/>
          </cell>
          <cell r="AG1296" t="str">
            <v/>
          </cell>
        </row>
        <row r="1297">
          <cell r="C1297">
            <v>71803</v>
          </cell>
          <cell r="S1297" t="str">
            <v/>
          </cell>
          <cell r="AG1297" t="str">
            <v/>
          </cell>
        </row>
        <row r="1298">
          <cell r="C1298">
            <v>71834</v>
          </cell>
          <cell r="S1298" t="str">
            <v/>
          </cell>
          <cell r="AG1298" t="str">
            <v/>
          </cell>
        </row>
        <row r="1299">
          <cell r="C1299">
            <v>71864</v>
          </cell>
          <cell r="S1299" t="str">
            <v/>
          </cell>
          <cell r="AG1299" t="str">
            <v/>
          </cell>
        </row>
        <row r="1300">
          <cell r="C1300">
            <v>71895</v>
          </cell>
          <cell r="S1300" t="str">
            <v/>
          </cell>
          <cell r="AG1300" t="str">
            <v/>
          </cell>
        </row>
        <row r="1301">
          <cell r="C1301">
            <v>71925</v>
          </cell>
          <cell r="S1301" t="str">
            <v/>
          </cell>
          <cell r="AG1301" t="str">
            <v/>
          </cell>
        </row>
        <row r="1302">
          <cell r="C1302">
            <v>71956</v>
          </cell>
          <cell r="S1302" t="str">
            <v/>
          </cell>
          <cell r="AG1302" t="str">
            <v/>
          </cell>
        </row>
        <row r="1303">
          <cell r="C1303">
            <v>71987</v>
          </cell>
          <cell r="S1303" t="str">
            <v/>
          </cell>
          <cell r="AG1303" t="str">
            <v/>
          </cell>
        </row>
        <row r="1304">
          <cell r="C1304">
            <v>72015</v>
          </cell>
          <cell r="S1304" t="str">
            <v/>
          </cell>
          <cell r="AG1304" t="str">
            <v/>
          </cell>
        </row>
        <row r="1305">
          <cell r="C1305">
            <v>72046</v>
          </cell>
          <cell r="S1305" t="str">
            <v/>
          </cell>
          <cell r="AG1305" t="str">
            <v/>
          </cell>
        </row>
        <row r="1306">
          <cell r="C1306">
            <v>72076</v>
          </cell>
          <cell r="S1306" t="str">
            <v/>
          </cell>
          <cell r="AG1306" t="str">
            <v/>
          </cell>
        </row>
        <row r="1307">
          <cell r="C1307">
            <v>72107</v>
          </cell>
          <cell r="S1307" t="str">
            <v/>
          </cell>
          <cell r="AG1307" t="str">
            <v/>
          </cell>
        </row>
        <row r="1308">
          <cell r="C1308">
            <v>72137</v>
          </cell>
          <cell r="S1308" t="str">
            <v/>
          </cell>
          <cell r="AG1308" t="str">
            <v/>
          </cell>
        </row>
        <row r="1309">
          <cell r="C1309">
            <v>72168</v>
          </cell>
          <cell r="S1309" t="str">
            <v/>
          </cell>
          <cell r="AG1309" t="str">
            <v/>
          </cell>
        </row>
        <row r="1310">
          <cell r="C1310">
            <v>72199</v>
          </cell>
          <cell r="S1310" t="str">
            <v/>
          </cell>
          <cell r="AG1310" t="str">
            <v/>
          </cell>
        </row>
        <row r="1311">
          <cell r="C1311">
            <v>72229</v>
          </cell>
          <cell r="S1311" t="str">
            <v/>
          </cell>
          <cell r="AG1311" t="str">
            <v/>
          </cell>
        </row>
        <row r="1312">
          <cell r="C1312">
            <v>72260</v>
          </cell>
          <cell r="S1312" t="str">
            <v/>
          </cell>
          <cell r="AG1312" t="str">
            <v/>
          </cell>
        </row>
        <row r="1313">
          <cell r="C1313">
            <v>72290</v>
          </cell>
          <cell r="S1313" t="str">
            <v/>
          </cell>
          <cell r="AG1313" t="str">
            <v/>
          </cell>
        </row>
        <row r="1314">
          <cell r="C1314">
            <v>72321</v>
          </cell>
          <cell r="S1314" t="str">
            <v/>
          </cell>
          <cell r="AG1314" t="str">
            <v/>
          </cell>
        </row>
        <row r="1315">
          <cell r="C1315">
            <v>72352</v>
          </cell>
          <cell r="S1315" t="str">
            <v/>
          </cell>
          <cell r="AG1315" t="str">
            <v/>
          </cell>
        </row>
        <row r="1316">
          <cell r="C1316">
            <v>72380</v>
          </cell>
          <cell r="S1316" t="str">
            <v/>
          </cell>
          <cell r="AG1316" t="str">
            <v/>
          </cell>
        </row>
        <row r="1317">
          <cell r="C1317">
            <v>72411</v>
          </cell>
          <cell r="S1317" t="str">
            <v/>
          </cell>
          <cell r="AG1317" t="str">
            <v/>
          </cell>
        </row>
        <row r="1318">
          <cell r="C1318">
            <v>72441</v>
          </cell>
          <cell r="S1318" t="str">
            <v/>
          </cell>
          <cell r="AG1318" t="str">
            <v/>
          </cell>
        </row>
        <row r="1319">
          <cell r="C1319">
            <v>72472</v>
          </cell>
          <cell r="S1319" t="str">
            <v/>
          </cell>
          <cell r="AG1319" t="str">
            <v/>
          </cell>
        </row>
        <row r="1320">
          <cell r="C1320">
            <v>72502</v>
          </cell>
          <cell r="S1320" t="str">
            <v/>
          </cell>
          <cell r="AG1320" t="str">
            <v/>
          </cell>
        </row>
        <row r="1321">
          <cell r="C1321">
            <v>72533</v>
          </cell>
          <cell r="S1321" t="str">
            <v/>
          </cell>
          <cell r="AG1321" t="str">
            <v/>
          </cell>
        </row>
        <row r="1322">
          <cell r="C1322">
            <v>72564</v>
          </cell>
          <cell r="S1322" t="str">
            <v/>
          </cell>
          <cell r="AG1322" t="str">
            <v/>
          </cell>
        </row>
        <row r="1323">
          <cell r="C1323">
            <v>72594</v>
          </cell>
          <cell r="S1323" t="str">
            <v/>
          </cell>
          <cell r="AG1323" t="str">
            <v/>
          </cell>
        </row>
        <row r="1324">
          <cell r="C1324">
            <v>72625</v>
          </cell>
          <cell r="S1324" t="str">
            <v/>
          </cell>
          <cell r="AG1324" t="str">
            <v/>
          </cell>
        </row>
        <row r="1325">
          <cell r="C1325">
            <v>72655</v>
          </cell>
          <cell r="S1325" t="str">
            <v/>
          </cell>
          <cell r="AG1325" t="str">
            <v/>
          </cell>
        </row>
        <row r="1326">
          <cell r="C1326">
            <v>72686</v>
          </cell>
          <cell r="S1326" t="str">
            <v/>
          </cell>
          <cell r="AG1326" t="str">
            <v/>
          </cell>
        </row>
        <row r="1327">
          <cell r="C1327">
            <v>72717</v>
          </cell>
          <cell r="S1327" t="str">
            <v/>
          </cell>
          <cell r="AG1327" t="str">
            <v/>
          </cell>
        </row>
        <row r="1328">
          <cell r="C1328">
            <v>72745</v>
          </cell>
          <cell r="S1328" t="str">
            <v/>
          </cell>
          <cell r="AG1328" t="str">
            <v/>
          </cell>
        </row>
        <row r="1329">
          <cell r="C1329">
            <v>72776</v>
          </cell>
          <cell r="S1329" t="str">
            <v/>
          </cell>
          <cell r="AG1329" t="str">
            <v/>
          </cell>
        </row>
        <row r="1330">
          <cell r="C1330">
            <v>72806</v>
          </cell>
          <cell r="S1330" t="str">
            <v/>
          </cell>
          <cell r="AG1330" t="str">
            <v/>
          </cell>
        </row>
        <row r="1331">
          <cell r="C1331">
            <v>72837</v>
          </cell>
          <cell r="S1331" t="str">
            <v/>
          </cell>
          <cell r="AG1331" t="str">
            <v/>
          </cell>
        </row>
        <row r="1332">
          <cell r="C1332">
            <v>72867</v>
          </cell>
          <cell r="S1332" t="str">
            <v/>
          </cell>
          <cell r="AG1332" t="str">
            <v/>
          </cell>
        </row>
        <row r="1333">
          <cell r="C1333">
            <v>72898</v>
          </cell>
          <cell r="S1333" t="str">
            <v/>
          </cell>
          <cell r="AG1333" t="str">
            <v/>
          </cell>
        </row>
        <row r="1334">
          <cell r="C1334">
            <v>72929</v>
          </cell>
          <cell r="S1334" t="str">
            <v/>
          </cell>
          <cell r="AG1334" t="str">
            <v/>
          </cell>
        </row>
        <row r="1335">
          <cell r="C1335">
            <v>72959</v>
          </cell>
          <cell r="S1335" t="str">
            <v/>
          </cell>
          <cell r="AG1335" t="str">
            <v/>
          </cell>
        </row>
        <row r="1336">
          <cell r="C1336">
            <v>72990</v>
          </cell>
          <cell r="S1336" t="str">
            <v/>
          </cell>
          <cell r="AG1336" t="str">
            <v/>
          </cell>
        </row>
        <row r="1337">
          <cell r="C1337">
            <v>73020</v>
          </cell>
          <cell r="S1337" t="str">
            <v/>
          </cell>
          <cell r="AG1337" t="str">
            <v/>
          </cell>
        </row>
        <row r="1338">
          <cell r="C1338">
            <v>73051</v>
          </cell>
          <cell r="S1338" t="str">
            <v/>
          </cell>
          <cell r="AG1338" t="str">
            <v/>
          </cell>
        </row>
        <row r="1339">
          <cell r="C1339">
            <v>73082</v>
          </cell>
          <cell r="S1339" t="str">
            <v/>
          </cell>
          <cell r="AG1339" t="str">
            <v/>
          </cell>
        </row>
        <row r="1340">
          <cell r="C1340">
            <v>73110</v>
          </cell>
          <cell r="S1340" t="str">
            <v/>
          </cell>
          <cell r="AG1340" t="str">
            <v/>
          </cell>
        </row>
        <row r="1341">
          <cell r="C1341">
            <v>73141</v>
          </cell>
          <cell r="S1341" t="str">
            <v/>
          </cell>
          <cell r="AG1341" t="str">
            <v/>
          </cell>
        </row>
        <row r="1342">
          <cell r="C1342">
            <v>73171</v>
          </cell>
          <cell r="S1342" t="str">
            <v/>
          </cell>
          <cell r="AG1342" t="str">
            <v/>
          </cell>
        </row>
        <row r="1343">
          <cell r="C1343">
            <v>73202</v>
          </cell>
          <cell r="S1343" t="str">
            <v/>
          </cell>
          <cell r="AG1343" t="str">
            <v/>
          </cell>
        </row>
        <row r="1344">
          <cell r="C1344">
            <v>73232</v>
          </cell>
          <cell r="S1344" t="str">
            <v/>
          </cell>
          <cell r="AG1344" t="str">
            <v/>
          </cell>
        </row>
        <row r="1345">
          <cell r="C1345">
            <v>73263</v>
          </cell>
          <cell r="S1345" t="str">
            <v/>
          </cell>
          <cell r="AG1345" t="str">
            <v/>
          </cell>
        </row>
        <row r="1346">
          <cell r="C1346">
            <v>73294</v>
          </cell>
          <cell r="S1346" t="str">
            <v/>
          </cell>
          <cell r="AG1346" t="str">
            <v/>
          </cell>
        </row>
        <row r="1347">
          <cell r="C1347">
            <v>73324</v>
          </cell>
          <cell r="S1347" t="str">
            <v/>
          </cell>
          <cell r="AG1347" t="str">
            <v/>
          </cell>
        </row>
        <row r="1348">
          <cell r="C1348">
            <v>73355</v>
          </cell>
          <cell r="S1348" t="str">
            <v/>
          </cell>
          <cell r="AG1348" t="str">
            <v/>
          </cell>
        </row>
        <row r="1349">
          <cell r="C1349">
            <v>73385</v>
          </cell>
          <cell r="S1349" t="str">
            <v/>
          </cell>
          <cell r="AG1349" t="str">
            <v/>
          </cell>
        </row>
        <row r="1350">
          <cell r="C1350">
            <v>73416</v>
          </cell>
          <cell r="S1350" t="str">
            <v/>
          </cell>
          <cell r="AG1350" t="str">
            <v/>
          </cell>
        </row>
        <row r="1351">
          <cell r="C1351">
            <v>73447</v>
          </cell>
          <cell r="S1351" t="str">
            <v/>
          </cell>
          <cell r="AG1351" t="str">
            <v/>
          </cell>
        </row>
        <row r="1352">
          <cell r="C1352">
            <v>73475</v>
          </cell>
          <cell r="S1352" t="str">
            <v/>
          </cell>
          <cell r="AG1352" t="str">
            <v/>
          </cell>
        </row>
        <row r="1353">
          <cell r="C1353">
            <v>73506</v>
          </cell>
          <cell r="S1353" t="str">
            <v/>
          </cell>
          <cell r="AG1353" t="str">
            <v/>
          </cell>
        </row>
        <row r="1354">
          <cell r="C1354">
            <v>73536</v>
          </cell>
          <cell r="S1354" t="str">
            <v/>
          </cell>
          <cell r="AG1354" t="str">
            <v/>
          </cell>
        </row>
        <row r="1355">
          <cell r="C1355">
            <v>73567</v>
          </cell>
          <cell r="S1355" t="str">
            <v/>
          </cell>
          <cell r="AG1355" t="str">
            <v/>
          </cell>
        </row>
        <row r="1356">
          <cell r="C1356">
            <v>73597</v>
          </cell>
          <cell r="S1356" t="str">
            <v/>
          </cell>
          <cell r="AG1356" t="str">
            <v/>
          </cell>
        </row>
        <row r="1357">
          <cell r="C1357">
            <v>73628</v>
          </cell>
          <cell r="S1357" t="str">
            <v/>
          </cell>
          <cell r="AG1357" t="str">
            <v/>
          </cell>
        </row>
        <row r="1358">
          <cell r="C1358">
            <v>73659</v>
          </cell>
          <cell r="S1358" t="str">
            <v/>
          </cell>
          <cell r="AG1358" t="str">
            <v/>
          </cell>
        </row>
        <row r="1359">
          <cell r="C1359">
            <v>73689</v>
          </cell>
          <cell r="S1359" t="str">
            <v/>
          </cell>
          <cell r="AG1359" t="str">
            <v/>
          </cell>
        </row>
        <row r="1360">
          <cell r="C1360">
            <v>73720</v>
          </cell>
          <cell r="S1360" t="str">
            <v/>
          </cell>
          <cell r="AG1360" t="str">
            <v/>
          </cell>
        </row>
        <row r="1361">
          <cell r="C1361">
            <v>73750</v>
          </cell>
          <cell r="S1361" t="str">
            <v/>
          </cell>
          <cell r="AG1361" t="str">
            <v/>
          </cell>
        </row>
        <row r="1362">
          <cell r="C1362">
            <v>73781</v>
          </cell>
          <cell r="S1362" t="str">
            <v/>
          </cell>
          <cell r="AG1362" t="str">
            <v/>
          </cell>
        </row>
        <row r="1363">
          <cell r="C1363">
            <v>73812</v>
          </cell>
          <cell r="S1363" t="str">
            <v/>
          </cell>
          <cell r="AG1363" t="str">
            <v/>
          </cell>
        </row>
        <row r="1364">
          <cell r="C1364">
            <v>73840</v>
          </cell>
          <cell r="S1364" t="str">
            <v/>
          </cell>
          <cell r="AG1364" t="str">
            <v/>
          </cell>
        </row>
        <row r="1365">
          <cell r="C1365">
            <v>73871</v>
          </cell>
          <cell r="S1365" t="str">
            <v/>
          </cell>
          <cell r="AG1365" t="str">
            <v/>
          </cell>
        </row>
        <row r="1366">
          <cell r="C1366">
            <v>73901</v>
          </cell>
          <cell r="S1366" t="str">
            <v/>
          </cell>
          <cell r="AG1366" t="str">
            <v/>
          </cell>
        </row>
        <row r="1367">
          <cell r="C1367">
            <v>73932</v>
          </cell>
          <cell r="S1367" t="str">
            <v/>
          </cell>
          <cell r="AG1367" t="str">
            <v/>
          </cell>
        </row>
        <row r="1368">
          <cell r="C1368">
            <v>73962</v>
          </cell>
          <cell r="S1368" t="str">
            <v/>
          </cell>
          <cell r="AG1368" t="str">
            <v/>
          </cell>
        </row>
        <row r="1369">
          <cell r="C1369">
            <v>73993</v>
          </cell>
          <cell r="S1369" t="str">
            <v/>
          </cell>
          <cell r="AG1369" t="str">
            <v/>
          </cell>
        </row>
        <row r="1370">
          <cell r="C1370">
            <v>74024</v>
          </cell>
          <cell r="S1370" t="str">
            <v/>
          </cell>
          <cell r="AG1370" t="str">
            <v/>
          </cell>
        </row>
        <row r="1371">
          <cell r="C1371">
            <v>74054</v>
          </cell>
          <cell r="S1371" t="str">
            <v/>
          </cell>
          <cell r="AG1371" t="str">
            <v/>
          </cell>
        </row>
        <row r="1372">
          <cell r="C1372">
            <v>74085</v>
          </cell>
          <cell r="S1372" t="str">
            <v/>
          </cell>
          <cell r="AG1372" t="str">
            <v/>
          </cell>
        </row>
        <row r="1373">
          <cell r="C1373">
            <v>74115</v>
          </cell>
          <cell r="S1373" t="str">
            <v/>
          </cell>
          <cell r="AG1373" t="str">
            <v/>
          </cell>
        </row>
        <row r="1374">
          <cell r="C1374">
            <v>74146</v>
          </cell>
          <cell r="S1374" t="str">
            <v/>
          </cell>
          <cell r="AG1374" t="str">
            <v/>
          </cell>
        </row>
        <row r="1375">
          <cell r="C1375">
            <v>74177</v>
          </cell>
          <cell r="S1375" t="str">
            <v/>
          </cell>
          <cell r="AG1375" t="str">
            <v/>
          </cell>
        </row>
        <row r="1376">
          <cell r="C1376">
            <v>74205</v>
          </cell>
          <cell r="S1376" t="str">
            <v/>
          </cell>
          <cell r="AG1376" t="str">
            <v/>
          </cell>
        </row>
        <row r="1377">
          <cell r="C1377">
            <v>74236</v>
          </cell>
          <cell r="S1377" t="str">
            <v/>
          </cell>
          <cell r="AG1377" t="str">
            <v/>
          </cell>
        </row>
        <row r="1378">
          <cell r="C1378">
            <v>74266</v>
          </cell>
          <cell r="S1378" t="str">
            <v/>
          </cell>
          <cell r="AG1378" t="str">
            <v/>
          </cell>
        </row>
        <row r="1379">
          <cell r="C1379">
            <v>74297</v>
          </cell>
          <cell r="S1379" t="str">
            <v/>
          </cell>
          <cell r="AG1379" t="str">
            <v/>
          </cell>
        </row>
        <row r="1380">
          <cell r="C1380">
            <v>74327</v>
          </cell>
          <cell r="S1380" t="str">
            <v/>
          </cell>
          <cell r="AG1380" t="str">
            <v/>
          </cell>
        </row>
        <row r="1381">
          <cell r="C1381">
            <v>74358</v>
          </cell>
          <cell r="S1381" t="str">
            <v/>
          </cell>
          <cell r="AG1381" t="str">
            <v/>
          </cell>
        </row>
        <row r="1382">
          <cell r="C1382">
            <v>74389</v>
          </cell>
          <cell r="S1382" t="str">
            <v/>
          </cell>
          <cell r="AG1382" t="str">
            <v/>
          </cell>
        </row>
        <row r="1383">
          <cell r="C1383">
            <v>74419</v>
          </cell>
          <cell r="S1383" t="str">
            <v/>
          </cell>
          <cell r="AG1383" t="str">
            <v/>
          </cell>
        </row>
        <row r="1384">
          <cell r="C1384">
            <v>74450</v>
          </cell>
          <cell r="S1384" t="str">
            <v/>
          </cell>
          <cell r="AG1384" t="str">
            <v/>
          </cell>
        </row>
        <row r="1385">
          <cell r="C1385">
            <v>74480</v>
          </cell>
          <cell r="S1385" t="str">
            <v/>
          </cell>
          <cell r="AG1385" t="str">
            <v/>
          </cell>
        </row>
        <row r="1386">
          <cell r="C1386">
            <v>74511</v>
          </cell>
          <cell r="S1386" t="str">
            <v/>
          </cell>
          <cell r="AG1386" t="str">
            <v/>
          </cell>
        </row>
        <row r="1387">
          <cell r="C1387">
            <v>74542</v>
          </cell>
          <cell r="S1387" t="str">
            <v/>
          </cell>
          <cell r="AG1387" t="str">
            <v/>
          </cell>
        </row>
        <row r="1388">
          <cell r="C1388">
            <v>74571</v>
          </cell>
          <cell r="S1388" t="str">
            <v/>
          </cell>
          <cell r="AG1388" t="str">
            <v/>
          </cell>
        </row>
        <row r="1389">
          <cell r="C1389">
            <v>74602</v>
          </cell>
          <cell r="S1389" t="str">
            <v/>
          </cell>
          <cell r="AG1389" t="str">
            <v/>
          </cell>
        </row>
        <row r="1390">
          <cell r="C1390">
            <v>74632</v>
          </cell>
          <cell r="S1390" t="str">
            <v/>
          </cell>
          <cell r="AG1390" t="str">
            <v/>
          </cell>
        </row>
        <row r="1391">
          <cell r="C1391">
            <v>74663</v>
          </cell>
          <cell r="S1391" t="str">
            <v/>
          </cell>
          <cell r="AG1391" t="str">
            <v/>
          </cell>
        </row>
        <row r="1392">
          <cell r="C1392">
            <v>74693</v>
          </cell>
          <cell r="S1392" t="str">
            <v/>
          </cell>
          <cell r="AG1392" t="str">
            <v/>
          </cell>
        </row>
        <row r="1393">
          <cell r="C1393">
            <v>74724</v>
          </cell>
          <cell r="S1393" t="str">
            <v/>
          </cell>
          <cell r="AG1393" t="str">
            <v/>
          </cell>
        </row>
        <row r="1394">
          <cell r="C1394">
            <v>74755</v>
          </cell>
          <cell r="S1394" t="str">
            <v/>
          </cell>
          <cell r="AG1394" t="str">
            <v/>
          </cell>
        </row>
        <row r="1395">
          <cell r="C1395">
            <v>74785</v>
          </cell>
          <cell r="S1395" t="str">
            <v/>
          </cell>
          <cell r="AG1395" t="str">
            <v/>
          </cell>
        </row>
        <row r="1396">
          <cell r="C1396">
            <v>74816</v>
          </cell>
          <cell r="S1396" t="str">
            <v/>
          </cell>
          <cell r="AG1396" t="str">
            <v/>
          </cell>
        </row>
        <row r="1397">
          <cell r="C1397">
            <v>74846</v>
          </cell>
          <cell r="S1397" t="str">
            <v/>
          </cell>
          <cell r="AG1397" t="str">
            <v/>
          </cell>
        </row>
        <row r="1398">
          <cell r="C1398">
            <v>74877</v>
          </cell>
          <cell r="S1398" t="str">
            <v/>
          </cell>
          <cell r="AG1398" t="str">
            <v/>
          </cell>
        </row>
        <row r="1399">
          <cell r="C1399">
            <v>74908</v>
          </cell>
          <cell r="S1399" t="str">
            <v/>
          </cell>
          <cell r="AG1399" t="str">
            <v/>
          </cell>
        </row>
        <row r="1400">
          <cell r="C1400">
            <v>74936</v>
          </cell>
          <cell r="S1400" t="str">
            <v/>
          </cell>
          <cell r="AG1400" t="str">
            <v/>
          </cell>
        </row>
        <row r="1401">
          <cell r="C1401">
            <v>74967</v>
          </cell>
          <cell r="S1401" t="str">
            <v/>
          </cell>
          <cell r="AG1401" t="str">
            <v/>
          </cell>
        </row>
        <row r="1402">
          <cell r="C1402">
            <v>74997</v>
          </cell>
          <cell r="S1402" t="str">
            <v/>
          </cell>
          <cell r="AG1402" t="str">
            <v/>
          </cell>
        </row>
        <row r="1403">
          <cell r="C1403">
            <v>75028</v>
          </cell>
          <cell r="S1403" t="str">
            <v/>
          </cell>
          <cell r="AG1403" t="str">
            <v/>
          </cell>
        </row>
        <row r="1404">
          <cell r="C1404">
            <v>75058</v>
          </cell>
          <cell r="S1404" t="str">
            <v/>
          </cell>
          <cell r="AG1404" t="str">
            <v/>
          </cell>
        </row>
        <row r="1405">
          <cell r="C1405">
            <v>75089</v>
          </cell>
          <cell r="S1405" t="str">
            <v/>
          </cell>
          <cell r="AG1405" t="str">
            <v/>
          </cell>
        </row>
        <row r="1406">
          <cell r="C1406">
            <v>75120</v>
          </cell>
          <cell r="S1406" t="str">
            <v/>
          </cell>
          <cell r="AG1406" t="str">
            <v/>
          </cell>
        </row>
        <row r="1407">
          <cell r="C1407">
            <v>75150</v>
          </cell>
          <cell r="S1407" t="str">
            <v/>
          </cell>
          <cell r="AG1407" t="str">
            <v/>
          </cell>
        </row>
        <row r="1408">
          <cell r="C1408">
            <v>75181</v>
          </cell>
          <cell r="S1408" t="str">
            <v/>
          </cell>
          <cell r="AG1408" t="str">
            <v/>
          </cell>
        </row>
        <row r="1409">
          <cell r="C1409">
            <v>75211</v>
          </cell>
          <cell r="S1409" t="str">
            <v/>
          </cell>
          <cell r="AG1409" t="str">
            <v/>
          </cell>
        </row>
        <row r="1410">
          <cell r="C1410">
            <v>75242</v>
          </cell>
          <cell r="S1410" t="str">
            <v/>
          </cell>
          <cell r="AG1410" t="str">
            <v/>
          </cell>
        </row>
        <row r="1411">
          <cell r="C1411">
            <v>75273</v>
          </cell>
          <cell r="S1411" t="str">
            <v/>
          </cell>
          <cell r="AG1411" t="str">
            <v/>
          </cell>
        </row>
        <row r="1412">
          <cell r="C1412">
            <v>75301</v>
          </cell>
          <cell r="S1412" t="str">
            <v/>
          </cell>
          <cell r="AG1412" t="str">
            <v/>
          </cell>
        </row>
        <row r="1413">
          <cell r="C1413">
            <v>75332</v>
          </cell>
          <cell r="S1413" t="str">
            <v/>
          </cell>
          <cell r="AG1413" t="str">
            <v/>
          </cell>
        </row>
        <row r="1414">
          <cell r="C1414">
            <v>75362</v>
          </cell>
          <cell r="S1414" t="str">
            <v/>
          </cell>
          <cell r="AG1414" t="str">
            <v/>
          </cell>
        </row>
        <row r="1415">
          <cell r="C1415">
            <v>75393</v>
          </cell>
          <cell r="S1415" t="str">
            <v/>
          </cell>
          <cell r="AG1415" t="str">
            <v/>
          </cell>
        </row>
        <row r="1416">
          <cell r="C1416">
            <v>75423</v>
          </cell>
          <cell r="S1416" t="str">
            <v/>
          </cell>
          <cell r="AG1416" t="str">
            <v/>
          </cell>
        </row>
        <row r="1417">
          <cell r="C1417">
            <v>75454</v>
          </cell>
          <cell r="S1417" t="str">
            <v/>
          </cell>
          <cell r="AG1417" t="str">
            <v/>
          </cell>
        </row>
        <row r="1418">
          <cell r="C1418">
            <v>75485</v>
          </cell>
          <cell r="S1418" t="str">
            <v/>
          </cell>
          <cell r="AG1418" t="str">
            <v/>
          </cell>
        </row>
        <row r="1419">
          <cell r="C1419">
            <v>75515</v>
          </cell>
          <cell r="S1419" t="str">
            <v/>
          </cell>
          <cell r="AG1419" t="str">
            <v/>
          </cell>
        </row>
        <row r="1420">
          <cell r="C1420">
            <v>75546</v>
          </cell>
          <cell r="S1420" t="str">
            <v/>
          </cell>
          <cell r="AG1420" t="str">
            <v/>
          </cell>
        </row>
        <row r="1421">
          <cell r="C1421">
            <v>75576</v>
          </cell>
          <cell r="S1421" t="str">
            <v/>
          </cell>
          <cell r="AG1421" t="str">
            <v/>
          </cell>
        </row>
        <row r="1422">
          <cell r="C1422">
            <v>75607</v>
          </cell>
          <cell r="S1422" t="str">
            <v/>
          </cell>
          <cell r="AG1422" t="str">
            <v/>
          </cell>
        </row>
        <row r="1423">
          <cell r="C1423">
            <v>75638</v>
          </cell>
          <cell r="S1423" t="str">
            <v/>
          </cell>
          <cell r="AG1423" t="str">
            <v/>
          </cell>
        </row>
        <row r="1424">
          <cell r="C1424">
            <v>75666</v>
          </cell>
          <cell r="S1424" t="str">
            <v/>
          </cell>
          <cell r="AG1424" t="str">
            <v/>
          </cell>
        </row>
        <row r="1425">
          <cell r="C1425">
            <v>75697</v>
          </cell>
          <cell r="S1425" t="str">
            <v/>
          </cell>
          <cell r="AG1425" t="str">
            <v/>
          </cell>
        </row>
        <row r="1426">
          <cell r="C1426">
            <v>75727</v>
          </cell>
          <cell r="S1426" t="str">
            <v/>
          </cell>
          <cell r="AG1426" t="str">
            <v/>
          </cell>
        </row>
        <row r="1427">
          <cell r="C1427">
            <v>75758</v>
          </cell>
          <cell r="S1427" t="str">
            <v/>
          </cell>
          <cell r="AG1427" t="str">
            <v/>
          </cell>
        </row>
        <row r="1428">
          <cell r="C1428">
            <v>75788</v>
          </cell>
          <cell r="S1428" t="str">
            <v/>
          </cell>
          <cell r="AG1428" t="str">
            <v/>
          </cell>
        </row>
        <row r="1429">
          <cell r="C1429">
            <v>75819</v>
          </cell>
          <cell r="S1429" t="str">
            <v/>
          </cell>
          <cell r="AG1429" t="str">
            <v/>
          </cell>
        </row>
        <row r="1430">
          <cell r="C1430">
            <v>75850</v>
          </cell>
          <cell r="S1430" t="str">
            <v/>
          </cell>
          <cell r="AG1430" t="str">
            <v/>
          </cell>
        </row>
        <row r="1431">
          <cell r="C1431">
            <v>75880</v>
          </cell>
          <cell r="S1431" t="str">
            <v/>
          </cell>
          <cell r="AG1431" t="str">
            <v/>
          </cell>
        </row>
        <row r="1432">
          <cell r="C1432">
            <v>75911</v>
          </cell>
          <cell r="S1432" t="str">
            <v/>
          </cell>
          <cell r="AG1432" t="str">
            <v/>
          </cell>
        </row>
        <row r="1433">
          <cell r="C1433">
            <v>75941</v>
          </cell>
          <cell r="S1433" t="str">
            <v/>
          </cell>
          <cell r="AG1433" t="str">
            <v/>
          </cell>
        </row>
        <row r="1434">
          <cell r="C1434">
            <v>75972</v>
          </cell>
          <cell r="S1434" t="str">
            <v/>
          </cell>
          <cell r="AG1434" t="str">
            <v/>
          </cell>
        </row>
        <row r="1435">
          <cell r="C1435">
            <v>76003</v>
          </cell>
          <cell r="S1435" t="str">
            <v/>
          </cell>
          <cell r="AG1435" t="str">
            <v/>
          </cell>
        </row>
        <row r="1436">
          <cell r="C1436">
            <v>76032</v>
          </cell>
          <cell r="S1436" t="str">
            <v/>
          </cell>
          <cell r="AG1436" t="str">
            <v/>
          </cell>
        </row>
        <row r="1437">
          <cell r="C1437">
            <v>76063</v>
          </cell>
          <cell r="S1437" t="str">
            <v/>
          </cell>
          <cell r="AG1437" t="str">
            <v/>
          </cell>
        </row>
        <row r="1438">
          <cell r="C1438">
            <v>76093</v>
          </cell>
          <cell r="S1438" t="str">
            <v/>
          </cell>
          <cell r="AG1438" t="str">
            <v/>
          </cell>
        </row>
        <row r="1439">
          <cell r="C1439">
            <v>76124</v>
          </cell>
          <cell r="S1439" t="str">
            <v/>
          </cell>
          <cell r="AG1439" t="str">
            <v/>
          </cell>
        </row>
        <row r="1440">
          <cell r="C1440">
            <v>76154</v>
          </cell>
          <cell r="S1440" t="str">
            <v/>
          </cell>
          <cell r="AG1440" t="str">
            <v/>
          </cell>
        </row>
        <row r="1441">
          <cell r="C1441">
            <v>76185</v>
          </cell>
          <cell r="S1441" t="str">
            <v/>
          </cell>
          <cell r="AG1441" t="str">
            <v/>
          </cell>
        </row>
        <row r="1442">
          <cell r="C1442">
            <v>76216</v>
          </cell>
          <cell r="S1442" t="str">
            <v/>
          </cell>
          <cell r="AG1442" t="str">
            <v/>
          </cell>
        </row>
        <row r="1443">
          <cell r="C1443">
            <v>76246</v>
          </cell>
          <cell r="S1443" t="str">
            <v/>
          </cell>
          <cell r="AG1443" t="str">
            <v/>
          </cell>
        </row>
        <row r="1444">
          <cell r="C1444">
            <v>76277</v>
          </cell>
          <cell r="S1444" t="str">
            <v/>
          </cell>
          <cell r="AG1444" t="str">
            <v/>
          </cell>
        </row>
        <row r="1445">
          <cell r="C1445">
            <v>76307</v>
          </cell>
          <cell r="S1445" t="str">
            <v/>
          </cell>
          <cell r="AG1445" t="str">
            <v/>
          </cell>
        </row>
        <row r="1446">
          <cell r="C1446">
            <v>76338</v>
          </cell>
          <cell r="S1446" t="str">
            <v/>
          </cell>
          <cell r="AG1446" t="str">
            <v/>
          </cell>
        </row>
        <row r="1447">
          <cell r="C1447">
            <v>76369</v>
          </cell>
          <cell r="S1447" t="str">
            <v/>
          </cell>
          <cell r="AG1447" t="str">
            <v/>
          </cell>
        </row>
        <row r="1448">
          <cell r="C1448">
            <v>76397</v>
          </cell>
          <cell r="S1448" t="str">
            <v/>
          </cell>
          <cell r="AG1448" t="str">
            <v/>
          </cell>
        </row>
        <row r="1449">
          <cell r="C1449">
            <v>76428</v>
          </cell>
          <cell r="S1449" t="str">
            <v/>
          </cell>
          <cell r="AG1449" t="str">
            <v/>
          </cell>
        </row>
        <row r="1450">
          <cell r="C1450">
            <v>76458</v>
          </cell>
          <cell r="S1450" t="str">
            <v/>
          </cell>
          <cell r="AG1450" t="str">
            <v/>
          </cell>
        </row>
        <row r="1451">
          <cell r="C1451">
            <v>76489</v>
          </cell>
          <cell r="S1451" t="str">
            <v/>
          </cell>
          <cell r="AG1451" t="str">
            <v/>
          </cell>
        </row>
        <row r="1452">
          <cell r="C1452">
            <v>76519</v>
          </cell>
          <cell r="S1452" t="str">
            <v/>
          </cell>
          <cell r="AG1452" t="str">
            <v/>
          </cell>
        </row>
        <row r="1453">
          <cell r="C1453">
            <v>76550</v>
          </cell>
          <cell r="S1453" t="str">
            <v/>
          </cell>
          <cell r="AG1453" t="str">
            <v/>
          </cell>
        </row>
        <row r="1454">
          <cell r="C1454">
            <v>76581</v>
          </cell>
          <cell r="S1454" t="str">
            <v/>
          </cell>
          <cell r="AG1454" t="str">
            <v/>
          </cell>
        </row>
        <row r="1455">
          <cell r="C1455">
            <v>76611</v>
          </cell>
          <cell r="S1455" t="str">
            <v/>
          </cell>
          <cell r="AG1455" t="str">
            <v/>
          </cell>
        </row>
        <row r="1456">
          <cell r="C1456">
            <v>76642</v>
          </cell>
          <cell r="S1456" t="str">
            <v/>
          </cell>
          <cell r="AG1456" t="str">
            <v/>
          </cell>
        </row>
        <row r="1457">
          <cell r="C1457">
            <v>76672</v>
          </cell>
          <cell r="S1457" t="str">
            <v/>
          </cell>
          <cell r="AG1457" t="str">
            <v/>
          </cell>
        </row>
        <row r="1458">
          <cell r="C1458">
            <v>76703</v>
          </cell>
          <cell r="S1458" t="str">
            <v/>
          </cell>
          <cell r="AG1458" t="str">
            <v/>
          </cell>
        </row>
        <row r="1459">
          <cell r="C1459">
            <v>76734</v>
          </cell>
          <cell r="S1459" t="str">
            <v/>
          </cell>
          <cell r="AG1459" t="str">
            <v/>
          </cell>
        </row>
        <row r="1460">
          <cell r="C1460">
            <v>76762</v>
          </cell>
          <cell r="S1460" t="str">
            <v/>
          </cell>
          <cell r="AG1460" t="str">
            <v/>
          </cell>
        </row>
        <row r="1461">
          <cell r="C1461">
            <v>76793</v>
          </cell>
          <cell r="S1461" t="str">
            <v/>
          </cell>
          <cell r="AG1461" t="str">
            <v/>
          </cell>
        </row>
        <row r="1462">
          <cell r="C1462">
            <v>76823</v>
          </cell>
          <cell r="S1462" t="str">
            <v/>
          </cell>
          <cell r="AG1462" t="str">
            <v/>
          </cell>
        </row>
        <row r="1463">
          <cell r="C1463">
            <v>76854</v>
          </cell>
          <cell r="S1463" t="str">
            <v/>
          </cell>
          <cell r="AG1463" t="str">
            <v/>
          </cell>
        </row>
        <row r="1464">
          <cell r="C1464">
            <v>76884</v>
          </cell>
          <cell r="S1464" t="str">
            <v/>
          </cell>
          <cell r="AG1464" t="str">
            <v/>
          </cell>
        </row>
        <row r="1465">
          <cell r="C1465">
            <v>76915</v>
          </cell>
          <cell r="S1465" t="str">
            <v/>
          </cell>
          <cell r="AG1465" t="str">
            <v/>
          </cell>
        </row>
        <row r="1466">
          <cell r="C1466">
            <v>76946</v>
          </cell>
          <cell r="S1466" t="str">
            <v/>
          </cell>
          <cell r="AG1466" t="str">
            <v/>
          </cell>
        </row>
        <row r="1467">
          <cell r="C1467">
            <v>76976</v>
          </cell>
          <cell r="S1467" t="str">
            <v/>
          </cell>
          <cell r="AG1467" t="str">
            <v/>
          </cell>
        </row>
        <row r="1468">
          <cell r="C1468">
            <v>77007</v>
          </cell>
          <cell r="S1468" t="str">
            <v/>
          </cell>
          <cell r="AG1468" t="str">
            <v/>
          </cell>
        </row>
        <row r="1469">
          <cell r="C1469">
            <v>77037</v>
          </cell>
          <cell r="S1469" t="str">
            <v/>
          </cell>
          <cell r="AG1469" t="str">
            <v/>
          </cell>
        </row>
        <row r="1470">
          <cell r="C1470">
            <v>77068</v>
          </cell>
          <cell r="S1470" t="str">
            <v/>
          </cell>
          <cell r="AG1470" t="str">
            <v/>
          </cell>
        </row>
        <row r="1471">
          <cell r="C1471">
            <v>77099</v>
          </cell>
          <cell r="S1471" t="str">
            <v/>
          </cell>
          <cell r="AG1471" t="str">
            <v/>
          </cell>
        </row>
        <row r="1472">
          <cell r="C1472">
            <v>77127</v>
          </cell>
          <cell r="S1472" t="str">
            <v/>
          </cell>
          <cell r="AG1472" t="str">
            <v/>
          </cell>
        </row>
        <row r="1473">
          <cell r="C1473">
            <v>77158</v>
          </cell>
          <cell r="S1473" t="str">
            <v/>
          </cell>
          <cell r="AG1473" t="str">
            <v/>
          </cell>
        </row>
        <row r="1474">
          <cell r="C1474">
            <v>77188</v>
          </cell>
          <cell r="S1474" t="str">
            <v/>
          </cell>
          <cell r="AG1474" t="str">
            <v/>
          </cell>
        </row>
        <row r="1475">
          <cell r="C1475">
            <v>77219</v>
          </cell>
          <cell r="S1475" t="str">
            <v/>
          </cell>
          <cell r="AG1475" t="str">
            <v/>
          </cell>
        </row>
        <row r="1476">
          <cell r="C1476">
            <v>77249</v>
          </cell>
          <cell r="S1476" t="str">
            <v/>
          </cell>
          <cell r="AG1476" t="str">
            <v/>
          </cell>
        </row>
        <row r="1477">
          <cell r="C1477">
            <v>77280</v>
          </cell>
          <cell r="S1477" t="str">
            <v/>
          </cell>
          <cell r="AG1477" t="str">
            <v/>
          </cell>
        </row>
        <row r="1478">
          <cell r="C1478">
            <v>77311</v>
          </cell>
          <cell r="S1478" t="str">
            <v/>
          </cell>
          <cell r="AG1478" t="str">
            <v/>
          </cell>
        </row>
        <row r="1479">
          <cell r="C1479">
            <v>77341</v>
          </cell>
          <cell r="S1479" t="str">
            <v/>
          </cell>
          <cell r="AG1479" t="str">
            <v/>
          </cell>
        </row>
        <row r="1480">
          <cell r="C1480">
            <v>77372</v>
          </cell>
          <cell r="S1480" t="str">
            <v/>
          </cell>
          <cell r="AG1480" t="str">
            <v/>
          </cell>
        </row>
        <row r="1481">
          <cell r="C1481">
            <v>77402</v>
          </cell>
          <cell r="S1481" t="str">
            <v/>
          </cell>
          <cell r="AG1481" t="str">
            <v/>
          </cell>
        </row>
        <row r="1482">
          <cell r="C1482">
            <v>77433</v>
          </cell>
          <cell r="S1482" t="str">
            <v/>
          </cell>
          <cell r="AG1482" t="str">
            <v/>
          </cell>
        </row>
        <row r="1483">
          <cell r="C1483">
            <v>77464</v>
          </cell>
          <cell r="S1483" t="str">
            <v/>
          </cell>
          <cell r="AG1483" t="str">
            <v/>
          </cell>
        </row>
        <row r="1484">
          <cell r="C1484">
            <v>77493</v>
          </cell>
          <cell r="S1484" t="str">
            <v/>
          </cell>
          <cell r="AG1484" t="str">
            <v/>
          </cell>
        </row>
        <row r="1485">
          <cell r="C1485">
            <v>77524</v>
          </cell>
          <cell r="S1485" t="str">
            <v/>
          </cell>
          <cell r="AG1485" t="str">
            <v/>
          </cell>
        </row>
        <row r="1486">
          <cell r="C1486">
            <v>77554</v>
          </cell>
          <cell r="S1486" t="str">
            <v/>
          </cell>
          <cell r="AG1486" t="str">
            <v/>
          </cell>
        </row>
        <row r="1487">
          <cell r="C1487">
            <v>77585</v>
          </cell>
          <cell r="S1487" t="str">
            <v/>
          </cell>
          <cell r="AG1487" t="str">
            <v/>
          </cell>
        </row>
        <row r="1488">
          <cell r="C1488">
            <v>77615</v>
          </cell>
          <cell r="S1488" t="str">
            <v/>
          </cell>
          <cell r="AG1488" t="str">
            <v/>
          </cell>
        </row>
        <row r="1489">
          <cell r="C1489">
            <v>77646</v>
          </cell>
          <cell r="S1489" t="str">
            <v/>
          </cell>
          <cell r="AG1489" t="str">
            <v/>
          </cell>
        </row>
        <row r="1490">
          <cell r="C1490">
            <v>77677</v>
          </cell>
          <cell r="S1490" t="str">
            <v/>
          </cell>
          <cell r="AG1490" t="str">
            <v/>
          </cell>
        </row>
        <row r="1491">
          <cell r="C1491">
            <v>77707</v>
          </cell>
          <cell r="S1491" t="str">
            <v/>
          </cell>
          <cell r="AG1491" t="str">
            <v/>
          </cell>
        </row>
        <row r="1492">
          <cell r="C1492">
            <v>77738</v>
          </cell>
          <cell r="S1492" t="str">
            <v/>
          </cell>
          <cell r="AG1492" t="str">
            <v/>
          </cell>
        </row>
        <row r="1493">
          <cell r="C1493">
            <v>77768</v>
          </cell>
          <cell r="S1493" t="str">
            <v/>
          </cell>
          <cell r="AG1493" t="str">
            <v/>
          </cell>
        </row>
        <row r="1494">
          <cell r="C1494">
            <v>77799</v>
          </cell>
          <cell r="S1494" t="str">
            <v/>
          </cell>
          <cell r="AG1494" t="str">
            <v/>
          </cell>
        </row>
        <row r="1495">
          <cell r="C1495">
            <v>77830</v>
          </cell>
          <cell r="S1495" t="str">
            <v/>
          </cell>
          <cell r="AG1495" t="str">
            <v/>
          </cell>
        </row>
        <row r="1496">
          <cell r="C1496">
            <v>77858</v>
          </cell>
          <cell r="S1496" t="str">
            <v/>
          </cell>
          <cell r="AG1496" t="str">
            <v/>
          </cell>
        </row>
        <row r="1497">
          <cell r="C1497">
            <v>77889</v>
          </cell>
          <cell r="S1497" t="str">
            <v/>
          </cell>
          <cell r="AG1497" t="str">
            <v/>
          </cell>
        </row>
        <row r="1498">
          <cell r="C1498">
            <v>77919</v>
          </cell>
          <cell r="S1498" t="str">
            <v/>
          </cell>
          <cell r="AG1498" t="str">
            <v/>
          </cell>
        </row>
        <row r="1499">
          <cell r="C1499">
            <v>77950</v>
          </cell>
          <cell r="S1499" t="str">
            <v/>
          </cell>
          <cell r="AG1499" t="str">
            <v/>
          </cell>
        </row>
        <row r="1500">
          <cell r="C1500">
            <v>77980</v>
          </cell>
          <cell r="S1500" t="str">
            <v/>
          </cell>
          <cell r="AG1500" t="str">
            <v/>
          </cell>
        </row>
        <row r="1501">
          <cell r="C1501">
            <v>78011</v>
          </cell>
          <cell r="S1501" t="str">
            <v/>
          </cell>
          <cell r="AG1501" t="str">
            <v/>
          </cell>
        </row>
        <row r="1502">
          <cell r="C1502">
            <v>78042</v>
          </cell>
          <cell r="S1502" t="str">
            <v/>
          </cell>
          <cell r="AG1502" t="str">
            <v/>
          </cell>
        </row>
        <row r="1503">
          <cell r="C1503">
            <v>78072</v>
          </cell>
          <cell r="S1503" t="str">
            <v/>
          </cell>
          <cell r="AG1503" t="str">
            <v/>
          </cell>
        </row>
        <row r="1504">
          <cell r="C1504">
            <v>78103</v>
          </cell>
          <cell r="S1504" t="str">
            <v/>
          </cell>
          <cell r="AG1504" t="str">
            <v/>
          </cell>
        </row>
        <row r="1505">
          <cell r="C1505">
            <v>78133</v>
          </cell>
          <cell r="S1505" t="str">
            <v/>
          </cell>
          <cell r="AG1505" t="str">
            <v/>
          </cell>
        </row>
        <row r="1506">
          <cell r="C1506">
            <v>78164</v>
          </cell>
          <cell r="S1506" t="str">
            <v/>
          </cell>
          <cell r="AG1506" t="str">
            <v/>
          </cell>
        </row>
        <row r="1507">
          <cell r="C1507">
            <v>78195</v>
          </cell>
          <cell r="S1507" t="str">
            <v/>
          </cell>
          <cell r="AG1507" t="str">
            <v/>
          </cell>
        </row>
        <row r="1508">
          <cell r="C1508">
            <v>78223</v>
          </cell>
          <cell r="S1508" t="str">
            <v/>
          </cell>
          <cell r="AG1508" t="str">
            <v/>
          </cell>
        </row>
        <row r="1509">
          <cell r="C1509">
            <v>78254</v>
          </cell>
          <cell r="S1509" t="str">
            <v/>
          </cell>
          <cell r="AG1509" t="str">
            <v/>
          </cell>
        </row>
        <row r="1510">
          <cell r="C1510">
            <v>78284</v>
          </cell>
          <cell r="S1510" t="str">
            <v/>
          </cell>
          <cell r="AG1510" t="str">
            <v/>
          </cell>
        </row>
        <row r="1511">
          <cell r="C1511">
            <v>78315</v>
          </cell>
          <cell r="S1511" t="str">
            <v/>
          </cell>
          <cell r="AG1511" t="str">
            <v/>
          </cell>
        </row>
        <row r="1512">
          <cell r="C1512">
            <v>78345</v>
          </cell>
          <cell r="S1512" t="str">
            <v/>
          </cell>
          <cell r="AG1512" t="str">
            <v/>
          </cell>
        </row>
        <row r="1513">
          <cell r="C1513">
            <v>78376</v>
          </cell>
          <cell r="S1513" t="str">
            <v/>
          </cell>
          <cell r="AG1513" t="str">
            <v/>
          </cell>
        </row>
        <row r="1514">
          <cell r="C1514">
            <v>78407</v>
          </cell>
          <cell r="S1514" t="str">
            <v/>
          </cell>
          <cell r="AG1514" t="str">
            <v/>
          </cell>
        </row>
        <row r="1515">
          <cell r="C1515">
            <v>78437</v>
          </cell>
          <cell r="S1515" t="str">
            <v/>
          </cell>
          <cell r="AG1515" t="str">
            <v/>
          </cell>
        </row>
        <row r="1516">
          <cell r="C1516">
            <v>78468</v>
          </cell>
          <cell r="S1516" t="str">
            <v/>
          </cell>
          <cell r="AG1516" t="str">
            <v/>
          </cell>
        </row>
        <row r="1517">
          <cell r="C1517">
            <v>78498</v>
          </cell>
          <cell r="S1517" t="str">
            <v/>
          </cell>
          <cell r="AG1517" t="str">
            <v/>
          </cell>
        </row>
        <row r="1518">
          <cell r="C1518">
            <v>78529</v>
          </cell>
          <cell r="S1518" t="str">
            <v/>
          </cell>
          <cell r="AG1518" t="str">
            <v/>
          </cell>
        </row>
        <row r="1519">
          <cell r="C1519">
            <v>78560</v>
          </cell>
          <cell r="S1519" t="str">
            <v/>
          </cell>
          <cell r="AG1519" t="str">
            <v/>
          </cell>
        </row>
        <row r="1520">
          <cell r="C1520">
            <v>78588</v>
          </cell>
          <cell r="S1520" t="str">
            <v/>
          </cell>
          <cell r="AG1520" t="str">
            <v/>
          </cell>
        </row>
        <row r="1521">
          <cell r="C1521">
            <v>78619</v>
          </cell>
          <cell r="S1521" t="str">
            <v/>
          </cell>
          <cell r="AG1521" t="str">
            <v/>
          </cell>
        </row>
        <row r="1522">
          <cell r="C1522">
            <v>78649</v>
          </cell>
          <cell r="S1522" t="str">
            <v/>
          </cell>
          <cell r="AG1522" t="str">
            <v/>
          </cell>
        </row>
        <row r="1523">
          <cell r="C1523">
            <v>78680</v>
          </cell>
          <cell r="S1523" t="str">
            <v/>
          </cell>
          <cell r="AG1523" t="str">
            <v/>
          </cell>
        </row>
        <row r="1524">
          <cell r="C1524">
            <v>78710</v>
          </cell>
          <cell r="S1524" t="str">
            <v/>
          </cell>
          <cell r="AG1524" t="str">
            <v/>
          </cell>
        </row>
        <row r="1525">
          <cell r="C1525">
            <v>78741</v>
          </cell>
          <cell r="S1525" t="str">
            <v/>
          </cell>
          <cell r="AG1525" t="str">
            <v/>
          </cell>
        </row>
        <row r="1526">
          <cell r="C1526">
            <v>78772</v>
          </cell>
          <cell r="S1526" t="str">
            <v/>
          </cell>
          <cell r="AG1526" t="str">
            <v/>
          </cell>
        </row>
        <row r="1527">
          <cell r="C1527">
            <v>78802</v>
          </cell>
          <cell r="S1527" t="str">
            <v/>
          </cell>
          <cell r="AG1527" t="str">
            <v/>
          </cell>
        </row>
        <row r="1528">
          <cell r="C1528">
            <v>78833</v>
          </cell>
          <cell r="S1528" t="str">
            <v/>
          </cell>
          <cell r="AG1528" t="str">
            <v/>
          </cell>
        </row>
        <row r="1529">
          <cell r="C1529">
            <v>78863</v>
          </cell>
          <cell r="S1529" t="str">
            <v/>
          </cell>
          <cell r="AG1529" t="str">
            <v/>
          </cell>
        </row>
        <row r="1530">
          <cell r="C1530">
            <v>78894</v>
          </cell>
          <cell r="S1530" t="str">
            <v/>
          </cell>
          <cell r="AG1530" t="str">
            <v/>
          </cell>
        </row>
        <row r="1531">
          <cell r="C1531">
            <v>78925</v>
          </cell>
          <cell r="S1531" t="str">
            <v/>
          </cell>
          <cell r="AG1531" t="str">
            <v/>
          </cell>
        </row>
        <row r="1532">
          <cell r="C1532">
            <v>78954</v>
          </cell>
          <cell r="S1532" t="str">
            <v/>
          </cell>
          <cell r="AG1532" t="str">
            <v/>
          </cell>
        </row>
        <row r="1533">
          <cell r="C1533">
            <v>78985</v>
          </cell>
          <cell r="S1533" t="str">
            <v/>
          </cell>
          <cell r="AG1533" t="str">
            <v/>
          </cell>
        </row>
        <row r="1534">
          <cell r="C1534">
            <v>79015</v>
          </cell>
          <cell r="S1534" t="str">
            <v/>
          </cell>
          <cell r="AG1534" t="str">
            <v/>
          </cell>
        </row>
        <row r="1535">
          <cell r="C1535">
            <v>79046</v>
          </cell>
          <cell r="S1535" t="str">
            <v/>
          </cell>
          <cell r="AG1535" t="str">
            <v/>
          </cell>
        </row>
        <row r="1536">
          <cell r="C1536">
            <v>79076</v>
          </cell>
          <cell r="S1536" t="str">
            <v/>
          </cell>
          <cell r="AG1536" t="str">
            <v/>
          </cell>
        </row>
        <row r="1537">
          <cell r="C1537">
            <v>79107</v>
          </cell>
          <cell r="S1537" t="str">
            <v/>
          </cell>
          <cell r="AG1537" t="str">
            <v/>
          </cell>
        </row>
        <row r="1538">
          <cell r="C1538">
            <v>79138</v>
          </cell>
          <cell r="S1538" t="str">
            <v/>
          </cell>
          <cell r="AG1538" t="str">
            <v/>
          </cell>
        </row>
        <row r="1539">
          <cell r="C1539">
            <v>79168</v>
          </cell>
          <cell r="S1539" t="str">
            <v/>
          </cell>
          <cell r="AG1539" t="str">
            <v/>
          </cell>
        </row>
        <row r="1540">
          <cell r="C1540">
            <v>79199</v>
          </cell>
          <cell r="S1540" t="str">
            <v/>
          </cell>
          <cell r="AG1540" t="str">
            <v/>
          </cell>
        </row>
        <row r="1541">
          <cell r="C1541">
            <v>79229</v>
          </cell>
          <cell r="S1541" t="str">
            <v/>
          </cell>
          <cell r="AG1541" t="str">
            <v/>
          </cell>
        </row>
        <row r="1542">
          <cell r="C1542">
            <v>79260</v>
          </cell>
          <cell r="S1542" t="str">
            <v/>
          </cell>
          <cell r="AG1542" t="str">
            <v/>
          </cell>
        </row>
        <row r="1543">
          <cell r="C1543">
            <v>79291</v>
          </cell>
          <cell r="S1543" t="str">
            <v/>
          </cell>
          <cell r="AG1543" t="str">
            <v/>
          </cell>
        </row>
        <row r="1544">
          <cell r="C1544">
            <v>79319</v>
          </cell>
          <cell r="S1544" t="str">
            <v/>
          </cell>
          <cell r="AG1544" t="str">
            <v/>
          </cell>
        </row>
        <row r="1545">
          <cell r="C1545">
            <v>79350</v>
          </cell>
          <cell r="S1545" t="str">
            <v/>
          </cell>
          <cell r="AG1545" t="str">
            <v/>
          </cell>
        </row>
        <row r="1546">
          <cell r="C1546">
            <v>79380</v>
          </cell>
          <cell r="S1546" t="str">
            <v/>
          </cell>
          <cell r="AG1546" t="str">
            <v/>
          </cell>
        </row>
        <row r="1547">
          <cell r="C1547">
            <v>79411</v>
          </cell>
          <cell r="S1547" t="str">
            <v/>
          </cell>
          <cell r="AG1547" t="str">
            <v/>
          </cell>
        </row>
        <row r="1548">
          <cell r="C1548">
            <v>79441</v>
          </cell>
          <cell r="S1548" t="str">
            <v/>
          </cell>
          <cell r="AG1548" t="str">
            <v/>
          </cell>
        </row>
        <row r="1549">
          <cell r="C1549">
            <v>79472</v>
          </cell>
          <cell r="S1549" t="str">
            <v/>
          </cell>
          <cell r="AG1549" t="str">
            <v/>
          </cell>
        </row>
        <row r="1550">
          <cell r="C1550">
            <v>79503</v>
          </cell>
          <cell r="S1550" t="str">
            <v/>
          </cell>
          <cell r="AG1550" t="str">
            <v/>
          </cell>
        </row>
        <row r="1551">
          <cell r="C1551">
            <v>79533</v>
          </cell>
          <cell r="S1551" t="str">
            <v/>
          </cell>
          <cell r="AG1551" t="str">
            <v/>
          </cell>
        </row>
        <row r="1552">
          <cell r="C1552">
            <v>79564</v>
          </cell>
          <cell r="S1552" t="str">
            <v/>
          </cell>
          <cell r="AG1552" t="str">
            <v/>
          </cell>
        </row>
        <row r="1553">
          <cell r="C1553">
            <v>79594</v>
          </cell>
          <cell r="S1553" t="str">
            <v/>
          </cell>
          <cell r="AG1553" t="str">
            <v/>
          </cell>
        </row>
        <row r="1554">
          <cell r="C1554">
            <v>79625</v>
          </cell>
          <cell r="S1554" t="str">
            <v/>
          </cell>
          <cell r="AG1554" t="str">
            <v/>
          </cell>
        </row>
        <row r="1555">
          <cell r="C1555">
            <v>79656</v>
          </cell>
          <cell r="S1555" t="str">
            <v/>
          </cell>
          <cell r="AG1555" t="str">
            <v/>
          </cell>
        </row>
        <row r="1556">
          <cell r="C1556">
            <v>79684</v>
          </cell>
          <cell r="S1556" t="str">
            <v/>
          </cell>
          <cell r="AG1556" t="str">
            <v/>
          </cell>
        </row>
        <row r="1557">
          <cell r="C1557">
            <v>79715</v>
          </cell>
          <cell r="S1557" t="str">
            <v/>
          </cell>
          <cell r="AG1557" t="str">
            <v/>
          </cell>
        </row>
        <row r="1558">
          <cell r="C1558">
            <v>79745</v>
          </cell>
          <cell r="S1558" t="str">
            <v/>
          </cell>
          <cell r="AG1558" t="str">
            <v/>
          </cell>
        </row>
        <row r="1559">
          <cell r="C1559">
            <v>79776</v>
          </cell>
          <cell r="S1559" t="str">
            <v/>
          </cell>
          <cell r="AG1559" t="str">
            <v/>
          </cell>
        </row>
        <row r="1560">
          <cell r="C1560">
            <v>79806</v>
          </cell>
          <cell r="S1560" t="str">
            <v/>
          </cell>
          <cell r="AG1560" t="str">
            <v/>
          </cell>
        </row>
        <row r="1561">
          <cell r="C1561">
            <v>79837</v>
          </cell>
          <cell r="S1561" t="str">
            <v/>
          </cell>
          <cell r="AG1561" t="str">
            <v/>
          </cell>
        </row>
        <row r="1562">
          <cell r="C1562">
            <v>79868</v>
          </cell>
          <cell r="S1562" t="str">
            <v/>
          </cell>
          <cell r="AG1562" t="str">
            <v/>
          </cell>
        </row>
        <row r="1563">
          <cell r="C1563">
            <v>79898</v>
          </cell>
          <cell r="S1563" t="str">
            <v/>
          </cell>
          <cell r="AG1563" t="str">
            <v/>
          </cell>
        </row>
        <row r="1564">
          <cell r="C1564">
            <v>79929</v>
          </cell>
          <cell r="S1564" t="str">
            <v/>
          </cell>
          <cell r="AG1564" t="str">
            <v/>
          </cell>
        </row>
        <row r="1565">
          <cell r="C1565">
            <v>79959</v>
          </cell>
          <cell r="S1565" t="str">
            <v/>
          </cell>
          <cell r="AG1565" t="str">
            <v/>
          </cell>
        </row>
        <row r="1566">
          <cell r="C1566">
            <v>79990</v>
          </cell>
          <cell r="S1566" t="str">
            <v/>
          </cell>
          <cell r="AG1566" t="str">
            <v/>
          </cell>
        </row>
        <row r="1567">
          <cell r="C1567">
            <v>80021</v>
          </cell>
          <cell r="S1567" t="str">
            <v/>
          </cell>
          <cell r="AG1567" t="str">
            <v/>
          </cell>
        </row>
        <row r="1568">
          <cell r="C1568">
            <v>80049</v>
          </cell>
          <cell r="S1568" t="str">
            <v/>
          </cell>
          <cell r="AG1568" t="str">
            <v/>
          </cell>
        </row>
        <row r="1569">
          <cell r="C1569">
            <v>80080</v>
          </cell>
          <cell r="S1569" t="str">
            <v/>
          </cell>
          <cell r="AG1569" t="str">
            <v/>
          </cell>
        </row>
        <row r="1570">
          <cell r="C1570">
            <v>80110</v>
          </cell>
          <cell r="S1570" t="str">
            <v/>
          </cell>
          <cell r="AG1570" t="str">
            <v/>
          </cell>
        </row>
        <row r="1571">
          <cell r="C1571">
            <v>80141</v>
          </cell>
          <cell r="S1571" t="str">
            <v/>
          </cell>
          <cell r="AG1571" t="str">
            <v/>
          </cell>
        </row>
        <row r="1572">
          <cell r="C1572">
            <v>80171</v>
          </cell>
          <cell r="S1572" t="str">
            <v/>
          </cell>
          <cell r="AG1572" t="str">
            <v/>
          </cell>
        </row>
        <row r="1573">
          <cell r="C1573">
            <v>80202</v>
          </cell>
          <cell r="S1573" t="str">
            <v/>
          </cell>
          <cell r="AG1573" t="str">
            <v/>
          </cell>
        </row>
        <row r="1574">
          <cell r="C1574">
            <v>80233</v>
          </cell>
          <cell r="S1574" t="str">
            <v/>
          </cell>
          <cell r="AG1574" t="str">
            <v/>
          </cell>
        </row>
        <row r="1575">
          <cell r="C1575">
            <v>80263</v>
          </cell>
          <cell r="S1575" t="str">
            <v/>
          </cell>
          <cell r="AG1575" t="str">
            <v/>
          </cell>
        </row>
        <row r="1576">
          <cell r="C1576">
            <v>80294</v>
          </cell>
          <cell r="S1576" t="str">
            <v/>
          </cell>
          <cell r="AG1576" t="str">
            <v/>
          </cell>
        </row>
        <row r="1577">
          <cell r="C1577">
            <v>80324</v>
          </cell>
          <cell r="S1577" t="str">
            <v/>
          </cell>
          <cell r="AG1577" t="str">
            <v/>
          </cell>
        </row>
        <row r="1578">
          <cell r="C1578">
            <v>80355</v>
          </cell>
          <cell r="S1578" t="str">
            <v/>
          </cell>
          <cell r="AG1578" t="str">
            <v/>
          </cell>
        </row>
        <row r="1579">
          <cell r="C1579">
            <v>80386</v>
          </cell>
          <cell r="S1579" t="str">
            <v/>
          </cell>
          <cell r="AG1579" t="str">
            <v/>
          </cell>
        </row>
        <row r="1580">
          <cell r="C1580">
            <v>80415</v>
          </cell>
          <cell r="S1580" t="str">
            <v/>
          </cell>
          <cell r="AG1580" t="str">
            <v/>
          </cell>
        </row>
        <row r="1581">
          <cell r="C1581">
            <v>80446</v>
          </cell>
          <cell r="S1581" t="str">
            <v/>
          </cell>
          <cell r="AG1581" t="str">
            <v/>
          </cell>
        </row>
        <row r="1582">
          <cell r="C1582">
            <v>80476</v>
          </cell>
          <cell r="S1582" t="str">
            <v/>
          </cell>
          <cell r="AG1582" t="str">
            <v/>
          </cell>
        </row>
        <row r="1583">
          <cell r="C1583">
            <v>80507</v>
          </cell>
          <cell r="S1583" t="str">
            <v/>
          </cell>
          <cell r="AG1583" t="str">
            <v/>
          </cell>
        </row>
        <row r="1584">
          <cell r="C1584">
            <v>80537</v>
          </cell>
          <cell r="S1584" t="str">
            <v/>
          </cell>
          <cell r="AG1584" t="str">
            <v/>
          </cell>
        </row>
        <row r="1585">
          <cell r="C1585">
            <v>80568</v>
          </cell>
          <cell r="S1585" t="str">
            <v/>
          </cell>
          <cell r="AG1585" t="str">
            <v/>
          </cell>
        </row>
        <row r="1586">
          <cell r="C1586">
            <v>80599</v>
          </cell>
          <cell r="S1586" t="str">
            <v/>
          </cell>
          <cell r="AG1586" t="str">
            <v/>
          </cell>
        </row>
        <row r="1587">
          <cell r="C1587">
            <v>80629</v>
          </cell>
          <cell r="S1587" t="str">
            <v/>
          </cell>
          <cell r="AG1587" t="str">
            <v/>
          </cell>
        </row>
        <row r="1588">
          <cell r="C1588">
            <v>80660</v>
          </cell>
          <cell r="S1588" t="str">
            <v/>
          </cell>
          <cell r="AG1588" t="str">
            <v/>
          </cell>
        </row>
        <row r="1589">
          <cell r="C1589">
            <v>80690</v>
          </cell>
          <cell r="S1589" t="str">
            <v/>
          </cell>
          <cell r="AG1589" t="str">
            <v/>
          </cell>
        </row>
        <row r="1590">
          <cell r="C1590">
            <v>80721</v>
          </cell>
          <cell r="S1590" t="str">
            <v/>
          </cell>
          <cell r="AG1590" t="str">
            <v/>
          </cell>
        </row>
        <row r="1591">
          <cell r="C1591">
            <v>80752</v>
          </cell>
          <cell r="S1591" t="str">
            <v/>
          </cell>
          <cell r="AG1591" t="str">
            <v/>
          </cell>
        </row>
        <row r="1592">
          <cell r="C1592">
            <v>80780</v>
          </cell>
          <cell r="S1592" t="str">
            <v/>
          </cell>
          <cell r="AG1592" t="str">
            <v/>
          </cell>
        </row>
        <row r="1593">
          <cell r="C1593">
            <v>80811</v>
          </cell>
          <cell r="S1593" t="str">
            <v/>
          </cell>
          <cell r="AG1593" t="str">
            <v/>
          </cell>
        </row>
        <row r="1594">
          <cell r="C1594">
            <v>80841</v>
          </cell>
          <cell r="S1594" t="str">
            <v/>
          </cell>
          <cell r="AG1594" t="str">
            <v/>
          </cell>
        </row>
        <row r="1595">
          <cell r="C1595">
            <v>80872</v>
          </cell>
          <cell r="S1595" t="str">
            <v/>
          </cell>
          <cell r="AG1595" t="str">
            <v/>
          </cell>
        </row>
        <row r="1596">
          <cell r="C1596">
            <v>80902</v>
          </cell>
          <cell r="S1596" t="str">
            <v/>
          </cell>
          <cell r="AG1596" t="str">
            <v/>
          </cell>
        </row>
        <row r="1597">
          <cell r="C1597">
            <v>80933</v>
          </cell>
          <cell r="S1597" t="str">
            <v/>
          </cell>
          <cell r="AG1597" t="str">
            <v/>
          </cell>
        </row>
        <row r="1598">
          <cell r="C1598">
            <v>80964</v>
          </cell>
          <cell r="S1598" t="str">
            <v/>
          </cell>
          <cell r="AG1598" t="str">
            <v/>
          </cell>
        </row>
        <row r="1599">
          <cell r="C1599">
            <v>80994</v>
          </cell>
          <cell r="S1599" t="str">
            <v/>
          </cell>
          <cell r="AG1599" t="str">
            <v/>
          </cell>
        </row>
        <row r="1600">
          <cell r="C1600">
            <v>81025</v>
          </cell>
          <cell r="S1600" t="str">
            <v/>
          </cell>
          <cell r="AG1600" t="str">
            <v/>
          </cell>
        </row>
        <row r="1601">
          <cell r="C1601">
            <v>81055</v>
          </cell>
          <cell r="S1601" t="str">
            <v/>
          </cell>
          <cell r="AG1601" t="str">
            <v/>
          </cell>
        </row>
        <row r="1602">
          <cell r="C1602">
            <v>81086</v>
          </cell>
          <cell r="S1602" t="str">
            <v/>
          </cell>
          <cell r="AG1602" t="str">
            <v/>
          </cell>
        </row>
        <row r="1603">
          <cell r="C1603">
            <v>81117</v>
          </cell>
          <cell r="S1603" t="str">
            <v/>
          </cell>
          <cell r="AG1603" t="str">
            <v/>
          </cell>
        </row>
        <row r="1604">
          <cell r="C1604">
            <v>81145</v>
          </cell>
          <cell r="S1604" t="str">
            <v/>
          </cell>
          <cell r="AG1604" t="str">
            <v/>
          </cell>
        </row>
        <row r="1605">
          <cell r="C1605">
            <v>81176</v>
          </cell>
          <cell r="S1605" t="str">
            <v/>
          </cell>
          <cell r="AG1605" t="str">
            <v/>
          </cell>
        </row>
        <row r="1606">
          <cell r="C1606">
            <v>81206</v>
          </cell>
          <cell r="S1606" t="str">
            <v/>
          </cell>
          <cell r="AG1606" t="str">
            <v/>
          </cell>
        </row>
        <row r="1607">
          <cell r="C1607">
            <v>81237</v>
          </cell>
          <cell r="S1607" t="str">
            <v/>
          </cell>
          <cell r="AG1607" t="str">
            <v/>
          </cell>
        </row>
        <row r="1608">
          <cell r="C1608">
            <v>81267</v>
          </cell>
          <cell r="S1608" t="str">
            <v/>
          </cell>
          <cell r="AG1608" t="str">
            <v/>
          </cell>
        </row>
        <row r="1609">
          <cell r="C1609">
            <v>81298</v>
          </cell>
          <cell r="S1609" t="str">
            <v/>
          </cell>
          <cell r="AG1609" t="str">
            <v/>
          </cell>
        </row>
        <row r="1610">
          <cell r="C1610">
            <v>81329</v>
          </cell>
          <cell r="S1610" t="str">
            <v/>
          </cell>
          <cell r="AG1610" t="str">
            <v/>
          </cell>
        </row>
        <row r="1611">
          <cell r="C1611">
            <v>81359</v>
          </cell>
          <cell r="S1611" t="str">
            <v/>
          </cell>
          <cell r="AG1611" t="str">
            <v/>
          </cell>
        </row>
        <row r="1612">
          <cell r="C1612">
            <v>81390</v>
          </cell>
          <cell r="S1612" t="str">
            <v/>
          </cell>
          <cell r="AG1612" t="str">
            <v/>
          </cell>
        </row>
        <row r="1613">
          <cell r="C1613">
            <v>81420</v>
          </cell>
          <cell r="S1613" t="str">
            <v/>
          </cell>
          <cell r="AG1613" t="str">
            <v/>
          </cell>
        </row>
        <row r="1614">
          <cell r="C1614">
            <v>81451</v>
          </cell>
          <cell r="S1614" t="str">
            <v/>
          </cell>
          <cell r="AG1614" t="str">
            <v/>
          </cell>
        </row>
        <row r="1615">
          <cell r="C1615">
            <v>81482</v>
          </cell>
          <cell r="S1615" t="str">
            <v/>
          </cell>
          <cell r="AG1615" t="str">
            <v/>
          </cell>
        </row>
        <row r="1616">
          <cell r="C1616">
            <v>81510</v>
          </cell>
          <cell r="S1616" t="str">
            <v/>
          </cell>
          <cell r="AG1616" t="str">
            <v/>
          </cell>
        </row>
        <row r="1617">
          <cell r="C1617">
            <v>81541</v>
          </cell>
          <cell r="S1617" t="str">
            <v/>
          </cell>
          <cell r="AG1617" t="str">
            <v/>
          </cell>
        </row>
        <row r="1618">
          <cell r="C1618">
            <v>81571</v>
          </cell>
          <cell r="S1618" t="str">
            <v/>
          </cell>
          <cell r="AG1618" t="str">
            <v/>
          </cell>
        </row>
        <row r="1619">
          <cell r="C1619">
            <v>81602</v>
          </cell>
          <cell r="S1619" t="str">
            <v/>
          </cell>
          <cell r="AG1619" t="str">
            <v/>
          </cell>
        </row>
        <row r="1620">
          <cell r="C1620">
            <v>81632</v>
          </cell>
          <cell r="S1620" t="str">
            <v/>
          </cell>
          <cell r="AG1620" t="str">
            <v/>
          </cell>
        </row>
        <row r="1621">
          <cell r="C1621">
            <v>81663</v>
          </cell>
          <cell r="S1621" t="str">
            <v/>
          </cell>
          <cell r="AG1621" t="str">
            <v/>
          </cell>
        </row>
        <row r="1622">
          <cell r="C1622">
            <v>81694</v>
          </cell>
          <cell r="S1622" t="str">
            <v/>
          </cell>
          <cell r="AG1622" t="str">
            <v/>
          </cell>
        </row>
        <row r="1623">
          <cell r="C1623">
            <v>81724</v>
          </cell>
          <cell r="S1623" t="str">
            <v/>
          </cell>
          <cell r="AG1623" t="str">
            <v/>
          </cell>
        </row>
        <row r="1624">
          <cell r="C1624">
            <v>81755</v>
          </cell>
          <cell r="S1624" t="str">
            <v/>
          </cell>
          <cell r="AG1624" t="str">
            <v/>
          </cell>
        </row>
        <row r="1625">
          <cell r="C1625">
            <v>81785</v>
          </cell>
          <cell r="S1625" t="str">
            <v/>
          </cell>
          <cell r="AG1625" t="str">
            <v/>
          </cell>
        </row>
        <row r="1626">
          <cell r="C1626">
            <v>81816</v>
          </cell>
          <cell r="S1626" t="str">
            <v/>
          </cell>
          <cell r="AG1626" t="str">
            <v/>
          </cell>
        </row>
        <row r="1627">
          <cell r="C1627">
            <v>81847</v>
          </cell>
          <cell r="S1627" t="str">
            <v/>
          </cell>
          <cell r="AG1627" t="str">
            <v/>
          </cell>
        </row>
        <row r="1628">
          <cell r="C1628">
            <v>81876</v>
          </cell>
          <cell r="S1628" t="str">
            <v/>
          </cell>
          <cell r="AG1628" t="str">
            <v/>
          </cell>
        </row>
        <row r="1629">
          <cell r="C1629">
            <v>81907</v>
          </cell>
          <cell r="S1629" t="str">
            <v/>
          </cell>
          <cell r="AG1629" t="str">
            <v/>
          </cell>
        </row>
        <row r="1630">
          <cell r="C1630">
            <v>81937</v>
          </cell>
          <cell r="S1630" t="str">
            <v/>
          </cell>
          <cell r="AG1630" t="str">
            <v/>
          </cell>
        </row>
        <row r="1631">
          <cell r="C1631">
            <v>81968</v>
          </cell>
          <cell r="S1631" t="str">
            <v/>
          </cell>
          <cell r="AG1631" t="str">
            <v/>
          </cell>
        </row>
        <row r="1632">
          <cell r="C1632">
            <v>81998</v>
          </cell>
          <cell r="S1632" t="str">
            <v/>
          </cell>
          <cell r="AG1632" t="str">
            <v/>
          </cell>
        </row>
        <row r="1633">
          <cell r="C1633">
            <v>82029</v>
          </cell>
          <cell r="S1633" t="str">
            <v/>
          </cell>
          <cell r="AG1633" t="str">
            <v/>
          </cell>
        </row>
        <row r="1634">
          <cell r="C1634">
            <v>82060</v>
          </cell>
          <cell r="S1634" t="str">
            <v/>
          </cell>
          <cell r="AG1634" t="str">
            <v/>
          </cell>
        </row>
        <row r="1635">
          <cell r="C1635">
            <v>82090</v>
          </cell>
          <cell r="S1635" t="str">
            <v/>
          </cell>
          <cell r="AG1635" t="str">
            <v/>
          </cell>
        </row>
        <row r="1636">
          <cell r="C1636">
            <v>82121</v>
          </cell>
          <cell r="S1636" t="str">
            <v/>
          </cell>
          <cell r="AG1636" t="str">
            <v/>
          </cell>
        </row>
        <row r="1637">
          <cell r="C1637">
            <v>82151</v>
          </cell>
          <cell r="S1637" t="str">
            <v/>
          </cell>
          <cell r="AG1637" t="str">
            <v/>
          </cell>
        </row>
        <row r="1638">
          <cell r="C1638">
            <v>82182</v>
          </cell>
          <cell r="S1638" t="str">
            <v/>
          </cell>
          <cell r="AG1638" t="str">
            <v/>
          </cell>
        </row>
        <row r="1639">
          <cell r="C1639">
            <v>82213</v>
          </cell>
          <cell r="S1639" t="str">
            <v/>
          </cell>
          <cell r="AG1639" t="str">
            <v/>
          </cell>
        </row>
        <row r="1640">
          <cell r="C1640">
            <v>82241</v>
          </cell>
          <cell r="S1640" t="str">
            <v/>
          </cell>
          <cell r="AG1640" t="str">
            <v/>
          </cell>
        </row>
        <row r="1641">
          <cell r="C1641">
            <v>82272</v>
          </cell>
          <cell r="S1641" t="str">
            <v/>
          </cell>
          <cell r="AG1641" t="str">
            <v/>
          </cell>
        </row>
        <row r="1642">
          <cell r="C1642">
            <v>82302</v>
          </cell>
          <cell r="S1642" t="str">
            <v/>
          </cell>
          <cell r="AG1642" t="str">
            <v/>
          </cell>
        </row>
        <row r="1643">
          <cell r="C1643">
            <v>82333</v>
          </cell>
          <cell r="S1643" t="str">
            <v/>
          </cell>
          <cell r="AG1643" t="str">
            <v/>
          </cell>
        </row>
        <row r="1644">
          <cell r="C1644">
            <v>82363</v>
          </cell>
          <cell r="S1644" t="str">
            <v/>
          </cell>
          <cell r="AG1644" t="str">
            <v/>
          </cell>
        </row>
        <row r="1645">
          <cell r="C1645">
            <v>82394</v>
          </cell>
          <cell r="S1645" t="str">
            <v/>
          </cell>
          <cell r="AG1645" t="str">
            <v/>
          </cell>
        </row>
        <row r="1646">
          <cell r="C1646">
            <v>82425</v>
          </cell>
          <cell r="S1646" t="str">
            <v/>
          </cell>
          <cell r="AG1646" t="str">
            <v/>
          </cell>
        </row>
        <row r="1647">
          <cell r="C1647">
            <v>82455</v>
          </cell>
          <cell r="S1647" t="str">
            <v/>
          </cell>
          <cell r="AG1647" t="str">
            <v/>
          </cell>
        </row>
        <row r="1648">
          <cell r="C1648">
            <v>82486</v>
          </cell>
          <cell r="S1648" t="str">
            <v/>
          </cell>
          <cell r="AG1648" t="str">
            <v/>
          </cell>
        </row>
        <row r="1649">
          <cell r="C1649">
            <v>82516</v>
          </cell>
          <cell r="S1649" t="str">
            <v/>
          </cell>
          <cell r="AG1649" t="str">
            <v/>
          </cell>
        </row>
        <row r="1650">
          <cell r="C1650">
            <v>82547</v>
          </cell>
          <cell r="S1650" t="str">
            <v/>
          </cell>
          <cell r="AG1650" t="str">
            <v/>
          </cell>
        </row>
        <row r="1651">
          <cell r="C1651">
            <v>82578</v>
          </cell>
          <cell r="S1651" t="str">
            <v/>
          </cell>
          <cell r="AG1651" t="str">
            <v/>
          </cell>
        </row>
        <row r="1652">
          <cell r="C1652">
            <v>82606</v>
          </cell>
          <cell r="S1652" t="str">
            <v/>
          </cell>
          <cell r="AG1652" t="str">
            <v/>
          </cell>
        </row>
        <row r="1653">
          <cell r="C1653">
            <v>82637</v>
          </cell>
          <cell r="S1653" t="str">
            <v/>
          </cell>
          <cell r="AG1653" t="str">
            <v/>
          </cell>
        </row>
        <row r="1654">
          <cell r="C1654">
            <v>82667</v>
          </cell>
          <cell r="S1654" t="str">
            <v/>
          </cell>
          <cell r="AG1654" t="str">
            <v/>
          </cell>
        </row>
        <row r="1655">
          <cell r="C1655">
            <v>82698</v>
          </cell>
          <cell r="S1655" t="str">
            <v/>
          </cell>
          <cell r="AG1655" t="str">
            <v/>
          </cell>
        </row>
        <row r="1656">
          <cell r="C1656">
            <v>82728</v>
          </cell>
          <cell r="S1656" t="str">
            <v/>
          </cell>
          <cell r="AG1656" t="str">
            <v/>
          </cell>
        </row>
        <row r="1657">
          <cell r="C1657">
            <v>82759</v>
          </cell>
          <cell r="S1657" t="str">
            <v/>
          </cell>
          <cell r="AG1657" t="str">
            <v/>
          </cell>
        </row>
        <row r="1658">
          <cell r="C1658">
            <v>82790</v>
          </cell>
          <cell r="S1658" t="str">
            <v/>
          </cell>
          <cell r="AG1658" t="str">
            <v/>
          </cell>
        </row>
        <row r="1659">
          <cell r="C1659">
            <v>82820</v>
          </cell>
          <cell r="S1659" t="str">
            <v/>
          </cell>
          <cell r="AG1659" t="str">
            <v/>
          </cell>
        </row>
        <row r="1660">
          <cell r="C1660">
            <v>82851</v>
          </cell>
          <cell r="S1660" t="str">
            <v/>
          </cell>
          <cell r="AG1660" t="str">
            <v/>
          </cell>
        </row>
        <row r="1661">
          <cell r="C1661">
            <v>82881</v>
          </cell>
          <cell r="S1661" t="str">
            <v/>
          </cell>
          <cell r="AG1661" t="str">
            <v/>
          </cell>
        </row>
        <row r="1662">
          <cell r="C1662">
            <v>82912</v>
          </cell>
          <cell r="S1662" t="str">
            <v/>
          </cell>
          <cell r="AG1662" t="str">
            <v/>
          </cell>
        </row>
        <row r="1663">
          <cell r="C1663">
            <v>82943</v>
          </cell>
          <cell r="S1663" t="str">
            <v/>
          </cell>
          <cell r="AG1663" t="str">
            <v/>
          </cell>
        </row>
        <row r="1664">
          <cell r="C1664">
            <v>82971</v>
          </cell>
          <cell r="S1664" t="str">
            <v/>
          </cell>
          <cell r="AG1664" t="str">
            <v/>
          </cell>
        </row>
        <row r="1665">
          <cell r="C1665">
            <v>83002</v>
          </cell>
          <cell r="S1665" t="str">
            <v/>
          </cell>
          <cell r="AG1665" t="str">
            <v/>
          </cell>
        </row>
        <row r="1666">
          <cell r="C1666">
            <v>83032</v>
          </cell>
          <cell r="S1666" t="str">
            <v/>
          </cell>
          <cell r="AG1666" t="str">
            <v/>
          </cell>
        </row>
        <row r="1667">
          <cell r="C1667">
            <v>83063</v>
          </cell>
          <cell r="S1667" t="str">
            <v/>
          </cell>
          <cell r="AG1667" t="str">
            <v/>
          </cell>
        </row>
        <row r="1668">
          <cell r="C1668">
            <v>83093</v>
          </cell>
          <cell r="S1668" t="str">
            <v/>
          </cell>
          <cell r="AG1668" t="str">
            <v/>
          </cell>
        </row>
        <row r="1669">
          <cell r="C1669">
            <v>83124</v>
          </cell>
          <cell r="S1669" t="str">
            <v/>
          </cell>
          <cell r="AG1669" t="str">
            <v/>
          </cell>
        </row>
        <row r="1670">
          <cell r="C1670">
            <v>83155</v>
          </cell>
          <cell r="S1670" t="str">
            <v/>
          </cell>
          <cell r="AG1670" t="str">
            <v/>
          </cell>
        </row>
        <row r="1671">
          <cell r="C1671">
            <v>83185</v>
          </cell>
          <cell r="S1671" t="str">
            <v/>
          </cell>
          <cell r="AG1671" t="str">
            <v/>
          </cell>
        </row>
        <row r="1672">
          <cell r="C1672">
            <v>83216</v>
          </cell>
          <cell r="S1672" t="str">
            <v/>
          </cell>
          <cell r="AG1672" t="str">
            <v/>
          </cell>
        </row>
        <row r="1673">
          <cell r="C1673">
            <v>83246</v>
          </cell>
          <cell r="S1673" t="str">
            <v/>
          </cell>
          <cell r="AG1673" t="str">
            <v/>
          </cell>
        </row>
        <row r="1674">
          <cell r="C1674">
            <v>83277</v>
          </cell>
          <cell r="S1674" t="str">
            <v/>
          </cell>
          <cell r="AG1674" t="str">
            <v/>
          </cell>
        </row>
        <row r="1675">
          <cell r="C1675">
            <v>83308</v>
          </cell>
          <cell r="S1675" t="str">
            <v/>
          </cell>
          <cell r="AG1675" t="str">
            <v/>
          </cell>
        </row>
        <row r="1676">
          <cell r="C1676">
            <v>83337</v>
          </cell>
          <cell r="S1676" t="str">
            <v/>
          </cell>
          <cell r="AG1676" t="str">
            <v/>
          </cell>
        </row>
        <row r="1677">
          <cell r="C1677">
            <v>83368</v>
          </cell>
          <cell r="S1677" t="str">
            <v/>
          </cell>
          <cell r="AG1677" t="str">
            <v/>
          </cell>
        </row>
        <row r="1678">
          <cell r="C1678">
            <v>83398</v>
          </cell>
          <cell r="S1678" t="str">
            <v/>
          </cell>
          <cell r="AG1678" t="str">
            <v/>
          </cell>
        </row>
        <row r="1679">
          <cell r="C1679">
            <v>83429</v>
          </cell>
          <cell r="S1679" t="str">
            <v/>
          </cell>
          <cell r="AG1679" t="str">
            <v/>
          </cell>
        </row>
        <row r="1680">
          <cell r="C1680">
            <v>83459</v>
          </cell>
          <cell r="S1680" t="str">
            <v/>
          </cell>
          <cell r="AG1680" t="str">
            <v/>
          </cell>
        </row>
        <row r="1681">
          <cell r="C1681">
            <v>83490</v>
          </cell>
          <cell r="S1681" t="str">
            <v/>
          </cell>
          <cell r="AG1681" t="str">
            <v/>
          </cell>
        </row>
        <row r="1682">
          <cell r="C1682">
            <v>83521</v>
          </cell>
          <cell r="S1682" t="str">
            <v/>
          </cell>
          <cell r="AG1682" t="str">
            <v/>
          </cell>
        </row>
        <row r="1683">
          <cell r="C1683">
            <v>83551</v>
          </cell>
          <cell r="S1683" t="str">
            <v/>
          </cell>
          <cell r="AG1683" t="str">
            <v/>
          </cell>
        </row>
        <row r="1684">
          <cell r="C1684">
            <v>83582</v>
          </cell>
          <cell r="S1684" t="str">
            <v/>
          </cell>
          <cell r="AG1684" t="str">
            <v/>
          </cell>
        </row>
        <row r="1685">
          <cell r="C1685">
            <v>83612</v>
          </cell>
          <cell r="S1685" t="str">
            <v/>
          </cell>
          <cell r="AG1685" t="str">
            <v/>
          </cell>
        </row>
        <row r="1686">
          <cell r="C1686">
            <v>83643</v>
          </cell>
          <cell r="S1686" t="str">
            <v/>
          </cell>
          <cell r="AG1686" t="str">
            <v/>
          </cell>
        </row>
        <row r="1687">
          <cell r="C1687">
            <v>83674</v>
          </cell>
          <cell r="S1687" t="str">
            <v/>
          </cell>
          <cell r="AG1687" t="str">
            <v/>
          </cell>
        </row>
        <row r="1688">
          <cell r="C1688">
            <v>83702</v>
          </cell>
          <cell r="S1688" t="str">
            <v/>
          </cell>
          <cell r="AG1688" t="str">
            <v/>
          </cell>
        </row>
        <row r="1689">
          <cell r="C1689">
            <v>83733</v>
          </cell>
          <cell r="S1689" t="str">
            <v/>
          </cell>
          <cell r="AG1689" t="str">
            <v/>
          </cell>
        </row>
        <row r="1690">
          <cell r="C1690">
            <v>83763</v>
          </cell>
          <cell r="S1690" t="str">
            <v/>
          </cell>
          <cell r="AG1690" t="str">
            <v/>
          </cell>
        </row>
        <row r="1691">
          <cell r="C1691">
            <v>83794</v>
          </cell>
          <cell r="S1691" t="str">
            <v/>
          </cell>
          <cell r="AG1691" t="str">
            <v/>
          </cell>
        </row>
        <row r="1692">
          <cell r="C1692">
            <v>83824</v>
          </cell>
          <cell r="S1692" t="str">
            <v/>
          </cell>
          <cell r="AG1692" t="str">
            <v/>
          </cell>
        </row>
        <row r="1693">
          <cell r="C1693">
            <v>83855</v>
          </cell>
          <cell r="S1693" t="str">
            <v/>
          </cell>
          <cell r="AG1693" t="str">
            <v/>
          </cell>
        </row>
        <row r="1694">
          <cell r="C1694">
            <v>83886</v>
          </cell>
          <cell r="S1694" t="str">
            <v/>
          </cell>
          <cell r="AG1694" t="str">
            <v/>
          </cell>
        </row>
        <row r="1695">
          <cell r="C1695">
            <v>83916</v>
          </cell>
          <cell r="S1695" t="str">
            <v/>
          </cell>
          <cell r="AG1695" t="str">
            <v/>
          </cell>
        </row>
        <row r="1696">
          <cell r="C1696">
            <v>83947</v>
          </cell>
          <cell r="S1696" t="str">
            <v/>
          </cell>
          <cell r="AG1696" t="str">
            <v/>
          </cell>
        </row>
        <row r="1697">
          <cell r="C1697">
            <v>83977</v>
          </cell>
          <cell r="S1697" t="str">
            <v/>
          </cell>
          <cell r="AG1697" t="str">
            <v/>
          </cell>
        </row>
        <row r="1698">
          <cell r="C1698">
            <v>84008</v>
          </cell>
          <cell r="S1698" t="str">
            <v/>
          </cell>
          <cell r="AG1698" t="str">
            <v/>
          </cell>
        </row>
        <row r="1699">
          <cell r="C1699">
            <v>84039</v>
          </cell>
          <cell r="S1699" t="str">
            <v/>
          </cell>
          <cell r="AG1699" t="str">
            <v/>
          </cell>
        </row>
        <row r="1700">
          <cell r="C1700">
            <v>84067</v>
          </cell>
          <cell r="S1700" t="str">
            <v/>
          </cell>
          <cell r="AG1700" t="str">
            <v/>
          </cell>
        </row>
        <row r="1701">
          <cell r="C1701">
            <v>84098</v>
          </cell>
          <cell r="S1701" t="str">
            <v/>
          </cell>
          <cell r="AG1701" t="str">
            <v/>
          </cell>
        </row>
        <row r="1702">
          <cell r="C1702">
            <v>84128</v>
          </cell>
          <cell r="S1702" t="str">
            <v/>
          </cell>
          <cell r="AG1702" t="str">
            <v/>
          </cell>
        </row>
        <row r="1703">
          <cell r="C1703">
            <v>84159</v>
          </cell>
          <cell r="S1703" t="str">
            <v/>
          </cell>
          <cell r="AG1703" t="str">
            <v/>
          </cell>
        </row>
        <row r="1704">
          <cell r="C1704">
            <v>84189</v>
          </cell>
          <cell r="S1704" t="str">
            <v/>
          </cell>
          <cell r="AG1704" t="str">
            <v/>
          </cell>
        </row>
        <row r="1705">
          <cell r="C1705">
            <v>84220</v>
          </cell>
          <cell r="S1705" t="str">
            <v/>
          </cell>
          <cell r="AG1705" t="str">
            <v/>
          </cell>
        </row>
        <row r="1706">
          <cell r="C1706">
            <v>84251</v>
          </cell>
          <cell r="S1706" t="str">
            <v/>
          </cell>
          <cell r="AG1706" t="str">
            <v/>
          </cell>
        </row>
        <row r="1707">
          <cell r="C1707">
            <v>84281</v>
          </cell>
          <cell r="S1707" t="str">
            <v/>
          </cell>
          <cell r="AG1707" t="str">
            <v/>
          </cell>
        </row>
        <row r="1708">
          <cell r="C1708">
            <v>84312</v>
          </cell>
          <cell r="S1708" t="str">
            <v/>
          </cell>
          <cell r="AG1708" t="str">
            <v/>
          </cell>
        </row>
        <row r="1709">
          <cell r="C1709">
            <v>84342</v>
          </cell>
          <cell r="S1709" t="str">
            <v/>
          </cell>
          <cell r="AG1709" t="str">
            <v/>
          </cell>
        </row>
        <row r="1710">
          <cell r="C1710">
            <v>84373</v>
          </cell>
          <cell r="S1710" t="str">
            <v/>
          </cell>
          <cell r="AG1710" t="str">
            <v/>
          </cell>
        </row>
        <row r="1711">
          <cell r="C1711">
            <v>84404</v>
          </cell>
          <cell r="S1711" t="str">
            <v/>
          </cell>
          <cell r="AG1711" t="str">
            <v/>
          </cell>
        </row>
        <row r="1712">
          <cell r="C1712">
            <v>84432</v>
          </cell>
          <cell r="S1712" t="str">
            <v/>
          </cell>
          <cell r="AG1712" t="str">
            <v/>
          </cell>
        </row>
        <row r="1713">
          <cell r="C1713">
            <v>84463</v>
          </cell>
          <cell r="S1713" t="str">
            <v/>
          </cell>
          <cell r="AG1713" t="str">
            <v/>
          </cell>
        </row>
        <row r="1714">
          <cell r="C1714">
            <v>84493</v>
          </cell>
          <cell r="S1714" t="str">
            <v/>
          </cell>
          <cell r="AG1714" t="str">
            <v/>
          </cell>
        </row>
        <row r="1715">
          <cell r="C1715">
            <v>84524</v>
          </cell>
          <cell r="S1715" t="str">
            <v/>
          </cell>
          <cell r="AG1715" t="str">
            <v/>
          </cell>
        </row>
        <row r="1716">
          <cell r="C1716">
            <v>84554</v>
          </cell>
          <cell r="S1716" t="str">
            <v/>
          </cell>
          <cell r="AG1716" t="str">
            <v/>
          </cell>
        </row>
        <row r="1717">
          <cell r="C1717">
            <v>84585</v>
          </cell>
          <cell r="S1717" t="str">
            <v/>
          </cell>
          <cell r="AG1717" t="str">
            <v/>
          </cell>
        </row>
        <row r="1718">
          <cell r="C1718">
            <v>84616</v>
          </cell>
          <cell r="S1718" t="str">
            <v/>
          </cell>
          <cell r="AG1718" t="str">
            <v/>
          </cell>
        </row>
        <row r="1719">
          <cell r="C1719">
            <v>84646</v>
          </cell>
          <cell r="S1719" t="str">
            <v/>
          </cell>
          <cell r="AG1719" t="str">
            <v/>
          </cell>
        </row>
        <row r="1720">
          <cell r="C1720">
            <v>84677</v>
          </cell>
          <cell r="S1720" t="str">
            <v/>
          </cell>
          <cell r="AG1720" t="str">
            <v/>
          </cell>
        </row>
        <row r="1721">
          <cell r="C1721">
            <v>84707</v>
          </cell>
          <cell r="S1721" t="str">
            <v/>
          </cell>
          <cell r="AG1721" t="str">
            <v/>
          </cell>
        </row>
        <row r="1722">
          <cell r="C1722">
            <v>84738</v>
          </cell>
          <cell r="S1722" t="str">
            <v/>
          </cell>
          <cell r="AG1722" t="str">
            <v/>
          </cell>
        </row>
        <row r="1723">
          <cell r="C1723">
            <v>84769</v>
          </cell>
          <cell r="S1723" t="str">
            <v/>
          </cell>
          <cell r="AG1723" t="str">
            <v/>
          </cell>
        </row>
        <row r="1724">
          <cell r="C1724">
            <v>84798</v>
          </cell>
          <cell r="S1724" t="str">
            <v/>
          </cell>
          <cell r="AG1724" t="str">
            <v/>
          </cell>
        </row>
        <row r="1725">
          <cell r="C1725">
            <v>84829</v>
          </cell>
          <cell r="S1725" t="str">
            <v/>
          </cell>
          <cell r="AG1725" t="str">
            <v/>
          </cell>
        </row>
        <row r="1726">
          <cell r="C1726">
            <v>84859</v>
          </cell>
          <cell r="S1726" t="str">
            <v/>
          </cell>
          <cell r="AG1726" t="str">
            <v/>
          </cell>
        </row>
        <row r="1727">
          <cell r="C1727">
            <v>84890</v>
          </cell>
          <cell r="S1727" t="str">
            <v/>
          </cell>
          <cell r="AG1727" t="str">
            <v/>
          </cell>
        </row>
        <row r="1728">
          <cell r="C1728">
            <v>84920</v>
          </cell>
          <cell r="S1728" t="str">
            <v/>
          </cell>
          <cell r="AG1728" t="str">
            <v/>
          </cell>
        </row>
        <row r="1729">
          <cell r="C1729">
            <v>84951</v>
          </cell>
          <cell r="S1729" t="str">
            <v/>
          </cell>
          <cell r="AG1729" t="str">
            <v/>
          </cell>
        </row>
        <row r="1730">
          <cell r="C1730">
            <v>84982</v>
          </cell>
          <cell r="S1730" t="str">
            <v/>
          </cell>
          <cell r="AG1730" t="str">
            <v/>
          </cell>
        </row>
        <row r="1731">
          <cell r="C1731">
            <v>85012</v>
          </cell>
          <cell r="S1731" t="str">
            <v/>
          </cell>
          <cell r="AG1731" t="str">
            <v/>
          </cell>
        </row>
        <row r="1732">
          <cell r="C1732">
            <v>85043</v>
          </cell>
          <cell r="S1732" t="str">
            <v/>
          </cell>
          <cell r="AG1732" t="str">
            <v/>
          </cell>
        </row>
        <row r="1733">
          <cell r="C1733">
            <v>85073</v>
          </cell>
          <cell r="S1733" t="str">
            <v/>
          </cell>
          <cell r="AG1733" t="str">
            <v/>
          </cell>
        </row>
        <row r="1734">
          <cell r="C1734">
            <v>85104</v>
          </cell>
          <cell r="S1734" t="str">
            <v/>
          </cell>
          <cell r="AG1734" t="str">
            <v/>
          </cell>
        </row>
        <row r="1735">
          <cell r="C1735">
            <v>85135</v>
          </cell>
          <cell r="S1735" t="str">
            <v/>
          </cell>
          <cell r="AG1735" t="str">
            <v/>
          </cell>
        </row>
        <row r="1736">
          <cell r="C1736">
            <v>85163</v>
          </cell>
          <cell r="S1736" t="str">
            <v/>
          </cell>
          <cell r="AG1736" t="str">
            <v/>
          </cell>
        </row>
        <row r="1737">
          <cell r="C1737">
            <v>85194</v>
          </cell>
          <cell r="S1737" t="str">
            <v/>
          </cell>
          <cell r="AG1737" t="str">
            <v/>
          </cell>
        </row>
        <row r="1738">
          <cell r="C1738">
            <v>85224</v>
          </cell>
          <cell r="S1738" t="str">
            <v/>
          </cell>
          <cell r="AG1738" t="str">
            <v/>
          </cell>
        </row>
        <row r="1739">
          <cell r="C1739">
            <v>85255</v>
          </cell>
          <cell r="S1739" t="str">
            <v/>
          </cell>
          <cell r="AG1739" t="str">
            <v/>
          </cell>
        </row>
        <row r="1740">
          <cell r="C1740">
            <v>85285</v>
          </cell>
          <cell r="S1740" t="str">
            <v/>
          </cell>
          <cell r="AG1740" t="str">
            <v/>
          </cell>
        </row>
        <row r="1741">
          <cell r="C1741">
            <v>85316</v>
          </cell>
          <cell r="S1741" t="str">
            <v/>
          </cell>
          <cell r="AG1741" t="str">
            <v/>
          </cell>
        </row>
        <row r="1742">
          <cell r="C1742">
            <v>85347</v>
          </cell>
          <cell r="S1742" t="str">
            <v/>
          </cell>
          <cell r="AG1742" t="str">
            <v/>
          </cell>
        </row>
        <row r="1743">
          <cell r="C1743">
            <v>85377</v>
          </cell>
          <cell r="S1743" t="str">
            <v/>
          </cell>
          <cell r="AG1743" t="str">
            <v/>
          </cell>
        </row>
        <row r="1744">
          <cell r="C1744">
            <v>85408</v>
          </cell>
          <cell r="S1744" t="str">
            <v/>
          </cell>
          <cell r="AG1744" t="str">
            <v/>
          </cell>
        </row>
        <row r="1745">
          <cell r="C1745">
            <v>85438</v>
          </cell>
          <cell r="S1745" t="str">
            <v/>
          </cell>
          <cell r="AG1745" t="str">
            <v/>
          </cell>
        </row>
        <row r="1746">
          <cell r="C1746">
            <v>85469</v>
          </cell>
          <cell r="S1746" t="str">
            <v/>
          </cell>
          <cell r="AG1746" t="str">
            <v/>
          </cell>
        </row>
        <row r="1747">
          <cell r="C1747">
            <v>85500</v>
          </cell>
          <cell r="S1747" t="str">
            <v/>
          </cell>
          <cell r="AG1747" t="str">
            <v/>
          </cell>
        </row>
        <row r="1748">
          <cell r="C1748">
            <v>85528</v>
          </cell>
          <cell r="S1748" t="str">
            <v/>
          </cell>
          <cell r="AG1748" t="str">
            <v/>
          </cell>
        </row>
        <row r="1749">
          <cell r="C1749">
            <v>85559</v>
          </cell>
          <cell r="S1749" t="str">
            <v/>
          </cell>
          <cell r="AG1749" t="str">
            <v/>
          </cell>
        </row>
        <row r="1750">
          <cell r="C1750">
            <v>85589</v>
          </cell>
          <cell r="S1750" t="str">
            <v/>
          </cell>
          <cell r="AG1750" t="str">
            <v/>
          </cell>
        </row>
        <row r="1751">
          <cell r="C1751">
            <v>85620</v>
          </cell>
          <cell r="S1751" t="str">
            <v/>
          </cell>
          <cell r="AG1751" t="str">
            <v/>
          </cell>
        </row>
        <row r="1752">
          <cell r="C1752">
            <v>85650</v>
          </cell>
          <cell r="S1752" t="str">
            <v/>
          </cell>
          <cell r="AG1752" t="str">
            <v/>
          </cell>
        </row>
        <row r="1753">
          <cell r="C1753">
            <v>85681</v>
          </cell>
          <cell r="S1753" t="str">
            <v/>
          </cell>
          <cell r="AG1753" t="str">
            <v/>
          </cell>
        </row>
        <row r="1754">
          <cell r="C1754">
            <v>85712</v>
          </cell>
          <cell r="S1754" t="str">
            <v/>
          </cell>
          <cell r="AG1754" t="str">
            <v/>
          </cell>
        </row>
        <row r="1755">
          <cell r="C1755">
            <v>85742</v>
          </cell>
          <cell r="S1755" t="str">
            <v/>
          </cell>
          <cell r="AG1755" t="str">
            <v/>
          </cell>
        </row>
        <row r="1756">
          <cell r="C1756">
            <v>85773</v>
          </cell>
          <cell r="S1756" t="str">
            <v/>
          </cell>
          <cell r="AG1756" t="str">
            <v/>
          </cell>
        </row>
        <row r="1757">
          <cell r="C1757">
            <v>85803</v>
          </cell>
          <cell r="S1757" t="str">
            <v/>
          </cell>
          <cell r="AG1757" t="str">
            <v/>
          </cell>
        </row>
        <row r="1758">
          <cell r="C1758">
            <v>85834</v>
          </cell>
          <cell r="S1758" t="str">
            <v/>
          </cell>
          <cell r="AG1758" t="str">
            <v/>
          </cell>
        </row>
        <row r="1759">
          <cell r="C1759">
            <v>85865</v>
          </cell>
          <cell r="S1759" t="str">
            <v/>
          </cell>
          <cell r="AG1759" t="str">
            <v/>
          </cell>
        </row>
        <row r="1760">
          <cell r="C1760">
            <v>85893</v>
          </cell>
          <cell r="S1760" t="str">
            <v/>
          </cell>
          <cell r="AG1760" t="str">
            <v/>
          </cell>
        </row>
        <row r="1761">
          <cell r="C1761">
            <v>85924</v>
          </cell>
          <cell r="S1761" t="str">
            <v/>
          </cell>
          <cell r="AG1761" t="str">
            <v/>
          </cell>
        </row>
        <row r="1762">
          <cell r="C1762">
            <v>85954</v>
          </cell>
          <cell r="S1762" t="str">
            <v/>
          </cell>
          <cell r="AG1762" t="str">
            <v/>
          </cell>
        </row>
        <row r="1763">
          <cell r="C1763">
            <v>85985</v>
          </cell>
          <cell r="S1763" t="str">
            <v/>
          </cell>
          <cell r="AG1763" t="str">
            <v/>
          </cell>
        </row>
        <row r="1764">
          <cell r="C1764">
            <v>86015</v>
          </cell>
          <cell r="S1764" t="str">
            <v/>
          </cell>
          <cell r="AG1764" t="str">
            <v/>
          </cell>
        </row>
        <row r="1765">
          <cell r="C1765">
            <v>86046</v>
          </cell>
          <cell r="S1765" t="str">
            <v/>
          </cell>
          <cell r="AG1765" t="str">
            <v/>
          </cell>
        </row>
        <row r="1766">
          <cell r="C1766">
            <v>86077</v>
          </cell>
          <cell r="S1766" t="str">
            <v/>
          </cell>
          <cell r="AG1766" t="str">
            <v/>
          </cell>
        </row>
        <row r="1767">
          <cell r="C1767">
            <v>86107</v>
          </cell>
          <cell r="S1767" t="str">
            <v/>
          </cell>
          <cell r="AG1767" t="str">
            <v/>
          </cell>
        </row>
        <row r="1768">
          <cell r="C1768">
            <v>86138</v>
          </cell>
          <cell r="S1768" t="str">
            <v/>
          </cell>
          <cell r="AG1768" t="str">
            <v/>
          </cell>
        </row>
        <row r="1769">
          <cell r="C1769">
            <v>86168</v>
          </cell>
          <cell r="S1769" t="str">
            <v/>
          </cell>
          <cell r="AG1769" t="str">
            <v/>
          </cell>
        </row>
        <row r="1770">
          <cell r="C1770">
            <v>86199</v>
          </cell>
          <cell r="S1770" t="str">
            <v/>
          </cell>
          <cell r="AG1770" t="str">
            <v/>
          </cell>
        </row>
        <row r="1771">
          <cell r="C1771">
            <v>86230</v>
          </cell>
          <cell r="S1771" t="str">
            <v/>
          </cell>
          <cell r="AG1771" t="str">
            <v/>
          </cell>
        </row>
        <row r="1772">
          <cell r="C1772">
            <v>86259</v>
          </cell>
          <cell r="S1772" t="str">
            <v/>
          </cell>
          <cell r="AG1772" t="str">
            <v/>
          </cell>
        </row>
        <row r="1773">
          <cell r="C1773">
            <v>86290</v>
          </cell>
          <cell r="S1773" t="str">
            <v/>
          </cell>
          <cell r="AG1773" t="str">
            <v/>
          </cell>
        </row>
        <row r="1774">
          <cell r="C1774">
            <v>86320</v>
          </cell>
          <cell r="S1774" t="str">
            <v/>
          </cell>
          <cell r="AG1774" t="str">
            <v/>
          </cell>
        </row>
        <row r="1775">
          <cell r="C1775">
            <v>86351</v>
          </cell>
          <cell r="S1775" t="str">
            <v/>
          </cell>
          <cell r="AG1775" t="str">
            <v/>
          </cell>
        </row>
        <row r="1776">
          <cell r="C1776">
            <v>86381</v>
          </cell>
          <cell r="S1776" t="str">
            <v/>
          </cell>
          <cell r="AG1776" t="str">
            <v/>
          </cell>
        </row>
        <row r="1777">
          <cell r="C1777">
            <v>86412</v>
          </cell>
          <cell r="S1777" t="str">
            <v/>
          </cell>
          <cell r="AG1777" t="str">
            <v/>
          </cell>
        </row>
        <row r="1778">
          <cell r="C1778">
            <v>86443</v>
          </cell>
          <cell r="S1778" t="str">
            <v/>
          </cell>
          <cell r="AG1778" t="str">
            <v/>
          </cell>
        </row>
        <row r="1779">
          <cell r="C1779">
            <v>86473</v>
          </cell>
          <cell r="S1779" t="str">
            <v/>
          </cell>
          <cell r="AG1779" t="str">
            <v/>
          </cell>
        </row>
        <row r="1780">
          <cell r="C1780">
            <v>86504</v>
          </cell>
          <cell r="S1780" t="str">
            <v/>
          </cell>
          <cell r="AG1780" t="str">
            <v/>
          </cell>
        </row>
        <row r="1781">
          <cell r="C1781">
            <v>86534</v>
          </cell>
          <cell r="S1781" t="str">
            <v/>
          </cell>
          <cell r="AG1781" t="str">
            <v/>
          </cell>
        </row>
        <row r="1782">
          <cell r="C1782">
            <v>86565</v>
          </cell>
          <cell r="S1782" t="str">
            <v/>
          </cell>
          <cell r="AG1782" t="str">
            <v/>
          </cell>
        </row>
        <row r="1783">
          <cell r="C1783">
            <v>86596</v>
          </cell>
          <cell r="S1783" t="str">
            <v/>
          </cell>
          <cell r="AG1783" t="str">
            <v/>
          </cell>
        </row>
        <row r="1784">
          <cell r="C1784">
            <v>86624</v>
          </cell>
          <cell r="S1784" t="str">
            <v/>
          </cell>
          <cell r="AG1784" t="str">
            <v/>
          </cell>
        </row>
        <row r="1785">
          <cell r="C1785">
            <v>86655</v>
          </cell>
          <cell r="S1785" t="str">
            <v/>
          </cell>
          <cell r="AG1785" t="str">
            <v/>
          </cell>
        </row>
        <row r="1786">
          <cell r="C1786">
            <v>86685</v>
          </cell>
          <cell r="S1786" t="str">
            <v/>
          </cell>
          <cell r="AG1786" t="str">
            <v/>
          </cell>
        </row>
        <row r="1787">
          <cell r="C1787">
            <v>86716</v>
          </cell>
          <cell r="S1787" t="str">
            <v/>
          </cell>
          <cell r="AG1787" t="str">
            <v/>
          </cell>
        </row>
        <row r="1788">
          <cell r="C1788">
            <v>86746</v>
          </cell>
          <cell r="S1788" t="str">
            <v/>
          </cell>
          <cell r="AG1788" t="str">
            <v/>
          </cell>
        </row>
        <row r="1789">
          <cell r="C1789">
            <v>86777</v>
          </cell>
          <cell r="S1789" t="str">
            <v/>
          </cell>
          <cell r="AG1789" t="str">
            <v/>
          </cell>
        </row>
        <row r="1790">
          <cell r="C1790">
            <v>86808</v>
          </cell>
          <cell r="S1790" t="str">
            <v/>
          </cell>
          <cell r="AG1790" t="str">
            <v/>
          </cell>
        </row>
        <row r="1791">
          <cell r="C1791">
            <v>86838</v>
          </cell>
          <cell r="S1791" t="str">
            <v/>
          </cell>
          <cell r="AG1791" t="str">
            <v/>
          </cell>
        </row>
        <row r="1792">
          <cell r="C1792">
            <v>86869</v>
          </cell>
          <cell r="S1792" t="str">
            <v/>
          </cell>
          <cell r="AG1792" t="str">
            <v/>
          </cell>
        </row>
        <row r="1793">
          <cell r="C1793">
            <v>86899</v>
          </cell>
          <cell r="S1793" t="str">
            <v/>
          </cell>
          <cell r="AG1793" t="str">
            <v/>
          </cell>
        </row>
        <row r="1794">
          <cell r="C1794">
            <v>86930</v>
          </cell>
          <cell r="S1794" t="str">
            <v/>
          </cell>
          <cell r="AG1794" t="str">
            <v/>
          </cell>
        </row>
        <row r="1795">
          <cell r="C1795">
            <v>86961</v>
          </cell>
          <cell r="S1795" t="str">
            <v/>
          </cell>
          <cell r="AG1795" t="str">
            <v/>
          </cell>
        </row>
        <row r="1796">
          <cell r="C1796">
            <v>86989</v>
          </cell>
          <cell r="S1796" t="str">
            <v/>
          </cell>
          <cell r="AG1796" t="str">
            <v/>
          </cell>
        </row>
        <row r="1797">
          <cell r="C1797">
            <v>87020</v>
          </cell>
          <cell r="S1797" t="str">
            <v/>
          </cell>
          <cell r="AG1797" t="str">
            <v/>
          </cell>
        </row>
        <row r="1798">
          <cell r="C1798">
            <v>87050</v>
          </cell>
          <cell r="S1798" t="str">
            <v/>
          </cell>
          <cell r="AG1798" t="str">
            <v/>
          </cell>
        </row>
        <row r="1799">
          <cell r="C1799">
            <v>87081</v>
          </cell>
          <cell r="S1799" t="str">
            <v/>
          </cell>
          <cell r="AG1799" t="str">
            <v/>
          </cell>
        </row>
        <row r="1800">
          <cell r="C1800">
            <v>87111</v>
          </cell>
          <cell r="S1800" t="str">
            <v/>
          </cell>
          <cell r="AG1800" t="str">
            <v/>
          </cell>
        </row>
        <row r="1801">
          <cell r="C1801">
            <v>87142</v>
          </cell>
          <cell r="S1801" t="str">
            <v/>
          </cell>
          <cell r="AG1801" t="str">
            <v/>
          </cell>
        </row>
        <row r="1802">
          <cell r="C1802">
            <v>87173</v>
          </cell>
          <cell r="S1802" t="str">
            <v/>
          </cell>
          <cell r="AG1802" t="str">
            <v/>
          </cell>
        </row>
        <row r="1803">
          <cell r="C1803">
            <v>87203</v>
          </cell>
          <cell r="S1803" t="str">
            <v/>
          </cell>
          <cell r="AG1803" t="str">
            <v/>
          </cell>
        </row>
        <row r="1804">
          <cell r="C1804">
            <v>87234</v>
          </cell>
          <cell r="S1804" t="str">
            <v/>
          </cell>
          <cell r="AG1804" t="str">
            <v/>
          </cell>
        </row>
        <row r="1805">
          <cell r="C1805">
            <v>87264</v>
          </cell>
          <cell r="S1805" t="str">
            <v/>
          </cell>
          <cell r="AG1805" t="str">
            <v/>
          </cell>
        </row>
        <row r="1806">
          <cell r="C1806">
            <v>87295</v>
          </cell>
          <cell r="S1806" t="str">
            <v/>
          </cell>
          <cell r="AG1806" t="str">
            <v/>
          </cell>
        </row>
        <row r="1807">
          <cell r="C1807">
            <v>87326</v>
          </cell>
          <cell r="S1807" t="str">
            <v/>
          </cell>
          <cell r="AG1807" t="str">
            <v/>
          </cell>
        </row>
        <row r="1808">
          <cell r="C1808">
            <v>87354</v>
          </cell>
          <cell r="S1808" t="str">
            <v/>
          </cell>
          <cell r="AG1808" t="str">
            <v/>
          </cell>
        </row>
        <row r="1809">
          <cell r="C1809">
            <v>87385</v>
          </cell>
          <cell r="S1809" t="str">
            <v/>
          </cell>
          <cell r="AG1809" t="str">
            <v/>
          </cell>
        </row>
        <row r="1810">
          <cell r="C1810">
            <v>87415</v>
          </cell>
          <cell r="S1810" t="str">
            <v/>
          </cell>
          <cell r="AG1810" t="str">
            <v/>
          </cell>
        </row>
        <row r="1811">
          <cell r="C1811">
            <v>87446</v>
          </cell>
          <cell r="S1811" t="str">
            <v/>
          </cell>
          <cell r="AG1811" t="str">
            <v/>
          </cell>
        </row>
        <row r="1812">
          <cell r="C1812">
            <v>87476</v>
          </cell>
          <cell r="S1812" t="str">
            <v/>
          </cell>
          <cell r="AG1812" t="str">
            <v/>
          </cell>
        </row>
        <row r="1813">
          <cell r="C1813">
            <v>87507</v>
          </cell>
          <cell r="S1813" t="str">
            <v/>
          </cell>
          <cell r="AG1813" t="str">
            <v/>
          </cell>
        </row>
        <row r="1814">
          <cell r="C1814">
            <v>87538</v>
          </cell>
          <cell r="S1814" t="str">
            <v/>
          </cell>
          <cell r="AG1814" t="str">
            <v/>
          </cell>
        </row>
        <row r="1815">
          <cell r="C1815">
            <v>87568</v>
          </cell>
          <cell r="S1815" t="str">
            <v/>
          </cell>
          <cell r="AG1815" t="str">
            <v/>
          </cell>
        </row>
        <row r="1816">
          <cell r="C1816">
            <v>87599</v>
          </cell>
          <cell r="S1816" t="str">
            <v/>
          </cell>
          <cell r="AG1816" t="str">
            <v/>
          </cell>
        </row>
        <row r="1817">
          <cell r="C1817">
            <v>87629</v>
          </cell>
          <cell r="S1817" t="str">
            <v/>
          </cell>
          <cell r="AG1817" t="str">
            <v/>
          </cell>
        </row>
        <row r="1818">
          <cell r="C1818">
            <v>87660</v>
          </cell>
          <cell r="S1818" t="str">
            <v/>
          </cell>
          <cell r="AG1818" t="str">
            <v/>
          </cell>
        </row>
        <row r="1819">
          <cell r="C1819">
            <v>87691</v>
          </cell>
          <cell r="S1819" t="str">
            <v/>
          </cell>
          <cell r="AG1819" t="str">
            <v/>
          </cell>
        </row>
        <row r="1820">
          <cell r="C1820">
            <v>87720</v>
          </cell>
          <cell r="S1820" t="str">
            <v/>
          </cell>
          <cell r="AG1820" t="str">
            <v/>
          </cell>
        </row>
        <row r="1821">
          <cell r="C1821">
            <v>87751</v>
          </cell>
          <cell r="S1821" t="str">
            <v/>
          </cell>
          <cell r="AG1821" t="str">
            <v/>
          </cell>
        </row>
        <row r="1822">
          <cell r="C1822">
            <v>87781</v>
          </cell>
          <cell r="S1822" t="str">
            <v/>
          </cell>
          <cell r="AG1822" t="str">
            <v/>
          </cell>
        </row>
        <row r="1823">
          <cell r="C1823">
            <v>87812</v>
          </cell>
          <cell r="S1823" t="str">
            <v/>
          </cell>
          <cell r="AG1823" t="str">
            <v/>
          </cell>
        </row>
        <row r="1824">
          <cell r="C1824">
            <v>87842</v>
          </cell>
          <cell r="S1824" t="str">
            <v/>
          </cell>
          <cell r="AG1824" t="str">
            <v/>
          </cell>
        </row>
        <row r="1825">
          <cell r="C1825">
            <v>87873</v>
          </cell>
          <cell r="S1825" t="str">
            <v/>
          </cell>
          <cell r="AG1825" t="str">
            <v/>
          </cell>
        </row>
        <row r="1826">
          <cell r="C1826">
            <v>87904</v>
          </cell>
          <cell r="S1826" t="str">
            <v/>
          </cell>
          <cell r="AG1826" t="str">
            <v/>
          </cell>
        </row>
        <row r="1827">
          <cell r="C1827">
            <v>87934</v>
          </cell>
          <cell r="S1827" t="str">
            <v/>
          </cell>
          <cell r="AG1827" t="str">
            <v/>
          </cell>
        </row>
        <row r="1828">
          <cell r="C1828">
            <v>87965</v>
          </cell>
          <cell r="S1828" t="str">
            <v/>
          </cell>
          <cell r="AG1828" t="str">
            <v/>
          </cell>
        </row>
        <row r="1829">
          <cell r="C1829">
            <v>87995</v>
          </cell>
          <cell r="S1829" t="str">
            <v/>
          </cell>
          <cell r="AG1829" t="str">
            <v/>
          </cell>
        </row>
        <row r="1830">
          <cell r="C1830">
            <v>88026</v>
          </cell>
          <cell r="S1830" t="str">
            <v/>
          </cell>
          <cell r="AG1830" t="str">
            <v/>
          </cell>
        </row>
        <row r="1831">
          <cell r="C1831">
            <v>88057</v>
          </cell>
          <cell r="S1831" t="str">
            <v/>
          </cell>
          <cell r="AG1831" t="str">
            <v/>
          </cell>
        </row>
        <row r="1832">
          <cell r="C1832">
            <v>88085</v>
          </cell>
          <cell r="S1832" t="str">
            <v/>
          </cell>
          <cell r="AG1832" t="str">
            <v/>
          </cell>
        </row>
        <row r="1833">
          <cell r="C1833">
            <v>88116</v>
          </cell>
          <cell r="S1833" t="str">
            <v/>
          </cell>
          <cell r="AG1833" t="str">
            <v/>
          </cell>
        </row>
        <row r="1834">
          <cell r="C1834">
            <v>88146</v>
          </cell>
          <cell r="S1834" t="str">
            <v/>
          </cell>
          <cell r="AG1834" t="str">
            <v/>
          </cell>
        </row>
        <row r="1835">
          <cell r="C1835">
            <v>88177</v>
          </cell>
          <cell r="S1835" t="str">
            <v/>
          </cell>
          <cell r="AG1835" t="str">
            <v/>
          </cell>
        </row>
        <row r="1836">
          <cell r="C1836">
            <v>88207</v>
          </cell>
          <cell r="S1836" t="str">
            <v/>
          </cell>
          <cell r="AG1836" t="str">
            <v/>
          </cell>
        </row>
        <row r="1837">
          <cell r="C1837">
            <v>88238</v>
          </cell>
          <cell r="S1837" t="str">
            <v/>
          </cell>
          <cell r="AG1837" t="str">
            <v/>
          </cell>
        </row>
        <row r="1838">
          <cell r="C1838">
            <v>88269</v>
          </cell>
          <cell r="S1838" t="str">
            <v/>
          </cell>
          <cell r="AG1838" t="str">
            <v/>
          </cell>
        </row>
        <row r="1839">
          <cell r="C1839">
            <v>88299</v>
          </cell>
          <cell r="S1839" t="str">
            <v/>
          </cell>
          <cell r="AG1839" t="str">
            <v/>
          </cell>
        </row>
        <row r="1840">
          <cell r="C1840">
            <v>88330</v>
          </cell>
          <cell r="S1840" t="str">
            <v/>
          </cell>
          <cell r="AG1840" t="str">
            <v/>
          </cell>
        </row>
        <row r="1841">
          <cell r="C1841">
            <v>88360</v>
          </cell>
          <cell r="S1841" t="str">
            <v/>
          </cell>
          <cell r="AG1841" t="str">
            <v/>
          </cell>
        </row>
        <row r="1842">
          <cell r="C1842">
            <v>88391</v>
          </cell>
          <cell r="S1842" t="str">
            <v/>
          </cell>
          <cell r="AG1842" t="str">
            <v/>
          </cell>
        </row>
        <row r="1843">
          <cell r="C1843">
            <v>88422</v>
          </cell>
          <cell r="S1843" t="str">
            <v/>
          </cell>
          <cell r="AG1843" t="str">
            <v/>
          </cell>
        </row>
        <row r="1844">
          <cell r="C1844">
            <v>88450</v>
          </cell>
          <cell r="S1844" t="str">
            <v/>
          </cell>
          <cell r="AG1844" t="str">
            <v/>
          </cell>
        </row>
        <row r="1845">
          <cell r="C1845">
            <v>88481</v>
          </cell>
          <cell r="S1845" t="str">
            <v/>
          </cell>
          <cell r="AG1845" t="str">
            <v/>
          </cell>
        </row>
        <row r="1846">
          <cell r="C1846">
            <v>88511</v>
          </cell>
          <cell r="S1846" t="str">
            <v/>
          </cell>
          <cell r="AG1846" t="str">
            <v/>
          </cell>
        </row>
        <row r="1847">
          <cell r="C1847">
            <v>88542</v>
          </cell>
          <cell r="S1847" t="str">
            <v/>
          </cell>
          <cell r="AG1847" t="str">
            <v/>
          </cell>
        </row>
        <row r="1848">
          <cell r="C1848">
            <v>88572</v>
          </cell>
          <cell r="S1848" t="str">
            <v/>
          </cell>
          <cell r="AG1848" t="str">
            <v/>
          </cell>
        </row>
        <row r="1849">
          <cell r="C1849">
            <v>88603</v>
          </cell>
          <cell r="S1849" t="str">
            <v/>
          </cell>
          <cell r="AG1849" t="str">
            <v/>
          </cell>
        </row>
        <row r="1850">
          <cell r="C1850">
            <v>88634</v>
          </cell>
          <cell r="S1850" t="str">
            <v/>
          </cell>
          <cell r="AG1850" t="str">
            <v/>
          </cell>
        </row>
        <row r="1851">
          <cell r="C1851">
            <v>88664</v>
          </cell>
          <cell r="S1851" t="str">
            <v/>
          </cell>
          <cell r="AG1851" t="str">
            <v/>
          </cell>
        </row>
        <row r="1852">
          <cell r="C1852">
            <v>88695</v>
          </cell>
          <cell r="S1852" t="str">
            <v/>
          </cell>
          <cell r="AG1852" t="str">
            <v/>
          </cell>
        </row>
        <row r="1853">
          <cell r="C1853">
            <v>88725</v>
          </cell>
          <cell r="S1853" t="str">
            <v/>
          </cell>
          <cell r="AG1853" t="str">
            <v/>
          </cell>
        </row>
        <row r="1854">
          <cell r="C1854">
            <v>88756</v>
          </cell>
          <cell r="S1854" t="str">
            <v/>
          </cell>
          <cell r="AG1854" t="str">
            <v/>
          </cell>
        </row>
        <row r="1855">
          <cell r="C1855">
            <v>88787</v>
          </cell>
          <cell r="S1855" t="str">
            <v/>
          </cell>
          <cell r="AG1855" t="str">
            <v/>
          </cell>
        </row>
        <row r="1856">
          <cell r="C1856">
            <v>88815</v>
          </cell>
          <cell r="S1856" t="str">
            <v/>
          </cell>
          <cell r="AG1856" t="str">
            <v/>
          </cell>
        </row>
        <row r="1857">
          <cell r="C1857">
            <v>88846</v>
          </cell>
          <cell r="S1857" t="str">
            <v/>
          </cell>
          <cell r="AG1857" t="str">
            <v/>
          </cell>
        </row>
        <row r="1858">
          <cell r="C1858">
            <v>88876</v>
          </cell>
          <cell r="S1858" t="str">
            <v/>
          </cell>
          <cell r="AG1858" t="str">
            <v/>
          </cell>
        </row>
        <row r="1859">
          <cell r="C1859">
            <v>88907</v>
          </cell>
          <cell r="S1859" t="str">
            <v/>
          </cell>
          <cell r="AG1859" t="str">
            <v/>
          </cell>
        </row>
        <row r="1860">
          <cell r="C1860">
            <v>88937</v>
          </cell>
          <cell r="S1860" t="str">
            <v/>
          </cell>
          <cell r="AG1860" t="str">
            <v/>
          </cell>
        </row>
        <row r="1861">
          <cell r="C1861">
            <v>88968</v>
          </cell>
          <cell r="S1861" t="str">
            <v/>
          </cell>
          <cell r="AG1861" t="str">
            <v/>
          </cell>
        </row>
        <row r="1862">
          <cell r="C1862">
            <v>88999</v>
          </cell>
          <cell r="S1862" t="str">
            <v/>
          </cell>
          <cell r="AG1862" t="str">
            <v/>
          </cell>
        </row>
        <row r="1863">
          <cell r="C1863">
            <v>89029</v>
          </cell>
          <cell r="S1863" t="str">
            <v/>
          </cell>
          <cell r="AG1863" t="str">
            <v/>
          </cell>
        </row>
        <row r="1864">
          <cell r="C1864">
            <v>89060</v>
          </cell>
          <cell r="S1864" t="str">
            <v/>
          </cell>
          <cell r="AG1864" t="str">
            <v/>
          </cell>
        </row>
        <row r="1865">
          <cell r="C1865">
            <v>89090</v>
          </cell>
          <cell r="S1865" t="str">
            <v/>
          </cell>
          <cell r="AG1865" t="str">
            <v/>
          </cell>
        </row>
        <row r="1866">
          <cell r="C1866">
            <v>89121</v>
          </cell>
          <cell r="S1866" t="str">
            <v/>
          </cell>
          <cell r="AG1866" t="str">
            <v/>
          </cell>
        </row>
        <row r="1867">
          <cell r="C1867">
            <v>89152</v>
          </cell>
          <cell r="S1867" t="str">
            <v/>
          </cell>
          <cell r="AG1867" t="str">
            <v/>
          </cell>
        </row>
        <row r="1868">
          <cell r="C1868">
            <v>89181</v>
          </cell>
          <cell r="S1868" t="str">
            <v/>
          </cell>
          <cell r="AG1868" t="str">
            <v/>
          </cell>
        </row>
        <row r="1869">
          <cell r="C1869">
            <v>89212</v>
          </cell>
          <cell r="S1869" t="str">
            <v/>
          </cell>
          <cell r="AG1869" t="str">
            <v/>
          </cell>
        </row>
        <row r="1870">
          <cell r="C1870">
            <v>89242</v>
          </cell>
          <cell r="S1870" t="str">
            <v/>
          </cell>
          <cell r="AG1870" t="str">
            <v/>
          </cell>
        </row>
        <row r="1871">
          <cell r="C1871">
            <v>89273</v>
          </cell>
          <cell r="S1871" t="str">
            <v/>
          </cell>
          <cell r="AG1871" t="str">
            <v/>
          </cell>
        </row>
        <row r="1872">
          <cell r="C1872">
            <v>89303</v>
          </cell>
          <cell r="S1872" t="str">
            <v/>
          </cell>
          <cell r="AG1872" t="str">
            <v/>
          </cell>
        </row>
        <row r="1873">
          <cell r="C1873">
            <v>89334</v>
          </cell>
          <cell r="S1873" t="str">
            <v/>
          </cell>
          <cell r="AG1873" t="str">
            <v/>
          </cell>
        </row>
        <row r="1874">
          <cell r="C1874">
            <v>89365</v>
          </cell>
          <cell r="S1874" t="str">
            <v/>
          </cell>
          <cell r="AG1874" t="str">
            <v/>
          </cell>
        </row>
        <row r="1875">
          <cell r="C1875">
            <v>89395</v>
          </cell>
          <cell r="S1875" t="str">
            <v/>
          </cell>
          <cell r="AG1875" t="str">
            <v/>
          </cell>
        </row>
        <row r="1876">
          <cell r="C1876">
            <v>89426</v>
          </cell>
          <cell r="S1876" t="str">
            <v/>
          </cell>
          <cell r="AG1876" t="str">
            <v/>
          </cell>
        </row>
        <row r="1877">
          <cell r="C1877">
            <v>89456</v>
          </cell>
          <cell r="S1877" t="str">
            <v/>
          </cell>
          <cell r="AG1877" t="str">
            <v/>
          </cell>
        </row>
        <row r="1878">
          <cell r="C1878">
            <v>89487</v>
          </cell>
          <cell r="S1878" t="str">
            <v/>
          </cell>
          <cell r="AG1878" t="str">
            <v/>
          </cell>
        </row>
        <row r="1879">
          <cell r="C1879">
            <v>89518</v>
          </cell>
          <cell r="S1879" t="str">
            <v/>
          </cell>
          <cell r="AG1879" t="str">
            <v/>
          </cell>
        </row>
        <row r="1880">
          <cell r="C1880">
            <v>89546</v>
          </cell>
          <cell r="S1880" t="str">
            <v/>
          </cell>
          <cell r="AG1880" t="str">
            <v/>
          </cell>
        </row>
        <row r="1881">
          <cell r="C1881">
            <v>89577</v>
          </cell>
          <cell r="S1881" t="str">
            <v/>
          </cell>
          <cell r="AG1881" t="str">
            <v/>
          </cell>
        </row>
        <row r="1882">
          <cell r="C1882">
            <v>89607</v>
          </cell>
          <cell r="S1882" t="str">
            <v/>
          </cell>
          <cell r="AG1882" t="str">
            <v/>
          </cell>
        </row>
        <row r="1883">
          <cell r="C1883">
            <v>89638</v>
          </cell>
          <cell r="S1883" t="str">
            <v/>
          </cell>
          <cell r="AG1883" t="str">
            <v/>
          </cell>
        </row>
        <row r="1884">
          <cell r="C1884">
            <v>89668</v>
          </cell>
          <cell r="S1884" t="str">
            <v/>
          </cell>
          <cell r="AG1884" t="str">
            <v/>
          </cell>
        </row>
        <row r="1885">
          <cell r="C1885">
            <v>89699</v>
          </cell>
          <cell r="S1885" t="str">
            <v/>
          </cell>
          <cell r="AG1885" t="str">
            <v/>
          </cell>
        </row>
        <row r="1886">
          <cell r="C1886">
            <v>89730</v>
          </cell>
          <cell r="S1886" t="str">
            <v/>
          </cell>
          <cell r="AG1886" t="str">
            <v/>
          </cell>
        </row>
        <row r="1887">
          <cell r="C1887">
            <v>89760</v>
          </cell>
          <cell r="S1887" t="str">
            <v/>
          </cell>
          <cell r="AG1887" t="str">
            <v/>
          </cell>
        </row>
        <row r="1888">
          <cell r="C1888">
            <v>89791</v>
          </cell>
          <cell r="S1888" t="str">
            <v/>
          </cell>
          <cell r="AG1888" t="str">
            <v/>
          </cell>
        </row>
        <row r="1889">
          <cell r="C1889">
            <v>89821</v>
          </cell>
          <cell r="S1889" t="str">
            <v/>
          </cell>
          <cell r="AG1889" t="str">
            <v/>
          </cell>
        </row>
        <row r="1890">
          <cell r="C1890">
            <v>89852</v>
          </cell>
          <cell r="S1890" t="str">
            <v/>
          </cell>
          <cell r="AG1890" t="str">
            <v/>
          </cell>
        </row>
        <row r="1891">
          <cell r="C1891">
            <v>89883</v>
          </cell>
          <cell r="S1891" t="str">
            <v/>
          </cell>
          <cell r="AG1891" t="str">
            <v/>
          </cell>
        </row>
        <row r="1892">
          <cell r="C1892">
            <v>89911</v>
          </cell>
          <cell r="S1892" t="str">
            <v/>
          </cell>
          <cell r="AG1892" t="str">
            <v/>
          </cell>
        </row>
        <row r="1893">
          <cell r="C1893">
            <v>89942</v>
          </cell>
          <cell r="S1893" t="str">
            <v/>
          </cell>
          <cell r="AG1893" t="str">
            <v/>
          </cell>
        </row>
        <row r="1894">
          <cell r="C1894">
            <v>89972</v>
          </cell>
          <cell r="S1894" t="str">
            <v/>
          </cell>
          <cell r="AG1894" t="str">
            <v/>
          </cell>
        </row>
        <row r="1895">
          <cell r="C1895">
            <v>90003</v>
          </cell>
          <cell r="S1895" t="str">
            <v/>
          </cell>
          <cell r="AG1895" t="str">
            <v/>
          </cell>
        </row>
        <row r="1896">
          <cell r="C1896">
            <v>90033</v>
          </cell>
          <cell r="S1896" t="str">
            <v/>
          </cell>
          <cell r="AG1896" t="str">
            <v/>
          </cell>
        </row>
        <row r="1897">
          <cell r="C1897">
            <v>90064</v>
          </cell>
          <cell r="S1897" t="str">
            <v/>
          </cell>
          <cell r="AG1897" t="str">
            <v/>
          </cell>
        </row>
        <row r="1898">
          <cell r="C1898">
            <v>90095</v>
          </cell>
          <cell r="S1898" t="str">
            <v/>
          </cell>
          <cell r="AG1898" t="str">
            <v/>
          </cell>
        </row>
        <row r="1899">
          <cell r="C1899">
            <v>90125</v>
          </cell>
          <cell r="S1899" t="str">
            <v/>
          </cell>
          <cell r="AG1899" t="str">
            <v/>
          </cell>
        </row>
        <row r="1900">
          <cell r="C1900">
            <v>90156</v>
          </cell>
          <cell r="S1900" t="str">
            <v/>
          </cell>
          <cell r="AG1900" t="str">
            <v/>
          </cell>
        </row>
        <row r="1901">
          <cell r="C1901">
            <v>90186</v>
          </cell>
          <cell r="S1901" t="str">
            <v/>
          </cell>
          <cell r="AG1901" t="str">
            <v/>
          </cell>
        </row>
        <row r="1902">
          <cell r="C1902">
            <v>90217</v>
          </cell>
          <cell r="S1902" t="str">
            <v/>
          </cell>
          <cell r="AG1902" t="str">
            <v/>
          </cell>
        </row>
        <row r="1903">
          <cell r="C1903">
            <v>90248</v>
          </cell>
          <cell r="S1903" t="str">
            <v/>
          </cell>
          <cell r="AG1903" t="str">
            <v/>
          </cell>
        </row>
        <row r="1904">
          <cell r="C1904">
            <v>90276</v>
          </cell>
          <cell r="S1904" t="str">
            <v/>
          </cell>
          <cell r="AG1904" t="str">
            <v/>
          </cell>
        </row>
        <row r="1905">
          <cell r="C1905">
            <v>90307</v>
          </cell>
          <cell r="S1905" t="str">
            <v/>
          </cell>
          <cell r="AG1905" t="str">
            <v/>
          </cell>
        </row>
        <row r="1906">
          <cell r="C1906">
            <v>90337</v>
          </cell>
          <cell r="S1906" t="str">
            <v/>
          </cell>
          <cell r="AG1906" t="str">
            <v/>
          </cell>
        </row>
        <row r="1907">
          <cell r="C1907">
            <v>90368</v>
          </cell>
          <cell r="S1907" t="str">
            <v/>
          </cell>
          <cell r="AG1907" t="str">
            <v/>
          </cell>
        </row>
        <row r="1908">
          <cell r="C1908">
            <v>90398</v>
          </cell>
          <cell r="S1908" t="str">
            <v/>
          </cell>
          <cell r="AG1908" t="str">
            <v/>
          </cell>
        </row>
        <row r="1909">
          <cell r="C1909">
            <v>90429</v>
          </cell>
          <cell r="S1909" t="str">
            <v/>
          </cell>
          <cell r="AG1909" t="str">
            <v/>
          </cell>
        </row>
        <row r="1910">
          <cell r="C1910">
            <v>90460</v>
          </cell>
          <cell r="S1910" t="str">
            <v/>
          </cell>
          <cell r="AG1910" t="str">
            <v/>
          </cell>
        </row>
        <row r="1911">
          <cell r="C1911">
            <v>90490</v>
          </cell>
          <cell r="S1911" t="str">
            <v/>
          </cell>
          <cell r="AG1911" t="str">
            <v/>
          </cell>
        </row>
        <row r="1912">
          <cell r="C1912">
            <v>90521</v>
          </cell>
          <cell r="S1912" t="str">
            <v/>
          </cell>
          <cell r="AG1912" t="str">
            <v/>
          </cell>
        </row>
        <row r="1913">
          <cell r="C1913">
            <v>90551</v>
          </cell>
          <cell r="S1913" t="str">
            <v/>
          </cell>
          <cell r="AG1913" t="str">
            <v/>
          </cell>
        </row>
        <row r="1914">
          <cell r="C1914">
            <v>90582</v>
          </cell>
          <cell r="S1914" t="str">
            <v/>
          </cell>
          <cell r="AG1914" t="str">
            <v/>
          </cell>
        </row>
        <row r="1915">
          <cell r="C1915">
            <v>90613</v>
          </cell>
          <cell r="S1915" t="str">
            <v/>
          </cell>
          <cell r="AG1915" t="str">
            <v/>
          </cell>
        </row>
        <row r="1916">
          <cell r="C1916">
            <v>90642</v>
          </cell>
          <cell r="S1916" t="str">
            <v/>
          </cell>
          <cell r="AG1916" t="str">
            <v/>
          </cell>
        </row>
        <row r="1917">
          <cell r="C1917">
            <v>90673</v>
          </cell>
          <cell r="S1917" t="str">
            <v/>
          </cell>
          <cell r="AG1917" t="str">
            <v/>
          </cell>
        </row>
        <row r="1918">
          <cell r="C1918">
            <v>90703</v>
          </cell>
          <cell r="S1918" t="str">
            <v/>
          </cell>
          <cell r="AG1918" t="str">
            <v/>
          </cell>
        </row>
        <row r="1919">
          <cell r="C1919">
            <v>90734</v>
          </cell>
          <cell r="S1919" t="str">
            <v/>
          </cell>
          <cell r="AG1919" t="str">
            <v/>
          </cell>
        </row>
        <row r="1920">
          <cell r="C1920">
            <v>90764</v>
          </cell>
          <cell r="S1920" t="str">
            <v/>
          </cell>
          <cell r="AG1920" t="str">
            <v/>
          </cell>
        </row>
        <row r="1921">
          <cell r="C1921">
            <v>90795</v>
          </cell>
          <cell r="S1921" t="str">
            <v/>
          </cell>
          <cell r="AG1921" t="str">
            <v/>
          </cell>
        </row>
        <row r="1922">
          <cell r="C1922">
            <v>90826</v>
          </cell>
          <cell r="S1922" t="str">
            <v/>
          </cell>
          <cell r="AG1922" t="str">
            <v/>
          </cell>
        </row>
        <row r="1923">
          <cell r="C1923">
            <v>90856</v>
          </cell>
          <cell r="S1923" t="str">
            <v/>
          </cell>
          <cell r="AG1923" t="str">
            <v/>
          </cell>
        </row>
        <row r="1924">
          <cell r="C1924">
            <v>90887</v>
          </cell>
          <cell r="S1924" t="str">
            <v/>
          </cell>
          <cell r="AG1924" t="str">
            <v/>
          </cell>
        </row>
        <row r="1925">
          <cell r="C1925">
            <v>90917</v>
          </cell>
          <cell r="S1925" t="str">
            <v/>
          </cell>
          <cell r="AG1925" t="str">
            <v/>
          </cell>
        </row>
        <row r="1926">
          <cell r="C1926">
            <v>90948</v>
          </cell>
          <cell r="S1926" t="str">
            <v/>
          </cell>
          <cell r="AG1926" t="str">
            <v/>
          </cell>
        </row>
        <row r="1927">
          <cell r="C1927">
            <v>90979</v>
          </cell>
          <cell r="S1927" t="str">
            <v/>
          </cell>
          <cell r="AG1927" t="str">
            <v/>
          </cell>
        </row>
        <row r="1928">
          <cell r="C1928">
            <v>91007</v>
          </cell>
          <cell r="S1928" t="str">
            <v/>
          </cell>
          <cell r="AG1928" t="str">
            <v/>
          </cell>
        </row>
        <row r="1929">
          <cell r="C1929">
            <v>91038</v>
          </cell>
          <cell r="S1929" t="str">
            <v/>
          </cell>
          <cell r="AG1929" t="str">
            <v/>
          </cell>
        </row>
        <row r="1930">
          <cell r="C1930">
            <v>91068</v>
          </cell>
          <cell r="S1930" t="str">
            <v/>
          </cell>
          <cell r="AG1930" t="str">
            <v/>
          </cell>
        </row>
        <row r="1931">
          <cell r="C1931">
            <v>91099</v>
          </cell>
          <cell r="S1931" t="str">
            <v/>
          </cell>
          <cell r="AG1931" t="str">
            <v/>
          </cell>
        </row>
        <row r="1932">
          <cell r="C1932">
            <v>91129</v>
          </cell>
          <cell r="S1932" t="str">
            <v/>
          </cell>
          <cell r="AG1932" t="str">
            <v/>
          </cell>
        </row>
        <row r="1933">
          <cell r="C1933">
            <v>91160</v>
          </cell>
          <cell r="S1933" t="str">
            <v/>
          </cell>
          <cell r="AG1933" t="str">
            <v/>
          </cell>
        </row>
        <row r="1934">
          <cell r="C1934">
            <v>91191</v>
          </cell>
          <cell r="S1934" t="str">
            <v/>
          </cell>
          <cell r="AG1934" t="str">
            <v/>
          </cell>
        </row>
        <row r="1935">
          <cell r="C1935">
            <v>91221</v>
          </cell>
          <cell r="S1935" t="str">
            <v/>
          </cell>
          <cell r="AG1935" t="str">
            <v/>
          </cell>
        </row>
        <row r="1936">
          <cell r="C1936">
            <v>91252</v>
          </cell>
          <cell r="S1936" t="str">
            <v/>
          </cell>
          <cell r="AG1936" t="str">
            <v/>
          </cell>
        </row>
        <row r="1937">
          <cell r="C1937">
            <v>91282</v>
          </cell>
          <cell r="S1937" t="str">
            <v/>
          </cell>
          <cell r="AG1937" t="str">
            <v/>
          </cell>
        </row>
        <row r="1938">
          <cell r="C1938">
            <v>91313</v>
          </cell>
          <cell r="S1938" t="str">
            <v/>
          </cell>
          <cell r="AG1938" t="str">
            <v/>
          </cell>
        </row>
        <row r="1939">
          <cell r="C1939">
            <v>91344</v>
          </cell>
          <cell r="S1939" t="str">
            <v/>
          </cell>
          <cell r="AG1939" t="str">
            <v/>
          </cell>
        </row>
        <row r="1940">
          <cell r="C1940">
            <v>91372</v>
          </cell>
          <cell r="S1940" t="str">
            <v/>
          </cell>
          <cell r="AG1940" t="str">
            <v/>
          </cell>
        </row>
        <row r="1941">
          <cell r="C1941">
            <v>91403</v>
          </cell>
          <cell r="S1941" t="str">
            <v/>
          </cell>
          <cell r="AG1941" t="str">
            <v/>
          </cell>
        </row>
        <row r="1942">
          <cell r="C1942">
            <v>91433</v>
          </cell>
          <cell r="S1942" t="str">
            <v/>
          </cell>
          <cell r="AG1942" t="str">
            <v/>
          </cell>
        </row>
        <row r="1943">
          <cell r="C1943">
            <v>91464</v>
          </cell>
          <cell r="S1943" t="str">
            <v/>
          </cell>
          <cell r="AG1943" t="str">
            <v/>
          </cell>
        </row>
        <row r="1944">
          <cell r="C1944">
            <v>91494</v>
          </cell>
          <cell r="S1944" t="str">
            <v/>
          </cell>
          <cell r="AG1944" t="str">
            <v/>
          </cell>
        </row>
        <row r="1945">
          <cell r="C1945">
            <v>91525</v>
          </cell>
          <cell r="S1945" t="str">
            <v/>
          </cell>
          <cell r="AG1945" t="str">
            <v/>
          </cell>
        </row>
        <row r="1946">
          <cell r="C1946">
            <v>91556</v>
          </cell>
          <cell r="S1946" t="str">
            <v/>
          </cell>
          <cell r="AG1946" t="str">
            <v/>
          </cell>
        </row>
        <row r="1947">
          <cell r="C1947">
            <v>91586</v>
          </cell>
          <cell r="S1947" t="str">
            <v/>
          </cell>
          <cell r="AG1947" t="str">
            <v/>
          </cell>
        </row>
        <row r="1948">
          <cell r="C1948">
            <v>91617</v>
          </cell>
          <cell r="S1948" t="str">
            <v/>
          </cell>
          <cell r="AG1948" t="str">
            <v/>
          </cell>
        </row>
        <row r="1949">
          <cell r="C1949">
            <v>91647</v>
          </cell>
          <cell r="S1949" t="str">
            <v/>
          </cell>
          <cell r="AG1949" t="str">
            <v/>
          </cell>
        </row>
        <row r="1950">
          <cell r="C1950">
            <v>91678</v>
          </cell>
          <cell r="S1950" t="str">
            <v/>
          </cell>
          <cell r="AG1950" t="str">
            <v/>
          </cell>
        </row>
        <row r="1951">
          <cell r="C1951">
            <v>91709</v>
          </cell>
          <cell r="S1951" t="str">
            <v/>
          </cell>
          <cell r="AG1951" t="str">
            <v/>
          </cell>
        </row>
        <row r="1952">
          <cell r="C1952">
            <v>91737</v>
          </cell>
          <cell r="S1952" t="str">
            <v/>
          </cell>
          <cell r="AG1952" t="str">
            <v/>
          </cell>
        </row>
        <row r="1953">
          <cell r="C1953">
            <v>91768</v>
          </cell>
          <cell r="S1953" t="str">
            <v/>
          </cell>
          <cell r="AG1953" t="str">
            <v/>
          </cell>
        </row>
        <row r="1954">
          <cell r="C1954">
            <v>91798</v>
          </cell>
          <cell r="S1954" t="str">
            <v/>
          </cell>
          <cell r="AG1954" t="str">
            <v/>
          </cell>
        </row>
        <row r="1955">
          <cell r="C1955">
            <v>91829</v>
          </cell>
          <cell r="S1955" t="str">
            <v/>
          </cell>
          <cell r="AG1955" t="str">
            <v/>
          </cell>
        </row>
        <row r="1956">
          <cell r="C1956">
            <v>91859</v>
          </cell>
          <cell r="S1956" t="str">
            <v/>
          </cell>
          <cell r="AG1956" t="str">
            <v/>
          </cell>
        </row>
        <row r="1957">
          <cell r="C1957">
            <v>91890</v>
          </cell>
          <cell r="S1957" t="str">
            <v/>
          </cell>
          <cell r="AG1957" t="str">
            <v/>
          </cell>
        </row>
        <row r="1958">
          <cell r="C1958">
            <v>91921</v>
          </cell>
          <cell r="S1958" t="str">
            <v/>
          </cell>
          <cell r="AG1958" t="str">
            <v/>
          </cell>
        </row>
        <row r="1959">
          <cell r="C1959">
            <v>91951</v>
          </cell>
          <cell r="S1959" t="str">
            <v/>
          </cell>
          <cell r="AG1959" t="str">
            <v/>
          </cell>
        </row>
        <row r="1960">
          <cell r="C1960">
            <v>91982</v>
          </cell>
          <cell r="S1960" t="str">
            <v/>
          </cell>
          <cell r="AG1960" t="str">
            <v/>
          </cell>
        </row>
        <row r="1961">
          <cell r="C1961">
            <v>92012</v>
          </cell>
          <cell r="S1961" t="str">
            <v/>
          </cell>
          <cell r="AG1961" t="str">
            <v/>
          </cell>
        </row>
        <row r="1962">
          <cell r="C1962">
            <v>92043</v>
          </cell>
          <cell r="S1962" t="str">
            <v/>
          </cell>
          <cell r="AG1962" t="str">
            <v/>
          </cell>
        </row>
        <row r="1963">
          <cell r="C1963">
            <v>92074</v>
          </cell>
          <cell r="S1963" t="str">
            <v/>
          </cell>
          <cell r="AG1963" t="str">
            <v/>
          </cell>
        </row>
        <row r="1964">
          <cell r="C1964">
            <v>92103</v>
          </cell>
          <cell r="S1964" t="str">
            <v/>
          </cell>
          <cell r="AG1964" t="str">
            <v/>
          </cell>
        </row>
        <row r="1965">
          <cell r="C1965">
            <v>92134</v>
          </cell>
          <cell r="S1965" t="str">
            <v/>
          </cell>
          <cell r="AG1965" t="str">
            <v/>
          </cell>
        </row>
        <row r="1966">
          <cell r="C1966">
            <v>92164</v>
          </cell>
          <cell r="S1966" t="str">
            <v/>
          </cell>
          <cell r="AG1966" t="str">
            <v/>
          </cell>
        </row>
        <row r="1967">
          <cell r="C1967">
            <v>92195</v>
          </cell>
          <cell r="S1967" t="str">
            <v/>
          </cell>
          <cell r="AG1967" t="str">
            <v/>
          </cell>
        </row>
        <row r="1968">
          <cell r="C1968">
            <v>92225</v>
          </cell>
          <cell r="S1968" t="str">
            <v/>
          </cell>
          <cell r="AG1968" t="str">
            <v/>
          </cell>
        </row>
        <row r="1969">
          <cell r="C1969">
            <v>92256</v>
          </cell>
          <cell r="S1969" t="str">
            <v/>
          </cell>
          <cell r="AG1969" t="str">
            <v/>
          </cell>
        </row>
        <row r="1970">
          <cell r="C1970">
            <v>92287</v>
          </cell>
          <cell r="S1970" t="str">
            <v/>
          </cell>
          <cell r="AG1970" t="str">
            <v/>
          </cell>
        </row>
        <row r="1971">
          <cell r="C1971">
            <v>92317</v>
          </cell>
          <cell r="S1971" t="str">
            <v/>
          </cell>
          <cell r="AG1971" t="str">
            <v/>
          </cell>
        </row>
        <row r="1972">
          <cell r="C1972">
            <v>92348</v>
          </cell>
          <cell r="S1972" t="str">
            <v/>
          </cell>
          <cell r="AG1972" t="str">
            <v/>
          </cell>
        </row>
        <row r="1973">
          <cell r="C1973">
            <v>92378</v>
          </cell>
          <cell r="S1973" t="str">
            <v/>
          </cell>
          <cell r="AG1973" t="str">
            <v/>
          </cell>
        </row>
        <row r="1974">
          <cell r="C1974">
            <v>92409</v>
          </cell>
          <cell r="S1974" t="str">
            <v/>
          </cell>
          <cell r="AG1974" t="str">
            <v/>
          </cell>
        </row>
        <row r="1975">
          <cell r="C1975">
            <v>92440</v>
          </cell>
          <cell r="S1975" t="str">
            <v/>
          </cell>
          <cell r="AG1975" t="str">
            <v/>
          </cell>
        </row>
        <row r="1976">
          <cell r="C1976">
            <v>92468</v>
          </cell>
          <cell r="S1976" t="str">
            <v/>
          </cell>
          <cell r="AG1976" t="str">
            <v/>
          </cell>
        </row>
        <row r="1977">
          <cell r="C1977">
            <v>92499</v>
          </cell>
          <cell r="S1977" t="str">
            <v/>
          </cell>
          <cell r="AG1977" t="str">
            <v/>
          </cell>
        </row>
        <row r="1978">
          <cell r="C1978">
            <v>92529</v>
          </cell>
          <cell r="S1978" t="str">
            <v/>
          </cell>
          <cell r="AG1978" t="str">
            <v/>
          </cell>
        </row>
        <row r="1979">
          <cell r="C1979">
            <v>92560</v>
          </cell>
          <cell r="S1979" t="str">
            <v/>
          </cell>
          <cell r="AG1979" t="str">
            <v/>
          </cell>
        </row>
        <row r="1980">
          <cell r="C1980">
            <v>92590</v>
          </cell>
          <cell r="S1980" t="str">
            <v/>
          </cell>
          <cell r="AG1980" t="str">
            <v/>
          </cell>
        </row>
        <row r="1981">
          <cell r="C1981">
            <v>92621</v>
          </cell>
          <cell r="S1981" t="str">
            <v/>
          </cell>
          <cell r="AG1981" t="str">
            <v/>
          </cell>
        </row>
        <row r="1982">
          <cell r="C1982">
            <v>92652</v>
          </cell>
          <cell r="S1982" t="str">
            <v/>
          </cell>
          <cell r="AG1982" t="str">
            <v/>
          </cell>
        </row>
        <row r="1983">
          <cell r="C1983">
            <v>92682</v>
          </cell>
          <cell r="S1983" t="str">
            <v/>
          </cell>
          <cell r="AG1983" t="str">
            <v/>
          </cell>
        </row>
        <row r="1984">
          <cell r="C1984">
            <v>92713</v>
          </cell>
          <cell r="S1984" t="str">
            <v/>
          </cell>
          <cell r="AG1984" t="str">
            <v/>
          </cell>
        </row>
        <row r="1985">
          <cell r="C1985">
            <v>92743</v>
          </cell>
          <cell r="S1985" t="str">
            <v/>
          </cell>
          <cell r="AG1985" t="str">
            <v/>
          </cell>
        </row>
        <row r="1986">
          <cell r="C1986">
            <v>92774</v>
          </cell>
          <cell r="S1986" t="str">
            <v/>
          </cell>
          <cell r="AG1986" t="str">
            <v/>
          </cell>
        </row>
        <row r="1987">
          <cell r="C1987">
            <v>92805</v>
          </cell>
          <cell r="S1987" t="str">
            <v/>
          </cell>
          <cell r="AG1987" t="str">
            <v/>
          </cell>
        </row>
        <row r="1988">
          <cell r="C1988">
            <v>92833</v>
          </cell>
          <cell r="S1988" t="str">
            <v/>
          </cell>
          <cell r="AG1988" t="str">
            <v/>
          </cell>
        </row>
        <row r="1989">
          <cell r="C1989">
            <v>92864</v>
          </cell>
          <cell r="S1989" t="str">
            <v/>
          </cell>
          <cell r="AG1989" t="str">
            <v/>
          </cell>
        </row>
        <row r="1990">
          <cell r="C1990">
            <v>92894</v>
          </cell>
          <cell r="S1990" t="str">
            <v/>
          </cell>
          <cell r="AG1990" t="str">
            <v/>
          </cell>
        </row>
        <row r="1991">
          <cell r="C1991">
            <v>92925</v>
          </cell>
          <cell r="S1991" t="str">
            <v/>
          </cell>
          <cell r="AG1991" t="str">
            <v/>
          </cell>
        </row>
        <row r="1992">
          <cell r="C1992">
            <v>92955</v>
          </cell>
          <cell r="S1992" t="str">
            <v/>
          </cell>
          <cell r="AG1992" t="str">
            <v/>
          </cell>
        </row>
        <row r="1993">
          <cell r="C1993">
            <v>92986</v>
          </cell>
          <cell r="S1993" t="str">
            <v/>
          </cell>
          <cell r="AG1993" t="str">
            <v/>
          </cell>
        </row>
        <row r="1994">
          <cell r="C1994">
            <v>93017</v>
          </cell>
          <cell r="S1994" t="str">
            <v/>
          </cell>
          <cell r="AG1994" t="str">
            <v/>
          </cell>
        </row>
        <row r="1995">
          <cell r="C1995">
            <v>93047</v>
          </cell>
          <cell r="S1995" t="str">
            <v/>
          </cell>
          <cell r="AG1995" t="str">
            <v/>
          </cell>
        </row>
        <row r="1996">
          <cell r="C1996">
            <v>93078</v>
          </cell>
          <cell r="S1996" t="str">
            <v/>
          </cell>
          <cell r="AG1996" t="str">
            <v/>
          </cell>
        </row>
        <row r="1997">
          <cell r="C1997">
            <v>93108</v>
          </cell>
          <cell r="S1997" t="str">
            <v/>
          </cell>
          <cell r="AG1997" t="str">
            <v/>
          </cell>
        </row>
        <row r="1998">
          <cell r="C1998">
            <v>93139</v>
          </cell>
          <cell r="S1998" t="str">
            <v/>
          </cell>
          <cell r="AG1998" t="str">
            <v/>
          </cell>
        </row>
        <row r="1999">
          <cell r="C1999">
            <v>93170</v>
          </cell>
          <cell r="S1999" t="str">
            <v/>
          </cell>
          <cell r="AG1999" t="str">
            <v/>
          </cell>
        </row>
        <row r="2000">
          <cell r="C2000">
            <v>93198</v>
          </cell>
          <cell r="S2000" t="str">
            <v/>
          </cell>
          <cell r="AG2000" t="str">
            <v/>
          </cell>
        </row>
      </sheetData>
      <sheetData sheetId="34">
        <row r="97">
          <cell r="D97" t="str">
            <v>Prix au producteur du taureau</v>
          </cell>
          <cell r="E97" t="str">
            <v>Prix à l'exportation du taureau</v>
          </cell>
          <cell r="F97" t="str">
            <v>Prix au producteur du bélier</v>
          </cell>
          <cell r="G97" t="str">
            <v>Prix à l'exportation du bélier</v>
          </cell>
          <cell r="H97" t="str">
            <v>Prix au producteur du bouc</v>
          </cell>
          <cell r="I97" t="str">
            <v>Prix à l'exportation du bouc</v>
          </cell>
          <cell r="J97" t="str">
            <v>Prix au producteur du poulet</v>
          </cell>
          <cell r="K97" t="str">
            <v>Prix à l'exportation du poulet</v>
          </cell>
          <cell r="L97" t="str">
            <v>Prix au producteur de la pintade</v>
          </cell>
          <cell r="M97" t="str">
            <v>Prix à l'exportation de la pintade</v>
          </cell>
        </row>
        <row r="98">
          <cell r="C98">
            <v>40909</v>
          </cell>
          <cell r="D98">
            <v>286474.35897435894</v>
          </cell>
          <cell r="O98">
            <v>1</v>
          </cell>
        </row>
        <row r="99">
          <cell r="C99">
            <v>40940</v>
          </cell>
        </row>
        <row r="100">
          <cell r="C100">
            <v>40969</v>
          </cell>
        </row>
        <row r="101">
          <cell r="C101">
            <v>41000</v>
          </cell>
        </row>
        <row r="102">
          <cell r="C102">
            <v>41030</v>
          </cell>
        </row>
        <row r="103">
          <cell r="C103">
            <v>41061</v>
          </cell>
        </row>
        <row r="104">
          <cell r="C104">
            <v>41091</v>
          </cell>
        </row>
        <row r="105">
          <cell r="C105">
            <v>41122</v>
          </cell>
        </row>
        <row r="106">
          <cell r="C106">
            <v>41153</v>
          </cell>
        </row>
        <row r="107">
          <cell r="C107">
            <v>41183</v>
          </cell>
        </row>
        <row r="108">
          <cell r="C108">
            <v>41214</v>
          </cell>
        </row>
        <row r="109">
          <cell r="C109">
            <v>41244</v>
          </cell>
        </row>
        <row r="110">
          <cell r="C110">
            <v>41275</v>
          </cell>
        </row>
        <row r="111">
          <cell r="C111">
            <v>41306</v>
          </cell>
        </row>
        <row r="112">
          <cell r="C112">
            <v>41334</v>
          </cell>
        </row>
        <row r="113">
          <cell r="C113">
            <v>41365</v>
          </cell>
        </row>
        <row r="114">
          <cell r="C114">
            <v>41395</v>
          </cell>
        </row>
        <row r="115">
          <cell r="C115">
            <v>41426</v>
          </cell>
        </row>
        <row r="116">
          <cell r="C116">
            <v>41456</v>
          </cell>
        </row>
        <row r="117">
          <cell r="C117">
            <v>41487</v>
          </cell>
        </row>
        <row r="118">
          <cell r="C118">
            <v>41518</v>
          </cell>
        </row>
        <row r="119">
          <cell r="C119">
            <v>41548</v>
          </cell>
        </row>
        <row r="120">
          <cell r="C120">
            <v>41579</v>
          </cell>
        </row>
        <row r="121">
          <cell r="C121">
            <v>41609</v>
          </cell>
        </row>
        <row r="122">
          <cell r="C122">
            <v>41640</v>
          </cell>
        </row>
        <row r="123">
          <cell r="C123">
            <v>41671</v>
          </cell>
        </row>
        <row r="124">
          <cell r="C124">
            <v>41699</v>
          </cell>
        </row>
        <row r="125">
          <cell r="C125">
            <v>41730</v>
          </cell>
        </row>
        <row r="126">
          <cell r="C126">
            <v>41760</v>
          </cell>
        </row>
        <row r="127">
          <cell r="C127">
            <v>41791</v>
          </cell>
        </row>
        <row r="128">
          <cell r="C128">
            <v>41821</v>
          </cell>
        </row>
        <row r="129">
          <cell r="C129">
            <v>41852</v>
          </cell>
        </row>
        <row r="130">
          <cell r="C130">
            <v>41883</v>
          </cell>
        </row>
        <row r="131">
          <cell r="C131">
            <v>41913</v>
          </cell>
        </row>
        <row r="132">
          <cell r="C132">
            <v>41944</v>
          </cell>
        </row>
        <row r="133">
          <cell r="C133">
            <v>41974</v>
          </cell>
        </row>
        <row r="134">
          <cell r="C134">
            <v>42005</v>
          </cell>
        </row>
        <row r="135">
          <cell r="C135">
            <v>42036</v>
          </cell>
        </row>
        <row r="136">
          <cell r="C136">
            <v>42064</v>
          </cell>
        </row>
        <row r="137">
          <cell r="C137">
            <v>42095</v>
          </cell>
        </row>
        <row r="138">
          <cell r="C138">
            <v>42125</v>
          </cell>
        </row>
        <row r="139">
          <cell r="C139">
            <v>42156</v>
          </cell>
        </row>
        <row r="140">
          <cell r="C140">
            <v>42186</v>
          </cell>
        </row>
        <row r="141">
          <cell r="C141">
            <v>42217</v>
          </cell>
        </row>
        <row r="142">
          <cell r="C142">
            <v>42248</v>
          </cell>
        </row>
        <row r="143">
          <cell r="C143">
            <v>42278</v>
          </cell>
        </row>
        <row r="144">
          <cell r="C144">
            <v>42309</v>
          </cell>
        </row>
        <row r="145">
          <cell r="C145">
            <v>42339</v>
          </cell>
        </row>
        <row r="146">
          <cell r="C146">
            <v>42370</v>
          </cell>
        </row>
        <row r="147">
          <cell r="C147">
            <v>42401</v>
          </cell>
        </row>
        <row r="148">
          <cell r="C148">
            <v>42430</v>
          </cell>
        </row>
        <row r="149">
          <cell r="C149">
            <v>42461</v>
          </cell>
        </row>
        <row r="150">
          <cell r="C150">
            <v>42491</v>
          </cell>
        </row>
        <row r="151">
          <cell r="C151">
            <v>42522</v>
          </cell>
        </row>
        <row r="152">
          <cell r="C152">
            <v>42552</v>
          </cell>
        </row>
        <row r="153">
          <cell r="C153">
            <v>42583</v>
          </cell>
        </row>
        <row r="154">
          <cell r="C154">
            <v>42614</v>
          </cell>
        </row>
        <row r="155">
          <cell r="C155">
            <v>42644</v>
          </cell>
        </row>
        <row r="156">
          <cell r="C156">
            <v>42675</v>
          </cell>
        </row>
        <row r="157">
          <cell r="C157">
            <v>42705</v>
          </cell>
        </row>
        <row r="158">
          <cell r="C158">
            <v>42736</v>
          </cell>
        </row>
        <row r="159">
          <cell r="C159">
            <v>42767</v>
          </cell>
        </row>
        <row r="160">
          <cell r="C160">
            <v>42795</v>
          </cell>
        </row>
        <row r="161">
          <cell r="C161">
            <v>42826</v>
          </cell>
        </row>
        <row r="162">
          <cell r="C162">
            <v>42856</v>
          </cell>
        </row>
        <row r="163">
          <cell r="C163">
            <v>42887</v>
          </cell>
        </row>
        <row r="164">
          <cell r="C164">
            <v>42917</v>
          </cell>
        </row>
        <row r="165">
          <cell r="C165">
            <v>42948</v>
          </cell>
        </row>
        <row r="166">
          <cell r="C166">
            <v>42979</v>
          </cell>
        </row>
        <row r="167">
          <cell r="C167">
            <v>43009</v>
          </cell>
        </row>
        <row r="168">
          <cell r="C168">
            <v>43040</v>
          </cell>
        </row>
        <row r="169">
          <cell r="C169">
            <v>43070</v>
          </cell>
        </row>
        <row r="170">
          <cell r="C170">
            <v>43101</v>
          </cell>
        </row>
        <row r="171">
          <cell r="C171">
            <v>43132</v>
          </cell>
        </row>
        <row r="172">
          <cell r="C172">
            <v>43160</v>
          </cell>
        </row>
        <row r="173">
          <cell r="C173">
            <v>43191</v>
          </cell>
        </row>
        <row r="174">
          <cell r="C174">
            <v>43221</v>
          </cell>
        </row>
        <row r="175">
          <cell r="C175">
            <v>43252</v>
          </cell>
        </row>
        <row r="176">
          <cell r="C176">
            <v>43282</v>
          </cell>
        </row>
        <row r="177">
          <cell r="C177">
            <v>43313</v>
          </cell>
        </row>
        <row r="178">
          <cell r="C178">
            <v>43344</v>
          </cell>
        </row>
        <row r="179">
          <cell r="C179">
            <v>43374</v>
          </cell>
        </row>
        <row r="180">
          <cell r="C180">
            <v>43405</v>
          </cell>
        </row>
        <row r="181">
          <cell r="C181">
            <v>43435</v>
          </cell>
        </row>
        <row r="182">
          <cell r="C182">
            <v>43466</v>
          </cell>
        </row>
        <row r="183">
          <cell r="C183">
            <v>43497</v>
          </cell>
        </row>
        <row r="184">
          <cell r="C184">
            <v>43525</v>
          </cell>
        </row>
        <row r="185">
          <cell r="C185">
            <v>43556</v>
          </cell>
        </row>
        <row r="186">
          <cell r="C186">
            <v>43586</v>
          </cell>
        </row>
        <row r="187">
          <cell r="C187">
            <v>43617</v>
          </cell>
        </row>
        <row r="188">
          <cell r="C188">
            <v>43647</v>
          </cell>
        </row>
        <row r="189">
          <cell r="C189">
            <v>43678</v>
          </cell>
        </row>
        <row r="190">
          <cell r="C190">
            <v>43709</v>
          </cell>
        </row>
        <row r="191">
          <cell r="C191">
            <v>43739</v>
          </cell>
        </row>
        <row r="192">
          <cell r="C192">
            <v>43770</v>
          </cell>
        </row>
        <row r="193">
          <cell r="C193">
            <v>43800</v>
          </cell>
        </row>
        <row r="194">
          <cell r="C194">
            <v>43831</v>
          </cell>
        </row>
        <row r="195">
          <cell r="C195">
            <v>43862</v>
          </cell>
        </row>
        <row r="196">
          <cell r="C196">
            <v>43891</v>
          </cell>
        </row>
        <row r="197">
          <cell r="C197">
            <v>43922</v>
          </cell>
        </row>
        <row r="198">
          <cell r="C198">
            <v>43952</v>
          </cell>
        </row>
        <row r="199">
          <cell r="C199">
            <v>43983</v>
          </cell>
        </row>
        <row r="200">
          <cell r="C200">
            <v>44013</v>
          </cell>
        </row>
        <row r="201">
          <cell r="C201">
            <v>44044</v>
          </cell>
        </row>
        <row r="202">
          <cell r="C202">
            <v>44075</v>
          </cell>
        </row>
        <row r="203">
          <cell r="C203">
            <v>44105</v>
          </cell>
        </row>
        <row r="204">
          <cell r="C204">
            <v>44136</v>
          </cell>
        </row>
        <row r="205">
          <cell r="C205">
            <v>44166</v>
          </cell>
        </row>
        <row r="206">
          <cell r="C206">
            <v>44197</v>
          </cell>
        </row>
        <row r="207">
          <cell r="C207">
            <v>44228</v>
          </cell>
        </row>
        <row r="208">
          <cell r="C208">
            <v>44256</v>
          </cell>
        </row>
        <row r="209">
          <cell r="C209">
            <v>44287</v>
          </cell>
        </row>
        <row r="210">
          <cell r="C210">
            <v>44317</v>
          </cell>
        </row>
        <row r="211">
          <cell r="C211">
            <v>44348</v>
          </cell>
        </row>
        <row r="212">
          <cell r="C212">
            <v>44378</v>
          </cell>
        </row>
        <row r="213">
          <cell r="C213">
            <v>44409</v>
          </cell>
        </row>
        <row r="214">
          <cell r="C214">
            <v>44440</v>
          </cell>
        </row>
        <row r="215">
          <cell r="C215">
            <v>44470</v>
          </cell>
        </row>
        <row r="216">
          <cell r="C216">
            <v>44501</v>
          </cell>
        </row>
        <row r="217">
          <cell r="C217">
            <v>44531</v>
          </cell>
        </row>
        <row r="218">
          <cell r="C218">
            <v>44562</v>
          </cell>
        </row>
        <row r="219">
          <cell r="C219">
            <v>44593</v>
          </cell>
        </row>
        <row r="220">
          <cell r="C220">
            <v>44621</v>
          </cell>
        </row>
        <row r="221">
          <cell r="C221">
            <v>44652</v>
          </cell>
        </row>
        <row r="222">
          <cell r="C222">
            <v>44682</v>
          </cell>
        </row>
        <row r="223">
          <cell r="C223">
            <v>44713</v>
          </cell>
        </row>
        <row r="224">
          <cell r="C224">
            <v>44743</v>
          </cell>
        </row>
        <row r="225">
          <cell r="C225">
            <v>44774</v>
          </cell>
        </row>
        <row r="226">
          <cell r="C226">
            <v>44805</v>
          </cell>
        </row>
        <row r="227">
          <cell r="C227">
            <v>44835</v>
          </cell>
        </row>
        <row r="228">
          <cell r="C228">
            <v>44866</v>
          </cell>
        </row>
        <row r="229">
          <cell r="C229">
            <v>44896</v>
          </cell>
        </row>
        <row r="230">
          <cell r="C230">
            <v>44927</v>
          </cell>
        </row>
        <row r="231">
          <cell r="C231">
            <v>44958</v>
          </cell>
        </row>
        <row r="232">
          <cell r="C232">
            <v>44986</v>
          </cell>
        </row>
        <row r="233">
          <cell r="C233">
            <v>45017</v>
          </cell>
        </row>
        <row r="234">
          <cell r="C234">
            <v>45047</v>
          </cell>
        </row>
        <row r="235">
          <cell r="C235">
            <v>45078</v>
          </cell>
        </row>
        <row r="236">
          <cell r="C236">
            <v>45108</v>
          </cell>
        </row>
        <row r="237">
          <cell r="C237">
            <v>45139</v>
          </cell>
        </row>
        <row r="238">
          <cell r="C238">
            <v>45170</v>
          </cell>
        </row>
        <row r="239">
          <cell r="C239">
            <v>45200</v>
          </cell>
        </row>
        <row r="240">
          <cell r="C240">
            <v>45231</v>
          </cell>
        </row>
        <row r="241">
          <cell r="C241">
            <v>45261</v>
          </cell>
        </row>
        <row r="242">
          <cell r="C242">
            <v>45292</v>
          </cell>
        </row>
        <row r="243">
          <cell r="C243">
            <v>45323</v>
          </cell>
        </row>
        <row r="244">
          <cell r="C244">
            <v>45352</v>
          </cell>
        </row>
        <row r="245">
          <cell r="C245">
            <v>45383</v>
          </cell>
        </row>
        <row r="246">
          <cell r="C246">
            <v>45413</v>
          </cell>
        </row>
        <row r="247">
          <cell r="C247">
            <v>45444</v>
          </cell>
        </row>
        <row r="248">
          <cell r="C248">
            <v>45474</v>
          </cell>
        </row>
        <row r="249">
          <cell r="C249">
            <v>45505</v>
          </cell>
        </row>
        <row r="250">
          <cell r="C250">
            <v>45536</v>
          </cell>
        </row>
        <row r="251">
          <cell r="C251">
            <v>45566</v>
          </cell>
        </row>
        <row r="252">
          <cell r="C252">
            <v>45597</v>
          </cell>
        </row>
        <row r="253">
          <cell r="C253">
            <v>45627</v>
          </cell>
        </row>
        <row r="254">
          <cell r="C254">
            <v>45658</v>
          </cell>
        </row>
        <row r="255">
          <cell r="C255">
            <v>45689</v>
          </cell>
        </row>
        <row r="256">
          <cell r="C256">
            <v>45717</v>
          </cell>
        </row>
        <row r="257">
          <cell r="C257">
            <v>45748</v>
          </cell>
        </row>
        <row r="258">
          <cell r="C258">
            <v>45778</v>
          </cell>
        </row>
        <row r="259">
          <cell r="C259">
            <v>45809</v>
          </cell>
        </row>
        <row r="260">
          <cell r="C260">
            <v>45839</v>
          </cell>
        </row>
        <row r="261">
          <cell r="C261">
            <v>45870</v>
          </cell>
        </row>
        <row r="262">
          <cell r="C262">
            <v>45901</v>
          </cell>
        </row>
        <row r="263">
          <cell r="C263">
            <v>45931</v>
          </cell>
        </row>
        <row r="264">
          <cell r="C264">
            <v>45962</v>
          </cell>
        </row>
        <row r="265">
          <cell r="C265">
            <v>45992</v>
          </cell>
        </row>
        <row r="266">
          <cell r="C266">
            <v>46023</v>
          </cell>
        </row>
        <row r="267">
          <cell r="C267">
            <v>46054</v>
          </cell>
        </row>
        <row r="268">
          <cell r="C268">
            <v>46082</v>
          </cell>
        </row>
        <row r="269">
          <cell r="C269">
            <v>46113</v>
          </cell>
        </row>
        <row r="270">
          <cell r="C270">
            <v>46143</v>
          </cell>
        </row>
        <row r="271">
          <cell r="C271">
            <v>46174</v>
          </cell>
        </row>
        <row r="272">
          <cell r="C272">
            <v>46204</v>
          </cell>
        </row>
        <row r="273">
          <cell r="C273">
            <v>46235</v>
          </cell>
        </row>
        <row r="274">
          <cell r="C274">
            <v>46266</v>
          </cell>
        </row>
        <row r="275">
          <cell r="C275">
            <v>46296</v>
          </cell>
        </row>
        <row r="276">
          <cell r="C276">
            <v>46327</v>
          </cell>
        </row>
        <row r="277">
          <cell r="C277">
            <v>46357</v>
          </cell>
        </row>
        <row r="278">
          <cell r="C278">
            <v>46388</v>
          </cell>
        </row>
        <row r="279">
          <cell r="C279">
            <v>46419</v>
          </cell>
        </row>
        <row r="280">
          <cell r="C280">
            <v>46447</v>
          </cell>
        </row>
        <row r="281">
          <cell r="C281">
            <v>46478</v>
          </cell>
        </row>
        <row r="282">
          <cell r="C282">
            <v>46508</v>
          </cell>
        </row>
        <row r="283">
          <cell r="C283">
            <v>46539</v>
          </cell>
        </row>
        <row r="284">
          <cell r="C284">
            <v>46569</v>
          </cell>
        </row>
        <row r="285">
          <cell r="C285">
            <v>46600</v>
          </cell>
        </row>
        <row r="286">
          <cell r="C286">
            <v>46631</v>
          </cell>
        </row>
        <row r="287">
          <cell r="C287">
            <v>46661</v>
          </cell>
        </row>
        <row r="288">
          <cell r="C288">
            <v>46692</v>
          </cell>
        </row>
        <row r="289">
          <cell r="C289">
            <v>46722</v>
          </cell>
        </row>
        <row r="290">
          <cell r="C290">
            <v>46753</v>
          </cell>
        </row>
        <row r="291">
          <cell r="C291">
            <v>46784</v>
          </cell>
        </row>
        <row r="292">
          <cell r="C292">
            <v>46813</v>
          </cell>
        </row>
        <row r="293">
          <cell r="C293">
            <v>46844</v>
          </cell>
        </row>
        <row r="294">
          <cell r="C294">
            <v>46874</v>
          </cell>
        </row>
        <row r="295">
          <cell r="C295">
            <v>46905</v>
          </cell>
        </row>
        <row r="296">
          <cell r="C296">
            <v>46935</v>
          </cell>
        </row>
        <row r="297">
          <cell r="C297">
            <v>46966</v>
          </cell>
        </row>
        <row r="298">
          <cell r="C298">
            <v>46997</v>
          </cell>
        </row>
        <row r="299">
          <cell r="C299">
            <v>47027</v>
          </cell>
        </row>
        <row r="300">
          <cell r="C300">
            <v>47058</v>
          </cell>
        </row>
        <row r="301">
          <cell r="C301">
            <v>47088</v>
          </cell>
        </row>
        <row r="302">
          <cell r="C302">
            <v>47119</v>
          </cell>
        </row>
        <row r="303">
          <cell r="C303">
            <v>47150</v>
          </cell>
        </row>
        <row r="304">
          <cell r="C304">
            <v>47178</v>
          </cell>
        </row>
        <row r="305">
          <cell r="C305">
            <v>47209</v>
          </cell>
        </row>
        <row r="306">
          <cell r="C306">
            <v>47239</v>
          </cell>
        </row>
        <row r="307">
          <cell r="C307">
            <v>47270</v>
          </cell>
        </row>
        <row r="308">
          <cell r="C308">
            <v>47300</v>
          </cell>
        </row>
        <row r="309">
          <cell r="C309">
            <v>47331</v>
          </cell>
        </row>
        <row r="310">
          <cell r="C310">
            <v>47362</v>
          </cell>
        </row>
        <row r="311">
          <cell r="C311">
            <v>47392</v>
          </cell>
        </row>
        <row r="312">
          <cell r="C312">
            <v>47423</v>
          </cell>
        </row>
        <row r="313">
          <cell r="C313">
            <v>47453</v>
          </cell>
        </row>
        <row r="314">
          <cell r="C314">
            <v>47484</v>
          </cell>
        </row>
        <row r="315">
          <cell r="C315">
            <v>47515</v>
          </cell>
        </row>
        <row r="316">
          <cell r="C316">
            <v>47543</v>
          </cell>
        </row>
        <row r="317">
          <cell r="C317">
            <v>47574</v>
          </cell>
        </row>
        <row r="318">
          <cell r="C318">
            <v>47604</v>
          </cell>
        </row>
        <row r="319">
          <cell r="C319">
            <v>47635</v>
          </cell>
        </row>
        <row r="320">
          <cell r="C320">
            <v>47665</v>
          </cell>
        </row>
        <row r="321">
          <cell r="C321">
            <v>47696</v>
          </cell>
        </row>
        <row r="322">
          <cell r="C322">
            <v>47727</v>
          </cell>
        </row>
        <row r="323">
          <cell r="C323">
            <v>47757</v>
          </cell>
        </row>
        <row r="324">
          <cell r="C324">
            <v>47788</v>
          </cell>
        </row>
        <row r="325">
          <cell r="C325">
            <v>47818</v>
          </cell>
        </row>
        <row r="326">
          <cell r="C326">
            <v>47849</v>
          </cell>
        </row>
        <row r="327">
          <cell r="C327">
            <v>47880</v>
          </cell>
        </row>
        <row r="328">
          <cell r="C328">
            <v>47908</v>
          </cell>
        </row>
        <row r="329">
          <cell r="C329">
            <v>47939</v>
          </cell>
        </row>
        <row r="330">
          <cell r="C330">
            <v>47969</v>
          </cell>
        </row>
        <row r="331">
          <cell r="C331">
            <v>48000</v>
          </cell>
        </row>
        <row r="332">
          <cell r="C332">
            <v>48030</v>
          </cell>
        </row>
        <row r="333">
          <cell r="C333">
            <v>48061</v>
          </cell>
        </row>
        <row r="334">
          <cell r="C334">
            <v>48092</v>
          </cell>
        </row>
        <row r="335">
          <cell r="C335">
            <v>48122</v>
          </cell>
        </row>
        <row r="336">
          <cell r="C336">
            <v>48153</v>
          </cell>
        </row>
        <row r="337">
          <cell r="C337">
            <v>48183</v>
          </cell>
        </row>
        <row r="338">
          <cell r="C338">
            <v>48214</v>
          </cell>
        </row>
        <row r="339">
          <cell r="C339">
            <v>48245</v>
          </cell>
        </row>
        <row r="340">
          <cell r="C340">
            <v>48274</v>
          </cell>
        </row>
        <row r="341">
          <cell r="C341">
            <v>48305</v>
          </cell>
        </row>
        <row r="342">
          <cell r="C342">
            <v>48335</v>
          </cell>
        </row>
        <row r="343">
          <cell r="C343">
            <v>48366</v>
          </cell>
        </row>
        <row r="344">
          <cell r="C344">
            <v>48396</v>
          </cell>
        </row>
        <row r="345">
          <cell r="C345">
            <v>48427</v>
          </cell>
        </row>
        <row r="346">
          <cell r="C346">
            <v>48458</v>
          </cell>
        </row>
        <row r="347">
          <cell r="C347">
            <v>48488</v>
          </cell>
        </row>
        <row r="348">
          <cell r="C348">
            <v>48519</v>
          </cell>
        </row>
        <row r="349">
          <cell r="C349">
            <v>48549</v>
          </cell>
        </row>
        <row r="350">
          <cell r="C350">
            <v>48580</v>
          </cell>
        </row>
        <row r="351">
          <cell r="C351">
            <v>48611</v>
          </cell>
        </row>
        <row r="352">
          <cell r="C352">
            <v>48639</v>
          </cell>
        </row>
        <row r="353">
          <cell r="C353">
            <v>48670</v>
          </cell>
        </row>
        <row r="354">
          <cell r="C354">
            <v>48700</v>
          </cell>
        </row>
        <row r="355">
          <cell r="C355">
            <v>48731</v>
          </cell>
        </row>
        <row r="356">
          <cell r="C356">
            <v>48761</v>
          </cell>
        </row>
        <row r="357">
          <cell r="C357">
            <v>48792</v>
          </cell>
        </row>
        <row r="358">
          <cell r="C358">
            <v>48823</v>
          </cell>
        </row>
        <row r="359">
          <cell r="C359">
            <v>48853</v>
          </cell>
        </row>
        <row r="360">
          <cell r="C360">
            <v>48884</v>
          </cell>
        </row>
        <row r="361">
          <cell r="C361">
            <v>48914</v>
          </cell>
        </row>
        <row r="362">
          <cell r="C362">
            <v>48945</v>
          </cell>
        </row>
        <row r="363">
          <cell r="C363">
            <v>48976</v>
          </cell>
        </row>
        <row r="364">
          <cell r="C364">
            <v>49004</v>
          </cell>
        </row>
        <row r="365">
          <cell r="C365">
            <v>49035</v>
          </cell>
        </row>
        <row r="366">
          <cell r="C366">
            <v>49065</v>
          </cell>
        </row>
        <row r="367">
          <cell r="C367">
            <v>49096</v>
          </cell>
        </row>
        <row r="368">
          <cell r="C368">
            <v>49126</v>
          </cell>
        </row>
        <row r="369">
          <cell r="C369">
            <v>49157</v>
          </cell>
        </row>
        <row r="370">
          <cell r="C370">
            <v>49188</v>
          </cell>
        </row>
        <row r="371">
          <cell r="C371">
            <v>49218</v>
          </cell>
        </row>
        <row r="372">
          <cell r="C372">
            <v>49249</v>
          </cell>
        </row>
        <row r="373">
          <cell r="C373">
            <v>49279</v>
          </cell>
        </row>
        <row r="374">
          <cell r="C374">
            <v>49310</v>
          </cell>
        </row>
        <row r="375">
          <cell r="C375">
            <v>49341</v>
          </cell>
        </row>
        <row r="376">
          <cell r="C376">
            <v>49369</v>
          </cell>
        </row>
        <row r="377">
          <cell r="C377">
            <v>49400</v>
          </cell>
        </row>
        <row r="378">
          <cell r="C378">
            <v>49430</v>
          </cell>
        </row>
        <row r="379">
          <cell r="C379">
            <v>49461</v>
          </cell>
        </row>
        <row r="380">
          <cell r="C380">
            <v>49491</v>
          </cell>
        </row>
        <row r="381">
          <cell r="C381">
            <v>49522</v>
          </cell>
        </row>
        <row r="382">
          <cell r="C382">
            <v>49553</v>
          </cell>
        </row>
        <row r="383">
          <cell r="C383">
            <v>49583</v>
          </cell>
        </row>
        <row r="384">
          <cell r="C384">
            <v>49614</v>
          </cell>
        </row>
        <row r="385">
          <cell r="C385">
            <v>49644</v>
          </cell>
        </row>
        <row r="386">
          <cell r="C386">
            <v>49675</v>
          </cell>
        </row>
        <row r="387">
          <cell r="C387">
            <v>49706</v>
          </cell>
        </row>
        <row r="388">
          <cell r="C388">
            <v>49735</v>
          </cell>
        </row>
        <row r="389">
          <cell r="C389">
            <v>49766</v>
          </cell>
        </row>
        <row r="390">
          <cell r="C390">
            <v>49796</v>
          </cell>
        </row>
        <row r="391">
          <cell r="C391">
            <v>49827</v>
          </cell>
        </row>
        <row r="392">
          <cell r="C392">
            <v>49857</v>
          </cell>
        </row>
        <row r="393">
          <cell r="C393">
            <v>49888</v>
          </cell>
        </row>
        <row r="394">
          <cell r="C394">
            <v>49919</v>
          </cell>
        </row>
        <row r="395">
          <cell r="C395">
            <v>49949</v>
          </cell>
        </row>
        <row r="396">
          <cell r="C396">
            <v>49980</v>
          </cell>
        </row>
        <row r="397">
          <cell r="C397">
            <v>50010</v>
          </cell>
        </row>
        <row r="398">
          <cell r="C398">
            <v>50041</v>
          </cell>
        </row>
        <row r="399">
          <cell r="C399">
            <v>50072</v>
          </cell>
        </row>
        <row r="400">
          <cell r="C400">
            <v>50100</v>
          </cell>
        </row>
        <row r="401">
          <cell r="C401">
            <v>50131</v>
          </cell>
        </row>
        <row r="402">
          <cell r="C402">
            <v>50161</v>
          </cell>
        </row>
        <row r="403">
          <cell r="C403">
            <v>50192</v>
          </cell>
        </row>
        <row r="404">
          <cell r="C404">
            <v>50222</v>
          </cell>
        </row>
        <row r="405">
          <cell r="C405">
            <v>50253</v>
          </cell>
        </row>
        <row r="406">
          <cell r="C406">
            <v>50284</v>
          </cell>
        </row>
        <row r="407">
          <cell r="C407">
            <v>50314</v>
          </cell>
        </row>
        <row r="408">
          <cell r="C408">
            <v>50345</v>
          </cell>
        </row>
        <row r="409">
          <cell r="C409">
            <v>50375</v>
          </cell>
        </row>
        <row r="410">
          <cell r="C410">
            <v>50406</v>
          </cell>
        </row>
        <row r="411">
          <cell r="C411">
            <v>50437</v>
          </cell>
        </row>
        <row r="412">
          <cell r="C412">
            <v>50465</v>
          </cell>
        </row>
        <row r="413">
          <cell r="C413">
            <v>50496</v>
          </cell>
        </row>
        <row r="414">
          <cell r="C414">
            <v>50526</v>
          </cell>
        </row>
        <row r="415">
          <cell r="C415">
            <v>50557</v>
          </cell>
        </row>
        <row r="416">
          <cell r="C416">
            <v>50587</v>
          </cell>
        </row>
        <row r="417">
          <cell r="C417">
            <v>50618</v>
          </cell>
        </row>
        <row r="418">
          <cell r="C418">
            <v>50649</v>
          </cell>
        </row>
        <row r="419">
          <cell r="C419">
            <v>50679</v>
          </cell>
        </row>
        <row r="420">
          <cell r="C420">
            <v>50710</v>
          </cell>
        </row>
        <row r="421">
          <cell r="C421">
            <v>50740</v>
          </cell>
        </row>
        <row r="422">
          <cell r="C422">
            <v>50771</v>
          </cell>
        </row>
        <row r="423">
          <cell r="C423">
            <v>50802</v>
          </cell>
        </row>
        <row r="424">
          <cell r="C424">
            <v>50830</v>
          </cell>
        </row>
        <row r="425">
          <cell r="C425">
            <v>50861</v>
          </cell>
        </row>
        <row r="426">
          <cell r="C426">
            <v>50891</v>
          </cell>
        </row>
        <row r="427">
          <cell r="C427">
            <v>50922</v>
          </cell>
        </row>
        <row r="428">
          <cell r="C428">
            <v>50952</v>
          </cell>
        </row>
        <row r="429">
          <cell r="C429">
            <v>50983</v>
          </cell>
        </row>
        <row r="430">
          <cell r="C430">
            <v>51014</v>
          </cell>
        </row>
        <row r="431">
          <cell r="C431">
            <v>51044</v>
          </cell>
        </row>
        <row r="432">
          <cell r="C432">
            <v>51075</v>
          </cell>
        </row>
        <row r="433">
          <cell r="C433">
            <v>51105</v>
          </cell>
        </row>
        <row r="434">
          <cell r="C434">
            <v>51136</v>
          </cell>
        </row>
        <row r="435">
          <cell r="C435">
            <v>51167</v>
          </cell>
        </row>
        <row r="436">
          <cell r="C436">
            <v>51196</v>
          </cell>
        </row>
        <row r="437">
          <cell r="C437">
            <v>51227</v>
          </cell>
        </row>
        <row r="438">
          <cell r="C438">
            <v>51257</v>
          </cell>
        </row>
        <row r="439">
          <cell r="C439">
            <v>51288</v>
          </cell>
        </row>
        <row r="440">
          <cell r="C440">
            <v>51318</v>
          </cell>
        </row>
        <row r="441">
          <cell r="C441">
            <v>51349</v>
          </cell>
        </row>
        <row r="442">
          <cell r="C442">
            <v>51380</v>
          </cell>
        </row>
        <row r="443">
          <cell r="C443">
            <v>51410</v>
          </cell>
        </row>
        <row r="444">
          <cell r="C444">
            <v>51441</v>
          </cell>
        </row>
        <row r="445">
          <cell r="C445">
            <v>51471</v>
          </cell>
        </row>
        <row r="446">
          <cell r="C446">
            <v>51502</v>
          </cell>
        </row>
        <row r="447">
          <cell r="C447">
            <v>51533</v>
          </cell>
        </row>
        <row r="448">
          <cell r="C448">
            <v>51561</v>
          </cell>
        </row>
        <row r="449">
          <cell r="C449">
            <v>51592</v>
          </cell>
        </row>
        <row r="450">
          <cell r="C450">
            <v>51622</v>
          </cell>
        </row>
        <row r="451">
          <cell r="C451">
            <v>51653</v>
          </cell>
        </row>
        <row r="452">
          <cell r="C452">
            <v>51683</v>
          </cell>
        </row>
        <row r="453">
          <cell r="C453">
            <v>51714</v>
          </cell>
        </row>
        <row r="454">
          <cell r="C454">
            <v>51745</v>
          </cell>
        </row>
        <row r="455">
          <cell r="C455">
            <v>51775</v>
          </cell>
        </row>
        <row r="456">
          <cell r="C456">
            <v>51806</v>
          </cell>
        </row>
        <row r="457">
          <cell r="C457">
            <v>51836</v>
          </cell>
        </row>
        <row r="458">
          <cell r="C458">
            <v>51867</v>
          </cell>
        </row>
        <row r="459">
          <cell r="C459">
            <v>51898</v>
          </cell>
        </row>
        <row r="460">
          <cell r="C460">
            <v>51926</v>
          </cell>
        </row>
        <row r="461">
          <cell r="C461">
            <v>51957</v>
          </cell>
        </row>
        <row r="462">
          <cell r="C462">
            <v>51987</v>
          </cell>
        </row>
        <row r="463">
          <cell r="C463">
            <v>52018</v>
          </cell>
        </row>
        <row r="464">
          <cell r="C464">
            <v>52048</v>
          </cell>
        </row>
        <row r="465">
          <cell r="C465">
            <v>52079</v>
          </cell>
        </row>
        <row r="466">
          <cell r="C466">
            <v>52110</v>
          </cell>
        </row>
        <row r="467">
          <cell r="C467">
            <v>52140</v>
          </cell>
        </row>
        <row r="468">
          <cell r="C468">
            <v>52171</v>
          </cell>
        </row>
        <row r="469">
          <cell r="C469">
            <v>52201</v>
          </cell>
        </row>
        <row r="470">
          <cell r="C470">
            <v>52232</v>
          </cell>
        </row>
        <row r="471">
          <cell r="C471">
            <v>52263</v>
          </cell>
        </row>
        <row r="472">
          <cell r="C472">
            <v>52291</v>
          </cell>
        </row>
        <row r="473">
          <cell r="C473">
            <v>52322</v>
          </cell>
        </row>
        <row r="474">
          <cell r="C474">
            <v>52352</v>
          </cell>
        </row>
        <row r="475">
          <cell r="C475">
            <v>52383</v>
          </cell>
        </row>
        <row r="476">
          <cell r="C476">
            <v>52413</v>
          </cell>
        </row>
        <row r="477">
          <cell r="C477">
            <v>52444</v>
          </cell>
        </row>
        <row r="478">
          <cell r="C478">
            <v>52475</v>
          </cell>
        </row>
        <row r="479">
          <cell r="C479">
            <v>52505</v>
          </cell>
        </row>
        <row r="480">
          <cell r="C480">
            <v>52536</v>
          </cell>
        </row>
        <row r="481">
          <cell r="C481">
            <v>52566</v>
          </cell>
        </row>
        <row r="482">
          <cell r="C482">
            <v>52597</v>
          </cell>
        </row>
        <row r="483">
          <cell r="C483">
            <v>52628</v>
          </cell>
        </row>
        <row r="484">
          <cell r="C484">
            <v>52657</v>
          </cell>
        </row>
        <row r="485">
          <cell r="C485">
            <v>52688</v>
          </cell>
        </row>
        <row r="486">
          <cell r="C486">
            <v>52718</v>
          </cell>
        </row>
        <row r="487">
          <cell r="C487">
            <v>52749</v>
          </cell>
        </row>
        <row r="488">
          <cell r="C488">
            <v>52779</v>
          </cell>
        </row>
        <row r="489">
          <cell r="C489">
            <v>52810</v>
          </cell>
        </row>
        <row r="490">
          <cell r="C490">
            <v>52841</v>
          </cell>
        </row>
        <row r="491">
          <cell r="C491">
            <v>52871</v>
          </cell>
        </row>
        <row r="492">
          <cell r="C492">
            <v>52902</v>
          </cell>
        </row>
        <row r="493">
          <cell r="C493">
            <v>52932</v>
          </cell>
        </row>
        <row r="494">
          <cell r="C494">
            <v>52963</v>
          </cell>
        </row>
        <row r="495">
          <cell r="C495">
            <v>52994</v>
          </cell>
        </row>
        <row r="496">
          <cell r="C496">
            <v>53022</v>
          </cell>
        </row>
        <row r="497">
          <cell r="C497">
            <v>53053</v>
          </cell>
        </row>
        <row r="498">
          <cell r="C498">
            <v>53083</v>
          </cell>
        </row>
        <row r="499">
          <cell r="C499">
            <v>53114</v>
          </cell>
        </row>
        <row r="500">
          <cell r="C500">
            <v>53144</v>
          </cell>
        </row>
        <row r="501">
          <cell r="C501">
            <v>53175</v>
          </cell>
        </row>
        <row r="502">
          <cell r="C502">
            <v>53206</v>
          </cell>
        </row>
        <row r="503">
          <cell r="C503">
            <v>53236</v>
          </cell>
        </row>
        <row r="504">
          <cell r="C504">
            <v>53267</v>
          </cell>
        </row>
        <row r="505">
          <cell r="C505">
            <v>53297</v>
          </cell>
        </row>
        <row r="506">
          <cell r="C506">
            <v>53328</v>
          </cell>
        </row>
        <row r="507">
          <cell r="C507">
            <v>53359</v>
          </cell>
        </row>
        <row r="508">
          <cell r="C508">
            <v>53387</v>
          </cell>
        </row>
        <row r="509">
          <cell r="C509">
            <v>53418</v>
          </cell>
        </row>
        <row r="510">
          <cell r="C510">
            <v>53448</v>
          </cell>
        </row>
        <row r="511">
          <cell r="C511">
            <v>53479</v>
          </cell>
        </row>
        <row r="512">
          <cell r="C512">
            <v>53509</v>
          </cell>
        </row>
        <row r="513">
          <cell r="C513">
            <v>53540</v>
          </cell>
        </row>
        <row r="514">
          <cell r="C514">
            <v>53571</v>
          </cell>
        </row>
        <row r="515">
          <cell r="C515">
            <v>53601</v>
          </cell>
        </row>
        <row r="516">
          <cell r="C516">
            <v>53632</v>
          </cell>
        </row>
        <row r="517">
          <cell r="C517">
            <v>53662</v>
          </cell>
        </row>
        <row r="518">
          <cell r="C518">
            <v>53693</v>
          </cell>
        </row>
        <row r="519">
          <cell r="C519">
            <v>53724</v>
          </cell>
        </row>
        <row r="520">
          <cell r="C520">
            <v>53752</v>
          </cell>
        </row>
        <row r="521">
          <cell r="C521">
            <v>53783</v>
          </cell>
        </row>
        <row r="522">
          <cell r="C522">
            <v>53813</v>
          </cell>
        </row>
        <row r="523">
          <cell r="C523">
            <v>53844</v>
          </cell>
        </row>
        <row r="524">
          <cell r="C524">
            <v>53874</v>
          </cell>
        </row>
        <row r="525">
          <cell r="C525">
            <v>53905</v>
          </cell>
        </row>
        <row r="526">
          <cell r="C526">
            <v>53936</v>
          </cell>
        </row>
        <row r="527">
          <cell r="C527">
            <v>53966</v>
          </cell>
        </row>
        <row r="528">
          <cell r="C528">
            <v>53997</v>
          </cell>
        </row>
        <row r="529">
          <cell r="C529">
            <v>54027</v>
          </cell>
        </row>
        <row r="530">
          <cell r="C530">
            <v>54058</v>
          </cell>
        </row>
        <row r="531">
          <cell r="C531">
            <v>54089</v>
          </cell>
        </row>
        <row r="532">
          <cell r="C532">
            <v>54118</v>
          </cell>
        </row>
        <row r="533">
          <cell r="C533">
            <v>54149</v>
          </cell>
        </row>
        <row r="534">
          <cell r="C534">
            <v>54179</v>
          </cell>
        </row>
        <row r="535">
          <cell r="C535">
            <v>54210</v>
          </cell>
        </row>
        <row r="536">
          <cell r="C536">
            <v>54240</v>
          </cell>
        </row>
        <row r="537">
          <cell r="C537">
            <v>54271</v>
          </cell>
        </row>
        <row r="538">
          <cell r="C538">
            <v>54302</v>
          </cell>
        </row>
        <row r="539">
          <cell r="C539">
            <v>54332</v>
          </cell>
        </row>
        <row r="540">
          <cell r="C540">
            <v>54363</v>
          </cell>
        </row>
        <row r="541">
          <cell r="C541">
            <v>54393</v>
          </cell>
        </row>
        <row r="542">
          <cell r="C542">
            <v>54424</v>
          </cell>
        </row>
        <row r="543">
          <cell r="C543">
            <v>54455</v>
          </cell>
        </row>
        <row r="544">
          <cell r="C544">
            <v>54483</v>
          </cell>
        </row>
        <row r="545">
          <cell r="C545">
            <v>54514</v>
          </cell>
        </row>
        <row r="546">
          <cell r="C546">
            <v>54544</v>
          </cell>
        </row>
        <row r="547">
          <cell r="C547">
            <v>54575</v>
          </cell>
        </row>
        <row r="548">
          <cell r="C548">
            <v>54605</v>
          </cell>
        </row>
        <row r="549">
          <cell r="C549">
            <v>54636</v>
          </cell>
        </row>
        <row r="550">
          <cell r="C550">
            <v>54667</v>
          </cell>
        </row>
        <row r="551">
          <cell r="C551">
            <v>54697</v>
          </cell>
        </row>
        <row r="552">
          <cell r="C552">
            <v>54728</v>
          </cell>
        </row>
        <row r="553">
          <cell r="C553">
            <v>54758</v>
          </cell>
        </row>
        <row r="554">
          <cell r="C554">
            <v>54789</v>
          </cell>
        </row>
        <row r="555">
          <cell r="C555">
            <v>54820</v>
          </cell>
        </row>
        <row r="556">
          <cell r="C556">
            <v>54848</v>
          </cell>
        </row>
        <row r="557">
          <cell r="C557">
            <v>54879</v>
          </cell>
        </row>
        <row r="558">
          <cell r="C558">
            <v>54909</v>
          </cell>
        </row>
        <row r="559">
          <cell r="C559">
            <v>54940</v>
          </cell>
        </row>
        <row r="560">
          <cell r="C560">
            <v>54970</v>
          </cell>
        </row>
        <row r="561">
          <cell r="C561">
            <v>55001</v>
          </cell>
        </row>
        <row r="562">
          <cell r="C562">
            <v>55032</v>
          </cell>
        </row>
        <row r="563">
          <cell r="C563">
            <v>55062</v>
          </cell>
        </row>
        <row r="564">
          <cell r="C564">
            <v>55093</v>
          </cell>
        </row>
        <row r="565">
          <cell r="C565">
            <v>55123</v>
          </cell>
        </row>
        <row r="566">
          <cell r="C566">
            <v>55154</v>
          </cell>
        </row>
        <row r="567">
          <cell r="C567">
            <v>55185</v>
          </cell>
        </row>
        <row r="568">
          <cell r="C568">
            <v>55213</v>
          </cell>
        </row>
        <row r="569">
          <cell r="C569">
            <v>55244</v>
          </cell>
        </row>
        <row r="570">
          <cell r="C570">
            <v>55274</v>
          </cell>
        </row>
        <row r="571">
          <cell r="C571">
            <v>55305</v>
          </cell>
        </row>
        <row r="572">
          <cell r="C572">
            <v>55335</v>
          </cell>
        </row>
        <row r="573">
          <cell r="C573">
            <v>55366</v>
          </cell>
        </row>
        <row r="574">
          <cell r="C574">
            <v>55397</v>
          </cell>
        </row>
        <row r="575">
          <cell r="C575">
            <v>55427</v>
          </cell>
        </row>
        <row r="576">
          <cell r="C576">
            <v>55458</v>
          </cell>
        </row>
        <row r="577">
          <cell r="C577">
            <v>55488</v>
          </cell>
        </row>
        <row r="578">
          <cell r="C578">
            <v>55519</v>
          </cell>
        </row>
        <row r="579">
          <cell r="C579">
            <v>55550</v>
          </cell>
        </row>
        <row r="580">
          <cell r="C580">
            <v>55579</v>
          </cell>
        </row>
        <row r="581">
          <cell r="C581">
            <v>55610</v>
          </cell>
        </row>
        <row r="582">
          <cell r="C582">
            <v>55640</v>
          </cell>
        </row>
        <row r="583">
          <cell r="C583">
            <v>55671</v>
          </cell>
        </row>
        <row r="584">
          <cell r="C584">
            <v>55701</v>
          </cell>
        </row>
        <row r="585">
          <cell r="C585">
            <v>55732</v>
          </cell>
        </row>
        <row r="586">
          <cell r="C586">
            <v>55763</v>
          </cell>
        </row>
        <row r="587">
          <cell r="C587">
            <v>55793</v>
          </cell>
        </row>
        <row r="588">
          <cell r="C588">
            <v>55824</v>
          </cell>
        </row>
        <row r="589">
          <cell r="C589">
            <v>55854</v>
          </cell>
        </row>
        <row r="590">
          <cell r="C590">
            <v>55885</v>
          </cell>
        </row>
        <row r="591">
          <cell r="C591">
            <v>55916</v>
          </cell>
        </row>
        <row r="592">
          <cell r="C592">
            <v>55944</v>
          </cell>
        </row>
        <row r="593">
          <cell r="C593">
            <v>55975</v>
          </cell>
        </row>
        <row r="594">
          <cell r="C594">
            <v>56005</v>
          </cell>
        </row>
        <row r="595">
          <cell r="C595">
            <v>56036</v>
          </cell>
        </row>
        <row r="596">
          <cell r="C596">
            <v>56066</v>
          </cell>
        </row>
        <row r="597">
          <cell r="C597">
            <v>56097</v>
          </cell>
        </row>
        <row r="598">
          <cell r="C598">
            <v>56128</v>
          </cell>
        </row>
        <row r="599">
          <cell r="C599">
            <v>56158</v>
          </cell>
        </row>
        <row r="600">
          <cell r="C600">
            <v>56189</v>
          </cell>
        </row>
        <row r="601">
          <cell r="C601">
            <v>56219</v>
          </cell>
        </row>
        <row r="602">
          <cell r="C602">
            <v>56250</v>
          </cell>
        </row>
        <row r="603">
          <cell r="C603">
            <v>56281</v>
          </cell>
        </row>
        <row r="604">
          <cell r="C604">
            <v>56309</v>
          </cell>
        </row>
        <row r="605">
          <cell r="C605">
            <v>56340</v>
          </cell>
        </row>
        <row r="606">
          <cell r="C606">
            <v>56370</v>
          </cell>
        </row>
        <row r="607">
          <cell r="C607">
            <v>56401</v>
          </cell>
        </row>
        <row r="608">
          <cell r="C608">
            <v>56431</v>
          </cell>
        </row>
        <row r="609">
          <cell r="C609">
            <v>56462</v>
          </cell>
        </row>
        <row r="610">
          <cell r="C610">
            <v>56493</v>
          </cell>
        </row>
        <row r="611">
          <cell r="C611">
            <v>56523</v>
          </cell>
        </row>
        <row r="612">
          <cell r="C612">
            <v>56554</v>
          </cell>
        </row>
        <row r="613">
          <cell r="C613">
            <v>56584</v>
          </cell>
        </row>
        <row r="614">
          <cell r="C614">
            <v>56615</v>
          </cell>
        </row>
        <row r="615">
          <cell r="C615">
            <v>56646</v>
          </cell>
        </row>
        <row r="616">
          <cell r="C616">
            <v>56674</v>
          </cell>
        </row>
        <row r="617">
          <cell r="C617">
            <v>56705</v>
          </cell>
        </row>
        <row r="618">
          <cell r="C618">
            <v>56735</v>
          </cell>
        </row>
        <row r="619">
          <cell r="C619">
            <v>56766</v>
          </cell>
        </row>
        <row r="620">
          <cell r="C620">
            <v>56796</v>
          </cell>
        </row>
        <row r="621">
          <cell r="C621">
            <v>56827</v>
          </cell>
        </row>
        <row r="622">
          <cell r="C622">
            <v>56858</v>
          </cell>
        </row>
        <row r="623">
          <cell r="C623">
            <v>56888</v>
          </cell>
        </row>
        <row r="624">
          <cell r="C624">
            <v>56919</v>
          </cell>
        </row>
        <row r="625">
          <cell r="C625">
            <v>56949</v>
          </cell>
        </row>
        <row r="626">
          <cell r="C626">
            <v>56980</v>
          </cell>
        </row>
        <row r="627">
          <cell r="C627">
            <v>57011</v>
          </cell>
        </row>
        <row r="628">
          <cell r="C628">
            <v>57040</v>
          </cell>
        </row>
        <row r="629">
          <cell r="C629">
            <v>57071</v>
          </cell>
        </row>
        <row r="630">
          <cell r="C630">
            <v>57101</v>
          </cell>
        </row>
        <row r="631">
          <cell r="C631">
            <v>57132</v>
          </cell>
        </row>
        <row r="632">
          <cell r="C632">
            <v>57162</v>
          </cell>
        </row>
        <row r="633">
          <cell r="C633">
            <v>57193</v>
          </cell>
        </row>
        <row r="634">
          <cell r="C634">
            <v>57224</v>
          </cell>
        </row>
        <row r="635">
          <cell r="C635">
            <v>57254</v>
          </cell>
        </row>
        <row r="636">
          <cell r="C636">
            <v>57285</v>
          </cell>
        </row>
        <row r="637">
          <cell r="C637">
            <v>57315</v>
          </cell>
        </row>
        <row r="638">
          <cell r="C638">
            <v>57346</v>
          </cell>
        </row>
        <row r="639">
          <cell r="C639">
            <v>57377</v>
          </cell>
        </row>
        <row r="640">
          <cell r="C640">
            <v>57405</v>
          </cell>
        </row>
        <row r="641">
          <cell r="C641">
            <v>57436</v>
          </cell>
        </row>
        <row r="642">
          <cell r="C642">
            <v>57466</v>
          </cell>
        </row>
        <row r="643">
          <cell r="C643">
            <v>57497</v>
          </cell>
        </row>
        <row r="644">
          <cell r="C644">
            <v>57527</v>
          </cell>
        </row>
        <row r="645">
          <cell r="C645">
            <v>57558</v>
          </cell>
        </row>
        <row r="646">
          <cell r="C646">
            <v>57589</v>
          </cell>
        </row>
        <row r="647">
          <cell r="C647">
            <v>57619</v>
          </cell>
        </row>
        <row r="648">
          <cell r="C648">
            <v>57650</v>
          </cell>
        </row>
        <row r="649">
          <cell r="C649">
            <v>57680</v>
          </cell>
        </row>
        <row r="650">
          <cell r="C650">
            <v>57711</v>
          </cell>
        </row>
        <row r="651">
          <cell r="C651">
            <v>57742</v>
          </cell>
        </row>
        <row r="652">
          <cell r="C652">
            <v>57770</v>
          </cell>
        </row>
        <row r="653">
          <cell r="C653">
            <v>57801</v>
          </cell>
        </row>
        <row r="654">
          <cell r="C654">
            <v>57831</v>
          </cell>
        </row>
        <row r="655">
          <cell r="C655">
            <v>57862</v>
          </cell>
        </row>
        <row r="656">
          <cell r="C656">
            <v>57892</v>
          </cell>
        </row>
        <row r="657">
          <cell r="C657">
            <v>57923</v>
          </cell>
        </row>
        <row r="658">
          <cell r="C658">
            <v>57954</v>
          </cell>
        </row>
        <row r="659">
          <cell r="C659">
            <v>57984</v>
          </cell>
        </row>
        <row r="660">
          <cell r="C660">
            <v>58015</v>
          </cell>
        </row>
        <row r="661">
          <cell r="C661">
            <v>58045</v>
          </cell>
        </row>
        <row r="662">
          <cell r="C662">
            <v>58076</v>
          </cell>
        </row>
        <row r="663">
          <cell r="C663">
            <v>58107</v>
          </cell>
        </row>
        <row r="664">
          <cell r="C664">
            <v>58135</v>
          </cell>
        </row>
        <row r="665">
          <cell r="C665">
            <v>58166</v>
          </cell>
        </row>
        <row r="666">
          <cell r="C666">
            <v>58196</v>
          </cell>
        </row>
        <row r="667">
          <cell r="C667">
            <v>58227</v>
          </cell>
        </row>
        <row r="668">
          <cell r="C668">
            <v>58257</v>
          </cell>
        </row>
        <row r="669">
          <cell r="C669">
            <v>58288</v>
          </cell>
        </row>
        <row r="670">
          <cell r="C670">
            <v>58319</v>
          </cell>
        </row>
        <row r="671">
          <cell r="C671">
            <v>58349</v>
          </cell>
        </row>
        <row r="672">
          <cell r="C672">
            <v>58380</v>
          </cell>
        </row>
        <row r="673">
          <cell r="C673">
            <v>58410</v>
          </cell>
        </row>
        <row r="674">
          <cell r="C674">
            <v>58441</v>
          </cell>
        </row>
        <row r="675">
          <cell r="C675">
            <v>58472</v>
          </cell>
        </row>
        <row r="676">
          <cell r="C676">
            <v>58501</v>
          </cell>
        </row>
        <row r="677">
          <cell r="C677">
            <v>58532</v>
          </cell>
        </row>
        <row r="678">
          <cell r="C678">
            <v>58562</v>
          </cell>
        </row>
        <row r="679">
          <cell r="C679">
            <v>58593</v>
          </cell>
        </row>
        <row r="680">
          <cell r="C680">
            <v>58623</v>
          </cell>
        </row>
        <row r="681">
          <cell r="C681">
            <v>58654</v>
          </cell>
        </row>
        <row r="682">
          <cell r="C682">
            <v>58685</v>
          </cell>
        </row>
        <row r="683">
          <cell r="C683">
            <v>58715</v>
          </cell>
        </row>
        <row r="684">
          <cell r="C684">
            <v>58746</v>
          </cell>
        </row>
        <row r="685">
          <cell r="C685">
            <v>58776</v>
          </cell>
        </row>
        <row r="686">
          <cell r="C686">
            <v>58807</v>
          </cell>
        </row>
        <row r="687">
          <cell r="C687">
            <v>58838</v>
          </cell>
        </row>
        <row r="688">
          <cell r="C688">
            <v>58866</v>
          </cell>
        </row>
        <row r="689">
          <cell r="C689">
            <v>58897</v>
          </cell>
        </row>
        <row r="690">
          <cell r="C690">
            <v>58927</v>
          </cell>
        </row>
        <row r="691">
          <cell r="C691">
            <v>58958</v>
          </cell>
        </row>
        <row r="692">
          <cell r="C692">
            <v>58988</v>
          </cell>
        </row>
        <row r="693">
          <cell r="C693">
            <v>59019</v>
          </cell>
        </row>
        <row r="694">
          <cell r="C694">
            <v>59050</v>
          </cell>
        </row>
        <row r="695">
          <cell r="C695">
            <v>59080</v>
          </cell>
        </row>
        <row r="696">
          <cell r="C696">
            <v>59111</v>
          </cell>
        </row>
        <row r="697">
          <cell r="C697">
            <v>59141</v>
          </cell>
        </row>
        <row r="698">
          <cell r="C698">
            <v>59172</v>
          </cell>
        </row>
        <row r="699">
          <cell r="C699">
            <v>59203</v>
          </cell>
        </row>
        <row r="700">
          <cell r="C700">
            <v>59231</v>
          </cell>
        </row>
        <row r="701">
          <cell r="C701">
            <v>59262</v>
          </cell>
        </row>
        <row r="702">
          <cell r="C702">
            <v>59292</v>
          </cell>
        </row>
        <row r="703">
          <cell r="C703">
            <v>59323</v>
          </cell>
        </row>
        <row r="704">
          <cell r="C704">
            <v>59353</v>
          </cell>
        </row>
        <row r="705">
          <cell r="C705">
            <v>59384</v>
          </cell>
        </row>
        <row r="706">
          <cell r="C706">
            <v>59415</v>
          </cell>
        </row>
        <row r="707">
          <cell r="C707">
            <v>59445</v>
          </cell>
        </row>
        <row r="708">
          <cell r="C708">
            <v>59476</v>
          </cell>
        </row>
        <row r="709">
          <cell r="C709">
            <v>59506</v>
          </cell>
        </row>
        <row r="710">
          <cell r="C710">
            <v>59537</v>
          </cell>
        </row>
        <row r="711">
          <cell r="C711">
            <v>59568</v>
          </cell>
        </row>
        <row r="712">
          <cell r="C712">
            <v>59596</v>
          </cell>
        </row>
        <row r="713">
          <cell r="C713">
            <v>59627</v>
          </cell>
        </row>
        <row r="714">
          <cell r="C714">
            <v>59657</v>
          </cell>
        </row>
        <row r="715">
          <cell r="C715">
            <v>59688</v>
          </cell>
        </row>
        <row r="716">
          <cell r="C716">
            <v>59718</v>
          </cell>
        </row>
        <row r="717">
          <cell r="C717">
            <v>59749</v>
          </cell>
        </row>
        <row r="718">
          <cell r="C718">
            <v>59780</v>
          </cell>
        </row>
        <row r="719">
          <cell r="C719">
            <v>59810</v>
          </cell>
        </row>
        <row r="720">
          <cell r="C720">
            <v>59841</v>
          </cell>
        </row>
        <row r="721">
          <cell r="C721">
            <v>59871</v>
          </cell>
        </row>
        <row r="722">
          <cell r="C722">
            <v>59902</v>
          </cell>
        </row>
        <row r="723">
          <cell r="C723">
            <v>59933</v>
          </cell>
        </row>
        <row r="724">
          <cell r="C724">
            <v>59962</v>
          </cell>
        </row>
        <row r="725">
          <cell r="C725">
            <v>59993</v>
          </cell>
        </row>
        <row r="726">
          <cell r="C726">
            <v>60023</v>
          </cell>
        </row>
        <row r="727">
          <cell r="C727">
            <v>60054</v>
          </cell>
        </row>
        <row r="728">
          <cell r="C728">
            <v>60084</v>
          </cell>
        </row>
        <row r="729">
          <cell r="C729">
            <v>60115</v>
          </cell>
        </row>
        <row r="730">
          <cell r="C730">
            <v>60146</v>
          </cell>
        </row>
        <row r="731">
          <cell r="C731">
            <v>60176</v>
          </cell>
        </row>
        <row r="732">
          <cell r="C732">
            <v>60207</v>
          </cell>
        </row>
        <row r="733">
          <cell r="C733">
            <v>60237</v>
          </cell>
        </row>
        <row r="734">
          <cell r="C734">
            <v>60268</v>
          </cell>
        </row>
        <row r="735">
          <cell r="C735">
            <v>60299</v>
          </cell>
        </row>
        <row r="736">
          <cell r="C736">
            <v>60327</v>
          </cell>
        </row>
        <row r="737">
          <cell r="C737">
            <v>60358</v>
          </cell>
        </row>
        <row r="738">
          <cell r="C738">
            <v>60388</v>
          </cell>
        </row>
        <row r="739">
          <cell r="C739">
            <v>60419</v>
          </cell>
        </row>
        <row r="740">
          <cell r="C740">
            <v>60449</v>
          </cell>
        </row>
        <row r="741">
          <cell r="C741">
            <v>60480</v>
          </cell>
        </row>
        <row r="742">
          <cell r="C742">
            <v>60511</v>
          </cell>
        </row>
        <row r="743">
          <cell r="C743">
            <v>60541</v>
          </cell>
        </row>
        <row r="744">
          <cell r="C744">
            <v>60572</v>
          </cell>
        </row>
        <row r="745">
          <cell r="C745">
            <v>60602</v>
          </cell>
        </row>
        <row r="746">
          <cell r="C746">
            <v>60633</v>
          </cell>
        </row>
        <row r="747">
          <cell r="C747">
            <v>60664</v>
          </cell>
        </row>
        <row r="748">
          <cell r="C748">
            <v>60692</v>
          </cell>
        </row>
        <row r="749">
          <cell r="C749">
            <v>60723</v>
          </cell>
        </row>
        <row r="750">
          <cell r="C750">
            <v>60753</v>
          </cell>
        </row>
        <row r="751">
          <cell r="C751">
            <v>60784</v>
          </cell>
        </row>
        <row r="752">
          <cell r="C752">
            <v>60814</v>
          </cell>
        </row>
        <row r="753">
          <cell r="C753">
            <v>60845</v>
          </cell>
        </row>
        <row r="754">
          <cell r="C754">
            <v>60876</v>
          </cell>
        </row>
        <row r="755">
          <cell r="C755">
            <v>60906</v>
          </cell>
        </row>
        <row r="756">
          <cell r="C756">
            <v>60937</v>
          </cell>
        </row>
        <row r="757">
          <cell r="C757">
            <v>60967</v>
          </cell>
        </row>
        <row r="758">
          <cell r="C758">
            <v>60998</v>
          </cell>
        </row>
        <row r="759">
          <cell r="C759">
            <v>61029</v>
          </cell>
        </row>
        <row r="760">
          <cell r="C760">
            <v>61057</v>
          </cell>
        </row>
        <row r="761">
          <cell r="C761">
            <v>61088</v>
          </cell>
        </row>
        <row r="762">
          <cell r="C762">
            <v>61118</v>
          </cell>
        </row>
        <row r="763">
          <cell r="C763">
            <v>61149</v>
          </cell>
        </row>
        <row r="764">
          <cell r="C764">
            <v>61179</v>
          </cell>
        </row>
        <row r="765">
          <cell r="C765">
            <v>61210</v>
          </cell>
        </row>
        <row r="766">
          <cell r="C766">
            <v>61241</v>
          </cell>
        </row>
        <row r="767">
          <cell r="C767">
            <v>61271</v>
          </cell>
        </row>
        <row r="768">
          <cell r="C768">
            <v>61302</v>
          </cell>
        </row>
        <row r="769">
          <cell r="C769">
            <v>61332</v>
          </cell>
        </row>
        <row r="770">
          <cell r="C770">
            <v>61363</v>
          </cell>
        </row>
        <row r="771">
          <cell r="C771">
            <v>61394</v>
          </cell>
        </row>
        <row r="772">
          <cell r="C772">
            <v>61423</v>
          </cell>
        </row>
        <row r="773">
          <cell r="C773">
            <v>61454</v>
          </cell>
        </row>
        <row r="774">
          <cell r="C774">
            <v>61484</v>
          </cell>
        </row>
        <row r="775">
          <cell r="C775">
            <v>61515</v>
          </cell>
        </row>
        <row r="776">
          <cell r="C776">
            <v>61545</v>
          </cell>
        </row>
        <row r="777">
          <cell r="C777">
            <v>61576</v>
          </cell>
        </row>
        <row r="778">
          <cell r="C778">
            <v>61607</v>
          </cell>
        </row>
        <row r="779">
          <cell r="C779">
            <v>61637</v>
          </cell>
        </row>
        <row r="780">
          <cell r="C780">
            <v>61668</v>
          </cell>
        </row>
        <row r="781">
          <cell r="C781">
            <v>61698</v>
          </cell>
        </row>
        <row r="782">
          <cell r="C782">
            <v>61729</v>
          </cell>
        </row>
        <row r="783">
          <cell r="C783">
            <v>61760</v>
          </cell>
        </row>
        <row r="784">
          <cell r="C784">
            <v>61788</v>
          </cell>
        </row>
        <row r="785">
          <cell r="C785">
            <v>61819</v>
          </cell>
        </row>
        <row r="786">
          <cell r="C786">
            <v>61849</v>
          </cell>
        </row>
        <row r="787">
          <cell r="C787">
            <v>61880</v>
          </cell>
        </row>
        <row r="788">
          <cell r="C788">
            <v>61910</v>
          </cell>
        </row>
        <row r="789">
          <cell r="C789">
            <v>61941</v>
          </cell>
        </row>
        <row r="790">
          <cell r="C790">
            <v>61972</v>
          </cell>
        </row>
        <row r="791">
          <cell r="C791">
            <v>62002</v>
          </cell>
        </row>
        <row r="792">
          <cell r="C792">
            <v>62033</v>
          </cell>
        </row>
        <row r="793">
          <cell r="C793">
            <v>62063</v>
          </cell>
        </row>
        <row r="794">
          <cell r="C794">
            <v>62094</v>
          </cell>
        </row>
        <row r="795">
          <cell r="C795">
            <v>62125</v>
          </cell>
        </row>
        <row r="796">
          <cell r="C796">
            <v>62153</v>
          </cell>
        </row>
        <row r="797">
          <cell r="C797">
            <v>62184</v>
          </cell>
        </row>
        <row r="798">
          <cell r="C798">
            <v>62214</v>
          </cell>
        </row>
        <row r="799">
          <cell r="C799">
            <v>62245</v>
          </cell>
        </row>
        <row r="800">
          <cell r="C800">
            <v>62275</v>
          </cell>
        </row>
        <row r="801">
          <cell r="C801">
            <v>62306</v>
          </cell>
        </row>
        <row r="802">
          <cell r="C802">
            <v>62337</v>
          </cell>
        </row>
        <row r="803">
          <cell r="C803">
            <v>62367</v>
          </cell>
        </row>
        <row r="804">
          <cell r="C804">
            <v>62398</v>
          </cell>
        </row>
        <row r="805">
          <cell r="C805">
            <v>62428</v>
          </cell>
        </row>
        <row r="806">
          <cell r="C806">
            <v>62459</v>
          </cell>
        </row>
        <row r="807">
          <cell r="C807">
            <v>62490</v>
          </cell>
        </row>
        <row r="808">
          <cell r="C808">
            <v>62518</v>
          </cell>
        </row>
        <row r="809">
          <cell r="C809">
            <v>62549</v>
          </cell>
        </row>
        <row r="810">
          <cell r="C810">
            <v>62579</v>
          </cell>
        </row>
        <row r="811">
          <cell r="C811">
            <v>62610</v>
          </cell>
        </row>
        <row r="812">
          <cell r="C812">
            <v>62640</v>
          </cell>
        </row>
        <row r="813">
          <cell r="C813">
            <v>62671</v>
          </cell>
        </row>
        <row r="814">
          <cell r="C814">
            <v>62702</v>
          </cell>
        </row>
        <row r="815">
          <cell r="C815">
            <v>62732</v>
          </cell>
        </row>
        <row r="816">
          <cell r="C816">
            <v>62763</v>
          </cell>
        </row>
        <row r="817">
          <cell r="C817">
            <v>62793</v>
          </cell>
        </row>
        <row r="818">
          <cell r="C818">
            <v>62824</v>
          </cell>
        </row>
        <row r="819">
          <cell r="C819">
            <v>62855</v>
          </cell>
        </row>
        <row r="820">
          <cell r="C820">
            <v>62884</v>
          </cell>
        </row>
        <row r="821">
          <cell r="C821">
            <v>62915</v>
          </cell>
        </row>
        <row r="822">
          <cell r="C822">
            <v>62945</v>
          </cell>
        </row>
        <row r="823">
          <cell r="C823">
            <v>62976</v>
          </cell>
        </row>
        <row r="824">
          <cell r="C824">
            <v>63006</v>
          </cell>
        </row>
        <row r="825">
          <cell r="C825">
            <v>63037</v>
          </cell>
        </row>
        <row r="826">
          <cell r="C826">
            <v>63068</v>
          </cell>
        </row>
        <row r="827">
          <cell r="C827">
            <v>63098</v>
          </cell>
        </row>
        <row r="828">
          <cell r="C828">
            <v>63129</v>
          </cell>
        </row>
        <row r="829">
          <cell r="C829">
            <v>63159</v>
          </cell>
        </row>
        <row r="830">
          <cell r="C830">
            <v>63190</v>
          </cell>
        </row>
        <row r="831">
          <cell r="C831">
            <v>63221</v>
          </cell>
        </row>
        <row r="832">
          <cell r="C832">
            <v>63249</v>
          </cell>
        </row>
        <row r="833">
          <cell r="C833">
            <v>63280</v>
          </cell>
        </row>
        <row r="834">
          <cell r="C834">
            <v>63310</v>
          </cell>
        </row>
        <row r="835">
          <cell r="C835">
            <v>63341</v>
          </cell>
        </row>
        <row r="836">
          <cell r="C836">
            <v>63371</v>
          </cell>
        </row>
        <row r="837">
          <cell r="C837">
            <v>63402</v>
          </cell>
        </row>
        <row r="838">
          <cell r="C838">
            <v>63433</v>
          </cell>
        </row>
        <row r="839">
          <cell r="C839">
            <v>63463</v>
          </cell>
        </row>
        <row r="840">
          <cell r="C840">
            <v>63494</v>
          </cell>
        </row>
        <row r="841">
          <cell r="C841">
            <v>63524</v>
          </cell>
        </row>
        <row r="842">
          <cell r="C842">
            <v>63555</v>
          </cell>
        </row>
        <row r="843">
          <cell r="C843">
            <v>63586</v>
          </cell>
        </row>
        <row r="844">
          <cell r="C844">
            <v>63614</v>
          </cell>
        </row>
        <row r="845">
          <cell r="C845">
            <v>63645</v>
          </cell>
        </row>
        <row r="846">
          <cell r="C846">
            <v>63675</v>
          </cell>
        </row>
        <row r="847">
          <cell r="C847">
            <v>63706</v>
          </cell>
        </row>
        <row r="848">
          <cell r="C848">
            <v>63736</v>
          </cell>
        </row>
        <row r="849">
          <cell r="C849">
            <v>63767</v>
          </cell>
        </row>
        <row r="850">
          <cell r="C850">
            <v>63798</v>
          </cell>
        </row>
        <row r="851">
          <cell r="C851">
            <v>63828</v>
          </cell>
        </row>
        <row r="852">
          <cell r="C852">
            <v>63859</v>
          </cell>
        </row>
        <row r="853">
          <cell r="C853">
            <v>63889</v>
          </cell>
        </row>
        <row r="854">
          <cell r="C854">
            <v>63920</v>
          </cell>
        </row>
        <row r="855">
          <cell r="C855">
            <v>63951</v>
          </cell>
        </row>
        <row r="856">
          <cell r="C856">
            <v>63979</v>
          </cell>
        </row>
        <row r="857">
          <cell r="C857">
            <v>64010</v>
          </cell>
        </row>
        <row r="858">
          <cell r="C858">
            <v>64040</v>
          </cell>
        </row>
        <row r="859">
          <cell r="C859">
            <v>64071</v>
          </cell>
        </row>
        <row r="860">
          <cell r="C860">
            <v>64101</v>
          </cell>
        </row>
        <row r="861">
          <cell r="C861">
            <v>64132</v>
          </cell>
        </row>
        <row r="862">
          <cell r="C862">
            <v>64163</v>
          </cell>
        </row>
        <row r="863">
          <cell r="C863">
            <v>64193</v>
          </cell>
        </row>
        <row r="864">
          <cell r="C864">
            <v>64224</v>
          </cell>
        </row>
        <row r="865">
          <cell r="C865">
            <v>64254</v>
          </cell>
        </row>
        <row r="866">
          <cell r="C866">
            <v>64285</v>
          </cell>
        </row>
        <row r="867">
          <cell r="C867">
            <v>64316</v>
          </cell>
        </row>
        <row r="868">
          <cell r="C868">
            <v>64345</v>
          </cell>
        </row>
        <row r="869">
          <cell r="C869">
            <v>64376</v>
          </cell>
        </row>
        <row r="870">
          <cell r="C870">
            <v>64406</v>
          </cell>
        </row>
        <row r="871">
          <cell r="C871">
            <v>64437</v>
          </cell>
        </row>
        <row r="872">
          <cell r="C872">
            <v>64467</v>
          </cell>
        </row>
        <row r="873">
          <cell r="C873">
            <v>64498</v>
          </cell>
        </row>
        <row r="874">
          <cell r="C874">
            <v>64529</v>
          </cell>
        </row>
        <row r="875">
          <cell r="C875">
            <v>64559</v>
          </cell>
        </row>
        <row r="876">
          <cell r="C876">
            <v>64590</v>
          </cell>
        </row>
        <row r="877">
          <cell r="C877">
            <v>64620</v>
          </cell>
        </row>
        <row r="878">
          <cell r="C878">
            <v>64651</v>
          </cell>
        </row>
        <row r="879">
          <cell r="C879">
            <v>64682</v>
          </cell>
        </row>
        <row r="880">
          <cell r="C880">
            <v>64710</v>
          </cell>
        </row>
        <row r="881">
          <cell r="C881">
            <v>64741</v>
          </cell>
        </row>
        <row r="882">
          <cell r="C882">
            <v>64771</v>
          </cell>
        </row>
        <row r="883">
          <cell r="C883">
            <v>64802</v>
          </cell>
        </row>
        <row r="884">
          <cell r="C884">
            <v>64832</v>
          </cell>
        </row>
        <row r="885">
          <cell r="C885">
            <v>64863</v>
          </cell>
        </row>
        <row r="886">
          <cell r="C886">
            <v>64894</v>
          </cell>
        </row>
        <row r="887">
          <cell r="C887">
            <v>64924</v>
          </cell>
        </row>
        <row r="888">
          <cell r="C888">
            <v>64955</v>
          </cell>
        </row>
        <row r="889">
          <cell r="C889">
            <v>64985</v>
          </cell>
        </row>
        <row r="890">
          <cell r="C890">
            <v>65016</v>
          </cell>
        </row>
        <row r="891">
          <cell r="C891">
            <v>65047</v>
          </cell>
        </row>
        <row r="892">
          <cell r="C892">
            <v>65075</v>
          </cell>
        </row>
        <row r="893">
          <cell r="C893">
            <v>65106</v>
          </cell>
        </row>
        <row r="894">
          <cell r="C894">
            <v>65136</v>
          </cell>
        </row>
        <row r="895">
          <cell r="C895">
            <v>65167</v>
          </cell>
        </row>
        <row r="896">
          <cell r="C896">
            <v>65197</v>
          </cell>
        </row>
        <row r="897">
          <cell r="C897">
            <v>65228</v>
          </cell>
        </row>
        <row r="898">
          <cell r="C898">
            <v>65259</v>
          </cell>
        </row>
        <row r="899">
          <cell r="C899">
            <v>65289</v>
          </cell>
        </row>
        <row r="900">
          <cell r="C900">
            <v>65320</v>
          </cell>
        </row>
        <row r="901">
          <cell r="C901">
            <v>65350</v>
          </cell>
        </row>
        <row r="902">
          <cell r="C902">
            <v>65381</v>
          </cell>
        </row>
        <row r="903">
          <cell r="C903">
            <v>65412</v>
          </cell>
        </row>
        <row r="904">
          <cell r="C904">
            <v>65440</v>
          </cell>
        </row>
        <row r="905">
          <cell r="C905">
            <v>65471</v>
          </cell>
        </row>
        <row r="906">
          <cell r="C906">
            <v>65501</v>
          </cell>
        </row>
        <row r="907">
          <cell r="C907">
            <v>65532</v>
          </cell>
        </row>
        <row r="908">
          <cell r="C908">
            <v>65562</v>
          </cell>
        </row>
        <row r="909">
          <cell r="C909">
            <v>65593</v>
          </cell>
        </row>
        <row r="910">
          <cell r="C910">
            <v>65624</v>
          </cell>
        </row>
        <row r="911">
          <cell r="C911">
            <v>65654</v>
          </cell>
        </row>
        <row r="912">
          <cell r="C912">
            <v>65685</v>
          </cell>
        </row>
        <row r="913">
          <cell r="C913">
            <v>65715</v>
          </cell>
        </row>
        <row r="914">
          <cell r="C914">
            <v>65746</v>
          </cell>
        </row>
        <row r="915">
          <cell r="C915">
            <v>65777</v>
          </cell>
        </row>
        <row r="916">
          <cell r="C916">
            <v>65806</v>
          </cell>
        </row>
        <row r="917">
          <cell r="C917">
            <v>65837</v>
          </cell>
        </row>
        <row r="918">
          <cell r="C918">
            <v>65867</v>
          </cell>
        </row>
        <row r="919">
          <cell r="C919">
            <v>65898</v>
          </cell>
        </row>
        <row r="920">
          <cell r="C920">
            <v>65928</v>
          </cell>
        </row>
        <row r="921">
          <cell r="C921">
            <v>65959</v>
          </cell>
        </row>
        <row r="922">
          <cell r="C922">
            <v>65990</v>
          </cell>
        </row>
        <row r="923">
          <cell r="C923">
            <v>66020</v>
          </cell>
        </row>
        <row r="924">
          <cell r="C924">
            <v>66051</v>
          </cell>
        </row>
        <row r="925">
          <cell r="C925">
            <v>66081</v>
          </cell>
        </row>
        <row r="926">
          <cell r="C926">
            <v>66112</v>
          </cell>
        </row>
        <row r="927">
          <cell r="C927">
            <v>66143</v>
          </cell>
        </row>
        <row r="928">
          <cell r="C928">
            <v>66171</v>
          </cell>
        </row>
        <row r="929">
          <cell r="C929">
            <v>66202</v>
          </cell>
        </row>
        <row r="930">
          <cell r="C930">
            <v>66232</v>
          </cell>
        </row>
        <row r="931">
          <cell r="C931">
            <v>66263</v>
          </cell>
        </row>
        <row r="932">
          <cell r="C932">
            <v>66293</v>
          </cell>
        </row>
        <row r="933">
          <cell r="C933">
            <v>66324</v>
          </cell>
        </row>
        <row r="934">
          <cell r="C934">
            <v>66355</v>
          </cell>
        </row>
        <row r="935">
          <cell r="C935">
            <v>66385</v>
          </cell>
        </row>
        <row r="936">
          <cell r="C936">
            <v>66416</v>
          </cell>
        </row>
        <row r="937">
          <cell r="C937">
            <v>66446</v>
          </cell>
        </row>
        <row r="938">
          <cell r="C938">
            <v>66477</v>
          </cell>
        </row>
        <row r="939">
          <cell r="C939">
            <v>66508</v>
          </cell>
        </row>
        <row r="940">
          <cell r="C940">
            <v>66536</v>
          </cell>
        </row>
        <row r="941">
          <cell r="C941">
            <v>66567</v>
          </cell>
        </row>
        <row r="942">
          <cell r="C942">
            <v>66597</v>
          </cell>
        </row>
        <row r="943">
          <cell r="C943">
            <v>66628</v>
          </cell>
        </row>
        <row r="944">
          <cell r="C944">
            <v>66658</v>
          </cell>
        </row>
        <row r="945">
          <cell r="C945">
            <v>66689</v>
          </cell>
        </row>
        <row r="946">
          <cell r="C946">
            <v>66720</v>
          </cell>
        </row>
        <row r="947">
          <cell r="C947">
            <v>66750</v>
          </cell>
        </row>
        <row r="948">
          <cell r="C948">
            <v>66781</v>
          </cell>
        </row>
        <row r="949">
          <cell r="C949">
            <v>66811</v>
          </cell>
        </row>
        <row r="950">
          <cell r="C950">
            <v>66842</v>
          </cell>
        </row>
        <row r="951">
          <cell r="C951">
            <v>66873</v>
          </cell>
        </row>
        <row r="952">
          <cell r="C952">
            <v>66901</v>
          </cell>
        </row>
        <row r="953">
          <cell r="C953">
            <v>66932</v>
          </cell>
        </row>
        <row r="954">
          <cell r="C954">
            <v>66962</v>
          </cell>
        </row>
        <row r="955">
          <cell r="C955">
            <v>66993</v>
          </cell>
        </row>
        <row r="956">
          <cell r="C956">
            <v>67023</v>
          </cell>
        </row>
        <row r="957">
          <cell r="C957">
            <v>67054</v>
          </cell>
        </row>
        <row r="958">
          <cell r="C958">
            <v>67085</v>
          </cell>
        </row>
        <row r="959">
          <cell r="C959">
            <v>67115</v>
          </cell>
        </row>
        <row r="960">
          <cell r="C960">
            <v>67146</v>
          </cell>
        </row>
        <row r="961">
          <cell r="C961">
            <v>67176</v>
          </cell>
        </row>
        <row r="962">
          <cell r="C962">
            <v>67207</v>
          </cell>
        </row>
        <row r="963">
          <cell r="C963">
            <v>67238</v>
          </cell>
        </row>
        <row r="964">
          <cell r="C964">
            <v>67267</v>
          </cell>
        </row>
        <row r="965">
          <cell r="C965">
            <v>67298</v>
          </cell>
        </row>
        <row r="966">
          <cell r="C966">
            <v>67328</v>
          </cell>
        </row>
        <row r="967">
          <cell r="C967">
            <v>67359</v>
          </cell>
        </row>
        <row r="968">
          <cell r="C968">
            <v>67389</v>
          </cell>
        </row>
        <row r="969">
          <cell r="C969">
            <v>67420</v>
          </cell>
        </row>
        <row r="970">
          <cell r="C970">
            <v>67451</v>
          </cell>
        </row>
        <row r="971">
          <cell r="C971">
            <v>67481</v>
          </cell>
        </row>
        <row r="972">
          <cell r="C972">
            <v>67512</v>
          </cell>
        </row>
        <row r="973">
          <cell r="C973">
            <v>67542</v>
          </cell>
        </row>
        <row r="974">
          <cell r="C974">
            <v>67573</v>
          </cell>
        </row>
        <row r="975">
          <cell r="C975">
            <v>67604</v>
          </cell>
        </row>
        <row r="976">
          <cell r="C976">
            <v>67632</v>
          </cell>
        </row>
        <row r="977">
          <cell r="C977">
            <v>67663</v>
          </cell>
        </row>
        <row r="978">
          <cell r="C978">
            <v>67693</v>
          </cell>
        </row>
        <row r="979">
          <cell r="C979">
            <v>67724</v>
          </cell>
        </row>
        <row r="980">
          <cell r="C980">
            <v>67754</v>
          </cell>
        </row>
        <row r="981">
          <cell r="C981">
            <v>67785</v>
          </cell>
        </row>
        <row r="982">
          <cell r="C982">
            <v>67816</v>
          </cell>
        </row>
        <row r="983">
          <cell r="C983">
            <v>67846</v>
          </cell>
        </row>
        <row r="984">
          <cell r="C984">
            <v>67877</v>
          </cell>
        </row>
        <row r="985">
          <cell r="C985">
            <v>67907</v>
          </cell>
        </row>
        <row r="986">
          <cell r="C986">
            <v>67938</v>
          </cell>
        </row>
        <row r="987">
          <cell r="C987">
            <v>67969</v>
          </cell>
        </row>
        <row r="988">
          <cell r="C988">
            <v>67997</v>
          </cell>
        </row>
        <row r="989">
          <cell r="C989">
            <v>68028</v>
          </cell>
        </row>
        <row r="990">
          <cell r="C990">
            <v>68058</v>
          </cell>
        </row>
        <row r="991">
          <cell r="C991">
            <v>68089</v>
          </cell>
        </row>
        <row r="992">
          <cell r="C992">
            <v>68119</v>
          </cell>
        </row>
        <row r="993">
          <cell r="C993">
            <v>68150</v>
          </cell>
        </row>
        <row r="994">
          <cell r="C994">
            <v>68181</v>
          </cell>
        </row>
        <row r="995">
          <cell r="C995">
            <v>68211</v>
          </cell>
        </row>
        <row r="996">
          <cell r="C996">
            <v>68242</v>
          </cell>
        </row>
        <row r="997">
          <cell r="C997">
            <v>68272</v>
          </cell>
        </row>
        <row r="998">
          <cell r="C998">
            <v>68303</v>
          </cell>
        </row>
        <row r="999">
          <cell r="C999">
            <v>68334</v>
          </cell>
        </row>
        <row r="1000">
          <cell r="C1000">
            <v>68362</v>
          </cell>
        </row>
        <row r="1001">
          <cell r="C1001">
            <v>68393</v>
          </cell>
        </row>
        <row r="1002">
          <cell r="C1002">
            <v>68423</v>
          </cell>
        </row>
        <row r="1003">
          <cell r="C1003">
            <v>68454</v>
          </cell>
        </row>
        <row r="1004">
          <cell r="C1004">
            <v>68484</v>
          </cell>
        </row>
        <row r="1005">
          <cell r="C1005">
            <v>68515</v>
          </cell>
        </row>
        <row r="1006">
          <cell r="C1006">
            <v>68546</v>
          </cell>
        </row>
        <row r="1007">
          <cell r="C1007">
            <v>68576</v>
          </cell>
        </row>
        <row r="1008">
          <cell r="C1008">
            <v>68607</v>
          </cell>
        </row>
        <row r="1009">
          <cell r="C1009">
            <v>68637</v>
          </cell>
        </row>
        <row r="1010">
          <cell r="C1010">
            <v>68668</v>
          </cell>
        </row>
        <row r="1011">
          <cell r="C1011">
            <v>68699</v>
          </cell>
        </row>
        <row r="1012">
          <cell r="C1012">
            <v>68728</v>
          </cell>
        </row>
        <row r="1013">
          <cell r="C1013">
            <v>68759</v>
          </cell>
        </row>
        <row r="1014">
          <cell r="C1014">
            <v>68789</v>
          </cell>
        </row>
        <row r="1015">
          <cell r="C1015">
            <v>68820</v>
          </cell>
        </row>
        <row r="1016">
          <cell r="C1016">
            <v>68850</v>
          </cell>
        </row>
        <row r="1017">
          <cell r="C1017">
            <v>68881</v>
          </cell>
        </row>
        <row r="1018">
          <cell r="C1018">
            <v>68912</v>
          </cell>
        </row>
        <row r="1019">
          <cell r="C1019">
            <v>68942</v>
          </cell>
        </row>
        <row r="1020">
          <cell r="C1020">
            <v>68973</v>
          </cell>
        </row>
        <row r="1021">
          <cell r="C1021">
            <v>69003</v>
          </cell>
        </row>
        <row r="1022">
          <cell r="C1022">
            <v>69034</v>
          </cell>
        </row>
        <row r="1023">
          <cell r="C1023">
            <v>69065</v>
          </cell>
        </row>
        <row r="1024">
          <cell r="C1024">
            <v>69093</v>
          </cell>
        </row>
        <row r="1025">
          <cell r="C1025">
            <v>69124</v>
          </cell>
        </row>
        <row r="1026">
          <cell r="C1026">
            <v>69154</v>
          </cell>
        </row>
        <row r="1027">
          <cell r="C1027">
            <v>69185</v>
          </cell>
        </row>
        <row r="1028">
          <cell r="C1028">
            <v>69215</v>
          </cell>
        </row>
        <row r="1029">
          <cell r="C1029">
            <v>69246</v>
          </cell>
        </row>
        <row r="1030">
          <cell r="C1030">
            <v>69277</v>
          </cell>
        </row>
        <row r="1031">
          <cell r="C1031">
            <v>69307</v>
          </cell>
        </row>
        <row r="1032">
          <cell r="C1032">
            <v>69338</v>
          </cell>
        </row>
        <row r="1033">
          <cell r="C1033">
            <v>69368</v>
          </cell>
        </row>
        <row r="1034">
          <cell r="C1034">
            <v>69399</v>
          </cell>
        </row>
        <row r="1035">
          <cell r="C1035">
            <v>69430</v>
          </cell>
        </row>
        <row r="1036">
          <cell r="C1036">
            <v>69458</v>
          </cell>
        </row>
        <row r="1037">
          <cell r="C1037">
            <v>69489</v>
          </cell>
        </row>
        <row r="1038">
          <cell r="C1038">
            <v>69519</v>
          </cell>
        </row>
        <row r="1039">
          <cell r="C1039">
            <v>69550</v>
          </cell>
        </row>
        <row r="1040">
          <cell r="C1040">
            <v>69580</v>
          </cell>
        </row>
        <row r="1041">
          <cell r="C1041">
            <v>69611</v>
          </cell>
        </row>
        <row r="1042">
          <cell r="C1042">
            <v>69642</v>
          </cell>
        </row>
        <row r="1043">
          <cell r="C1043">
            <v>69672</v>
          </cell>
        </row>
        <row r="1044">
          <cell r="C1044">
            <v>69703</v>
          </cell>
        </row>
        <row r="1045">
          <cell r="C1045">
            <v>69733</v>
          </cell>
        </row>
        <row r="1046">
          <cell r="C1046">
            <v>69764</v>
          </cell>
        </row>
        <row r="1047">
          <cell r="C1047">
            <v>69795</v>
          </cell>
        </row>
        <row r="1048">
          <cell r="C1048">
            <v>69823</v>
          </cell>
        </row>
        <row r="1049">
          <cell r="C1049">
            <v>69854</v>
          </cell>
        </row>
        <row r="1050">
          <cell r="C1050">
            <v>69884</v>
          </cell>
        </row>
        <row r="1051">
          <cell r="C1051">
            <v>69915</v>
          </cell>
        </row>
        <row r="1052">
          <cell r="C1052">
            <v>69945</v>
          </cell>
        </row>
        <row r="1053">
          <cell r="C1053">
            <v>69976</v>
          </cell>
        </row>
        <row r="1054">
          <cell r="C1054">
            <v>70007</v>
          </cell>
        </row>
        <row r="1055">
          <cell r="C1055">
            <v>70037</v>
          </cell>
        </row>
        <row r="1056">
          <cell r="C1056">
            <v>70068</v>
          </cell>
        </row>
        <row r="1057">
          <cell r="C1057">
            <v>70098</v>
          </cell>
        </row>
        <row r="1058">
          <cell r="C1058">
            <v>70129</v>
          </cell>
        </row>
        <row r="1059">
          <cell r="C1059">
            <v>70160</v>
          </cell>
        </row>
        <row r="1060">
          <cell r="C1060">
            <v>70189</v>
          </cell>
        </row>
        <row r="1061">
          <cell r="C1061">
            <v>70220</v>
          </cell>
        </row>
        <row r="1062">
          <cell r="C1062">
            <v>70250</v>
          </cell>
        </row>
        <row r="1063">
          <cell r="C1063">
            <v>70281</v>
          </cell>
        </row>
        <row r="1064">
          <cell r="C1064">
            <v>70311</v>
          </cell>
        </row>
        <row r="1065">
          <cell r="C1065">
            <v>70342</v>
          </cell>
        </row>
        <row r="1066">
          <cell r="C1066">
            <v>70373</v>
          </cell>
        </row>
        <row r="1067">
          <cell r="C1067">
            <v>70403</v>
          </cell>
        </row>
        <row r="1068">
          <cell r="C1068">
            <v>70434</v>
          </cell>
        </row>
        <row r="1069">
          <cell r="C1069">
            <v>70464</v>
          </cell>
        </row>
        <row r="1070">
          <cell r="C1070">
            <v>70495</v>
          </cell>
        </row>
        <row r="1071">
          <cell r="C1071">
            <v>70526</v>
          </cell>
        </row>
        <row r="1072">
          <cell r="C1072">
            <v>70554</v>
          </cell>
        </row>
        <row r="1073">
          <cell r="C1073">
            <v>70585</v>
          </cell>
        </row>
        <row r="1074">
          <cell r="C1074">
            <v>70615</v>
          </cell>
        </row>
        <row r="1075">
          <cell r="C1075">
            <v>70646</v>
          </cell>
        </row>
        <row r="1076">
          <cell r="C1076">
            <v>70676</v>
          </cell>
        </row>
        <row r="1077">
          <cell r="C1077">
            <v>70707</v>
          </cell>
        </row>
        <row r="1078">
          <cell r="C1078">
            <v>70738</v>
          </cell>
        </row>
        <row r="1079">
          <cell r="C1079">
            <v>70768</v>
          </cell>
        </row>
        <row r="1080">
          <cell r="C1080">
            <v>70799</v>
          </cell>
        </row>
        <row r="1081">
          <cell r="C1081">
            <v>70829</v>
          </cell>
        </row>
        <row r="1082">
          <cell r="C1082">
            <v>70860</v>
          </cell>
        </row>
        <row r="1083">
          <cell r="C1083">
            <v>70891</v>
          </cell>
        </row>
        <row r="1084">
          <cell r="C1084">
            <v>70919</v>
          </cell>
        </row>
        <row r="1085">
          <cell r="C1085">
            <v>70950</v>
          </cell>
        </row>
        <row r="1086">
          <cell r="C1086">
            <v>70980</v>
          </cell>
        </row>
        <row r="1087">
          <cell r="C1087">
            <v>71011</v>
          </cell>
        </row>
        <row r="1088">
          <cell r="C1088">
            <v>71041</v>
          </cell>
        </row>
        <row r="1089">
          <cell r="C1089">
            <v>71072</v>
          </cell>
        </row>
        <row r="1090">
          <cell r="C1090">
            <v>71103</v>
          </cell>
        </row>
        <row r="1091">
          <cell r="C1091">
            <v>71133</v>
          </cell>
        </row>
        <row r="1092">
          <cell r="C1092">
            <v>71164</v>
          </cell>
        </row>
        <row r="1093">
          <cell r="C1093">
            <v>71194</v>
          </cell>
        </row>
        <row r="1094">
          <cell r="C1094">
            <v>71225</v>
          </cell>
        </row>
        <row r="1095">
          <cell r="C1095">
            <v>71256</v>
          </cell>
        </row>
        <row r="1096">
          <cell r="C1096">
            <v>71284</v>
          </cell>
        </row>
        <row r="1097">
          <cell r="C1097">
            <v>71315</v>
          </cell>
        </row>
        <row r="1098">
          <cell r="C1098">
            <v>71345</v>
          </cell>
        </row>
        <row r="1099">
          <cell r="C1099">
            <v>71376</v>
          </cell>
        </row>
        <row r="1100">
          <cell r="C1100">
            <v>71406</v>
          </cell>
        </row>
        <row r="1101">
          <cell r="C1101">
            <v>71437</v>
          </cell>
        </row>
        <row r="1102">
          <cell r="C1102">
            <v>71468</v>
          </cell>
        </row>
        <row r="1103">
          <cell r="C1103">
            <v>71498</v>
          </cell>
        </row>
        <row r="1104">
          <cell r="C1104">
            <v>71529</v>
          </cell>
        </row>
        <row r="1105">
          <cell r="C1105">
            <v>71559</v>
          </cell>
        </row>
        <row r="1106">
          <cell r="C1106">
            <v>71590</v>
          </cell>
        </row>
        <row r="1107">
          <cell r="C1107">
            <v>71621</v>
          </cell>
        </row>
        <row r="1108">
          <cell r="C1108">
            <v>71650</v>
          </cell>
        </row>
        <row r="1109">
          <cell r="C1109">
            <v>71681</v>
          </cell>
        </row>
        <row r="1110">
          <cell r="C1110">
            <v>71711</v>
          </cell>
        </row>
        <row r="1111">
          <cell r="C1111">
            <v>71742</v>
          </cell>
        </row>
        <row r="1112">
          <cell r="C1112">
            <v>71772</v>
          </cell>
        </row>
        <row r="1113">
          <cell r="C1113">
            <v>71803</v>
          </cell>
        </row>
        <row r="1114">
          <cell r="C1114">
            <v>71834</v>
          </cell>
        </row>
        <row r="1115">
          <cell r="C1115">
            <v>71864</v>
          </cell>
        </row>
        <row r="1116">
          <cell r="C1116">
            <v>71895</v>
          </cell>
        </row>
        <row r="1117">
          <cell r="C1117">
            <v>71925</v>
          </cell>
        </row>
        <row r="1118">
          <cell r="C1118">
            <v>71956</v>
          </cell>
        </row>
        <row r="1119">
          <cell r="C1119">
            <v>71987</v>
          </cell>
        </row>
        <row r="1120">
          <cell r="C1120">
            <v>72015</v>
          </cell>
        </row>
        <row r="1121">
          <cell r="C1121">
            <v>72046</v>
          </cell>
        </row>
        <row r="1122">
          <cell r="C1122">
            <v>72076</v>
          </cell>
        </row>
        <row r="1123">
          <cell r="C1123">
            <v>72107</v>
          </cell>
        </row>
        <row r="1124">
          <cell r="C1124">
            <v>72137</v>
          </cell>
        </row>
        <row r="1125">
          <cell r="C1125">
            <v>72168</v>
          </cell>
        </row>
        <row r="1126">
          <cell r="C1126">
            <v>72199</v>
          </cell>
        </row>
        <row r="1127">
          <cell r="C1127">
            <v>72229</v>
          </cell>
        </row>
        <row r="1128">
          <cell r="C1128">
            <v>72260</v>
          </cell>
        </row>
        <row r="1129">
          <cell r="C1129">
            <v>72290</v>
          </cell>
        </row>
        <row r="1130">
          <cell r="C1130">
            <v>72321</v>
          </cell>
        </row>
        <row r="1131">
          <cell r="C1131">
            <v>72352</v>
          </cell>
        </row>
        <row r="1132">
          <cell r="C1132">
            <v>72380</v>
          </cell>
        </row>
        <row r="1133">
          <cell r="C1133">
            <v>72411</v>
          </cell>
        </row>
        <row r="1134">
          <cell r="C1134">
            <v>72441</v>
          </cell>
        </row>
        <row r="1135">
          <cell r="C1135">
            <v>72472</v>
          </cell>
        </row>
        <row r="1136">
          <cell r="C1136">
            <v>72502</v>
          </cell>
        </row>
        <row r="1137">
          <cell r="C1137">
            <v>72533</v>
          </cell>
        </row>
        <row r="1138">
          <cell r="C1138">
            <v>72564</v>
          </cell>
        </row>
        <row r="1139">
          <cell r="C1139">
            <v>72594</v>
          </cell>
        </row>
        <row r="1140">
          <cell r="C1140">
            <v>72625</v>
          </cell>
        </row>
        <row r="1141">
          <cell r="C1141">
            <v>72655</v>
          </cell>
        </row>
        <row r="1142">
          <cell r="C1142">
            <v>72686</v>
          </cell>
        </row>
        <row r="1143">
          <cell r="C1143">
            <v>72717</v>
          </cell>
        </row>
        <row r="1144">
          <cell r="C1144">
            <v>72745</v>
          </cell>
        </row>
        <row r="1145">
          <cell r="C1145">
            <v>72776</v>
          </cell>
        </row>
        <row r="1146">
          <cell r="C1146">
            <v>72806</v>
          </cell>
        </row>
        <row r="1147">
          <cell r="C1147">
            <v>72837</v>
          </cell>
        </row>
        <row r="1148">
          <cell r="C1148">
            <v>72867</v>
          </cell>
        </row>
        <row r="1149">
          <cell r="C1149">
            <v>72898</v>
          </cell>
        </row>
        <row r="1150">
          <cell r="C1150">
            <v>72929</v>
          </cell>
        </row>
        <row r="1151">
          <cell r="C1151">
            <v>72959</v>
          </cell>
        </row>
        <row r="1152">
          <cell r="C1152">
            <v>72990</v>
          </cell>
        </row>
        <row r="1153">
          <cell r="C1153">
            <v>73020</v>
          </cell>
        </row>
        <row r="1154">
          <cell r="C1154">
            <v>73051</v>
          </cell>
        </row>
        <row r="1155">
          <cell r="C1155">
            <v>73082</v>
          </cell>
        </row>
        <row r="1156">
          <cell r="C1156">
            <v>73110</v>
          </cell>
        </row>
        <row r="1157">
          <cell r="C1157">
            <v>73141</v>
          </cell>
        </row>
        <row r="1158">
          <cell r="C1158">
            <v>73171</v>
          </cell>
        </row>
        <row r="1159">
          <cell r="C1159">
            <v>73202</v>
          </cell>
        </row>
        <row r="1160">
          <cell r="C1160">
            <v>73232</v>
          </cell>
        </row>
        <row r="1161">
          <cell r="C1161">
            <v>73263</v>
          </cell>
        </row>
        <row r="1162">
          <cell r="C1162">
            <v>73294</v>
          </cell>
        </row>
        <row r="1163">
          <cell r="C1163">
            <v>73324</v>
          </cell>
        </row>
        <row r="1164">
          <cell r="C1164">
            <v>73355</v>
          </cell>
        </row>
        <row r="1165">
          <cell r="C1165">
            <v>73385</v>
          </cell>
        </row>
        <row r="1166">
          <cell r="C1166">
            <v>73416</v>
          </cell>
        </row>
        <row r="1167">
          <cell r="C1167">
            <v>73447</v>
          </cell>
        </row>
        <row r="1168">
          <cell r="C1168">
            <v>73475</v>
          </cell>
        </row>
        <row r="1169">
          <cell r="C1169">
            <v>73506</v>
          </cell>
        </row>
        <row r="1170">
          <cell r="C1170">
            <v>73536</v>
          </cell>
        </row>
        <row r="1171">
          <cell r="C1171">
            <v>73567</v>
          </cell>
        </row>
        <row r="1172">
          <cell r="C1172">
            <v>73597</v>
          </cell>
        </row>
        <row r="1173">
          <cell r="C1173">
            <v>73628</v>
          </cell>
        </row>
        <row r="1174">
          <cell r="C1174">
            <v>73659</v>
          </cell>
        </row>
        <row r="1175">
          <cell r="C1175">
            <v>73689</v>
          </cell>
        </row>
        <row r="1176">
          <cell r="C1176">
            <v>73720</v>
          </cell>
        </row>
        <row r="1177">
          <cell r="C1177">
            <v>73750</v>
          </cell>
        </row>
        <row r="1178">
          <cell r="C1178">
            <v>73781</v>
          </cell>
        </row>
        <row r="1179">
          <cell r="C1179">
            <v>73812</v>
          </cell>
        </row>
        <row r="1180">
          <cell r="C1180">
            <v>73840</v>
          </cell>
        </row>
        <row r="1181">
          <cell r="C1181">
            <v>73871</v>
          </cell>
        </row>
        <row r="1182">
          <cell r="C1182">
            <v>73901</v>
          </cell>
        </row>
        <row r="1183">
          <cell r="C1183">
            <v>73932</v>
          </cell>
        </row>
        <row r="1184">
          <cell r="C1184">
            <v>73962</v>
          </cell>
        </row>
        <row r="1185">
          <cell r="C1185">
            <v>73993</v>
          </cell>
        </row>
        <row r="1186">
          <cell r="C1186">
            <v>74024</v>
          </cell>
        </row>
        <row r="1187">
          <cell r="C1187">
            <v>74054</v>
          </cell>
        </row>
        <row r="1188">
          <cell r="C1188">
            <v>74085</v>
          </cell>
        </row>
        <row r="1189">
          <cell r="C1189">
            <v>74115</v>
          </cell>
        </row>
        <row r="1190">
          <cell r="C1190">
            <v>74146</v>
          </cell>
        </row>
        <row r="1191">
          <cell r="C1191">
            <v>74177</v>
          </cell>
        </row>
        <row r="1192">
          <cell r="C1192">
            <v>74205</v>
          </cell>
        </row>
        <row r="1193">
          <cell r="C1193">
            <v>74236</v>
          </cell>
        </row>
        <row r="1194">
          <cell r="C1194">
            <v>74266</v>
          </cell>
        </row>
        <row r="1195">
          <cell r="C1195">
            <v>74297</v>
          </cell>
        </row>
        <row r="1196">
          <cell r="C1196">
            <v>74327</v>
          </cell>
        </row>
        <row r="1197">
          <cell r="C1197">
            <v>74358</v>
          </cell>
        </row>
        <row r="1198">
          <cell r="C1198">
            <v>74389</v>
          </cell>
        </row>
        <row r="1199">
          <cell r="C1199">
            <v>74419</v>
          </cell>
        </row>
        <row r="1200">
          <cell r="C1200">
            <v>74450</v>
          </cell>
        </row>
        <row r="1201">
          <cell r="C1201">
            <v>74480</v>
          </cell>
        </row>
        <row r="1202">
          <cell r="C1202">
            <v>74511</v>
          </cell>
        </row>
        <row r="1203">
          <cell r="C1203">
            <v>74542</v>
          </cell>
        </row>
        <row r="1204">
          <cell r="C1204">
            <v>74571</v>
          </cell>
        </row>
        <row r="1205">
          <cell r="C1205">
            <v>74602</v>
          </cell>
        </row>
        <row r="1206">
          <cell r="C1206">
            <v>74632</v>
          </cell>
        </row>
        <row r="1207">
          <cell r="C1207">
            <v>74663</v>
          </cell>
        </row>
        <row r="1208">
          <cell r="C1208">
            <v>74693</v>
          </cell>
        </row>
        <row r="1209">
          <cell r="C1209">
            <v>74724</v>
          </cell>
        </row>
        <row r="1210">
          <cell r="C1210">
            <v>74755</v>
          </cell>
        </row>
        <row r="1211">
          <cell r="C1211">
            <v>74785</v>
          </cell>
        </row>
        <row r="1212">
          <cell r="C1212">
            <v>74816</v>
          </cell>
        </row>
        <row r="1213">
          <cell r="C1213">
            <v>74846</v>
          </cell>
        </row>
        <row r="1214">
          <cell r="C1214">
            <v>74877</v>
          </cell>
        </row>
        <row r="1215">
          <cell r="C1215">
            <v>74908</v>
          </cell>
        </row>
        <row r="1216">
          <cell r="C1216">
            <v>74936</v>
          </cell>
        </row>
        <row r="1217">
          <cell r="C1217">
            <v>74967</v>
          </cell>
        </row>
        <row r="1218">
          <cell r="C1218">
            <v>74997</v>
          </cell>
        </row>
        <row r="1219">
          <cell r="C1219">
            <v>75028</v>
          </cell>
        </row>
        <row r="1220">
          <cell r="C1220">
            <v>75058</v>
          </cell>
        </row>
        <row r="1221">
          <cell r="C1221">
            <v>75089</v>
          </cell>
        </row>
        <row r="1222">
          <cell r="C1222">
            <v>75120</v>
          </cell>
        </row>
        <row r="1223">
          <cell r="C1223">
            <v>75150</v>
          </cell>
        </row>
        <row r="1224">
          <cell r="C1224">
            <v>75181</v>
          </cell>
        </row>
        <row r="1225">
          <cell r="C1225">
            <v>75211</v>
          </cell>
        </row>
        <row r="1226">
          <cell r="C1226">
            <v>75242</v>
          </cell>
        </row>
        <row r="1227">
          <cell r="C1227">
            <v>75273</v>
          </cell>
        </row>
        <row r="1228">
          <cell r="C1228">
            <v>75301</v>
          </cell>
        </row>
        <row r="1229">
          <cell r="C1229">
            <v>75332</v>
          </cell>
        </row>
        <row r="1230">
          <cell r="C1230">
            <v>75362</v>
          </cell>
        </row>
        <row r="1231">
          <cell r="C1231">
            <v>75393</v>
          </cell>
        </row>
        <row r="1232">
          <cell r="C1232">
            <v>75423</v>
          </cell>
        </row>
        <row r="1233">
          <cell r="C1233">
            <v>75454</v>
          </cell>
        </row>
        <row r="1234">
          <cell r="C1234">
            <v>75485</v>
          </cell>
        </row>
        <row r="1235">
          <cell r="C1235">
            <v>75515</v>
          </cell>
        </row>
        <row r="1236">
          <cell r="C1236">
            <v>75546</v>
          </cell>
        </row>
        <row r="1237">
          <cell r="C1237">
            <v>75576</v>
          </cell>
        </row>
        <row r="1238">
          <cell r="C1238">
            <v>75607</v>
          </cell>
        </row>
        <row r="1239">
          <cell r="C1239">
            <v>75638</v>
          </cell>
        </row>
        <row r="1240">
          <cell r="C1240">
            <v>75666</v>
          </cell>
        </row>
        <row r="1241">
          <cell r="C1241">
            <v>75697</v>
          </cell>
        </row>
        <row r="1242">
          <cell r="C1242">
            <v>75727</v>
          </cell>
        </row>
        <row r="1243">
          <cell r="C1243">
            <v>75758</v>
          </cell>
        </row>
        <row r="1244">
          <cell r="C1244">
            <v>75788</v>
          </cell>
        </row>
        <row r="1245">
          <cell r="C1245">
            <v>75819</v>
          </cell>
        </row>
        <row r="1246">
          <cell r="C1246">
            <v>75850</v>
          </cell>
        </row>
        <row r="1247">
          <cell r="C1247">
            <v>75880</v>
          </cell>
        </row>
        <row r="1248">
          <cell r="C1248">
            <v>75911</v>
          </cell>
        </row>
        <row r="1249">
          <cell r="C1249">
            <v>75941</v>
          </cell>
        </row>
        <row r="1250">
          <cell r="C1250">
            <v>75972</v>
          </cell>
        </row>
        <row r="1251">
          <cell r="C1251">
            <v>76003</v>
          </cell>
        </row>
        <row r="1252">
          <cell r="C1252">
            <v>76032</v>
          </cell>
        </row>
        <row r="1253">
          <cell r="C1253">
            <v>76063</v>
          </cell>
        </row>
        <row r="1254">
          <cell r="C1254">
            <v>76093</v>
          </cell>
        </row>
        <row r="1255">
          <cell r="C1255">
            <v>76124</v>
          </cell>
        </row>
        <row r="1256">
          <cell r="C1256">
            <v>76154</v>
          </cell>
        </row>
        <row r="1257">
          <cell r="C1257">
            <v>76185</v>
          </cell>
        </row>
        <row r="1258">
          <cell r="C1258">
            <v>76216</v>
          </cell>
        </row>
        <row r="1259">
          <cell r="C1259">
            <v>76246</v>
          </cell>
        </row>
        <row r="1260">
          <cell r="C1260">
            <v>76277</v>
          </cell>
        </row>
        <row r="1261">
          <cell r="C1261">
            <v>76307</v>
          </cell>
        </row>
        <row r="1262">
          <cell r="C1262">
            <v>76338</v>
          </cell>
        </row>
        <row r="1263">
          <cell r="C1263">
            <v>76369</v>
          </cell>
        </row>
        <row r="1264">
          <cell r="C1264">
            <v>76397</v>
          </cell>
        </row>
        <row r="1265">
          <cell r="C1265">
            <v>76428</v>
          </cell>
        </row>
        <row r="1266">
          <cell r="C1266">
            <v>76458</v>
          </cell>
        </row>
        <row r="1267">
          <cell r="C1267">
            <v>76489</v>
          </cell>
        </row>
        <row r="1268">
          <cell r="C1268">
            <v>76519</v>
          </cell>
        </row>
        <row r="1269">
          <cell r="C1269">
            <v>76550</v>
          </cell>
        </row>
        <row r="1270">
          <cell r="C1270">
            <v>76581</v>
          </cell>
        </row>
        <row r="1271">
          <cell r="C1271">
            <v>76611</v>
          </cell>
        </row>
        <row r="1272">
          <cell r="C1272">
            <v>76642</v>
          </cell>
        </row>
        <row r="1273">
          <cell r="C1273">
            <v>76672</v>
          </cell>
        </row>
        <row r="1274">
          <cell r="C1274">
            <v>76703</v>
          </cell>
        </row>
        <row r="1275">
          <cell r="C1275">
            <v>76734</v>
          </cell>
        </row>
        <row r="1276">
          <cell r="C1276">
            <v>76762</v>
          </cell>
        </row>
        <row r="1277">
          <cell r="C1277">
            <v>76793</v>
          </cell>
        </row>
        <row r="1278">
          <cell r="C1278">
            <v>76823</v>
          </cell>
        </row>
        <row r="1279">
          <cell r="C1279">
            <v>76854</v>
          </cell>
        </row>
        <row r="1280">
          <cell r="C1280">
            <v>76884</v>
          </cell>
        </row>
        <row r="1281">
          <cell r="C1281">
            <v>76915</v>
          </cell>
        </row>
        <row r="1282">
          <cell r="C1282">
            <v>76946</v>
          </cell>
        </row>
        <row r="1283">
          <cell r="C1283">
            <v>76976</v>
          </cell>
        </row>
        <row r="1284">
          <cell r="C1284">
            <v>77007</v>
          </cell>
        </row>
        <row r="1285">
          <cell r="C1285">
            <v>77037</v>
          </cell>
        </row>
        <row r="1286">
          <cell r="C1286">
            <v>77068</v>
          </cell>
        </row>
        <row r="1287">
          <cell r="C1287">
            <v>77099</v>
          </cell>
        </row>
        <row r="1288">
          <cell r="C1288">
            <v>77127</v>
          </cell>
        </row>
        <row r="1289">
          <cell r="C1289">
            <v>77158</v>
          </cell>
        </row>
        <row r="1290">
          <cell r="C1290">
            <v>77188</v>
          </cell>
        </row>
        <row r="1291">
          <cell r="C1291">
            <v>77219</v>
          </cell>
        </row>
        <row r="1292">
          <cell r="C1292">
            <v>77249</v>
          </cell>
        </row>
        <row r="1293">
          <cell r="C1293">
            <v>77280</v>
          </cell>
        </row>
        <row r="1294">
          <cell r="C1294">
            <v>77311</v>
          </cell>
        </row>
        <row r="1295">
          <cell r="C1295">
            <v>77341</v>
          </cell>
        </row>
        <row r="1296">
          <cell r="C1296">
            <v>77372</v>
          </cell>
        </row>
        <row r="1297">
          <cell r="C1297">
            <v>77402</v>
          </cell>
        </row>
        <row r="1298">
          <cell r="C1298">
            <v>77433</v>
          </cell>
        </row>
        <row r="1299">
          <cell r="C1299">
            <v>77464</v>
          </cell>
        </row>
        <row r="1300">
          <cell r="C1300">
            <v>77493</v>
          </cell>
        </row>
        <row r="1301">
          <cell r="C1301">
            <v>77524</v>
          </cell>
        </row>
        <row r="1302">
          <cell r="C1302">
            <v>77554</v>
          </cell>
        </row>
        <row r="1303">
          <cell r="C1303">
            <v>77585</v>
          </cell>
        </row>
        <row r="1304">
          <cell r="C1304">
            <v>77615</v>
          </cell>
        </row>
        <row r="1305">
          <cell r="C1305">
            <v>77646</v>
          </cell>
        </row>
        <row r="1306">
          <cell r="C1306">
            <v>77677</v>
          </cell>
        </row>
        <row r="1307">
          <cell r="C1307">
            <v>77707</v>
          </cell>
        </row>
        <row r="1308">
          <cell r="C1308">
            <v>77738</v>
          </cell>
        </row>
        <row r="1309">
          <cell r="C1309">
            <v>77768</v>
          </cell>
        </row>
        <row r="1310">
          <cell r="C1310">
            <v>77799</v>
          </cell>
        </row>
        <row r="1311">
          <cell r="C1311">
            <v>77830</v>
          </cell>
        </row>
        <row r="1312">
          <cell r="C1312">
            <v>77858</v>
          </cell>
        </row>
        <row r="1313">
          <cell r="C1313">
            <v>77889</v>
          </cell>
        </row>
        <row r="1314">
          <cell r="C1314">
            <v>77919</v>
          </cell>
        </row>
        <row r="1315">
          <cell r="C1315">
            <v>77950</v>
          </cell>
        </row>
        <row r="1316">
          <cell r="C1316">
            <v>77980</v>
          </cell>
        </row>
        <row r="1317">
          <cell r="C1317">
            <v>78011</v>
          </cell>
        </row>
        <row r="1318">
          <cell r="C1318">
            <v>78042</v>
          </cell>
        </row>
        <row r="1319">
          <cell r="C1319">
            <v>78072</v>
          </cell>
        </row>
        <row r="1320">
          <cell r="C1320">
            <v>78103</v>
          </cell>
        </row>
        <row r="1321">
          <cell r="C1321">
            <v>78133</v>
          </cell>
        </row>
        <row r="1322">
          <cell r="C1322">
            <v>78164</v>
          </cell>
        </row>
        <row r="1323">
          <cell r="C1323">
            <v>78195</v>
          </cell>
        </row>
        <row r="1324">
          <cell r="C1324">
            <v>78223</v>
          </cell>
        </row>
        <row r="1325">
          <cell r="C1325">
            <v>78254</v>
          </cell>
        </row>
        <row r="1326">
          <cell r="C1326">
            <v>78284</v>
          </cell>
        </row>
        <row r="1327">
          <cell r="C1327">
            <v>78315</v>
          </cell>
        </row>
        <row r="1328">
          <cell r="C1328">
            <v>78345</v>
          </cell>
        </row>
        <row r="1329">
          <cell r="C1329">
            <v>78376</v>
          </cell>
        </row>
        <row r="1330">
          <cell r="C1330">
            <v>78407</v>
          </cell>
        </row>
        <row r="1331">
          <cell r="C1331">
            <v>78437</v>
          </cell>
        </row>
        <row r="1332">
          <cell r="C1332">
            <v>78468</v>
          </cell>
        </row>
        <row r="1333">
          <cell r="C1333">
            <v>78498</v>
          </cell>
        </row>
        <row r="1334">
          <cell r="C1334">
            <v>78529</v>
          </cell>
        </row>
        <row r="1335">
          <cell r="C1335">
            <v>78560</v>
          </cell>
        </row>
        <row r="1336">
          <cell r="C1336">
            <v>78588</v>
          </cell>
        </row>
        <row r="1337">
          <cell r="C1337">
            <v>78619</v>
          </cell>
        </row>
        <row r="1338">
          <cell r="C1338">
            <v>78649</v>
          </cell>
        </row>
        <row r="1339">
          <cell r="C1339">
            <v>78680</v>
          </cell>
        </row>
        <row r="1340">
          <cell r="C1340">
            <v>78710</v>
          </cell>
        </row>
        <row r="1341">
          <cell r="C1341">
            <v>78741</v>
          </cell>
        </row>
        <row r="1342">
          <cell r="C1342">
            <v>78772</v>
          </cell>
        </row>
        <row r="1343">
          <cell r="C1343">
            <v>78802</v>
          </cell>
        </row>
        <row r="1344">
          <cell r="C1344">
            <v>78833</v>
          </cell>
        </row>
        <row r="1345">
          <cell r="C1345">
            <v>78863</v>
          </cell>
        </row>
        <row r="1346">
          <cell r="C1346">
            <v>78894</v>
          </cell>
        </row>
        <row r="1347">
          <cell r="C1347">
            <v>78925</v>
          </cell>
        </row>
        <row r="1348">
          <cell r="C1348">
            <v>78954</v>
          </cell>
        </row>
        <row r="1349">
          <cell r="C1349">
            <v>78985</v>
          </cell>
        </row>
        <row r="1350">
          <cell r="C1350">
            <v>79015</v>
          </cell>
        </row>
        <row r="1351">
          <cell r="C1351">
            <v>79046</v>
          </cell>
        </row>
        <row r="1352">
          <cell r="C1352">
            <v>79076</v>
          </cell>
        </row>
        <row r="1353">
          <cell r="C1353">
            <v>79107</v>
          </cell>
        </row>
        <row r="1354">
          <cell r="C1354">
            <v>79138</v>
          </cell>
        </row>
        <row r="1355">
          <cell r="C1355">
            <v>79168</v>
          </cell>
        </row>
        <row r="1356">
          <cell r="C1356">
            <v>79199</v>
          </cell>
        </row>
        <row r="1357">
          <cell r="C1357">
            <v>79229</v>
          </cell>
        </row>
        <row r="1358">
          <cell r="C1358">
            <v>79260</v>
          </cell>
        </row>
        <row r="1359">
          <cell r="C1359">
            <v>79291</v>
          </cell>
        </row>
        <row r="1360">
          <cell r="C1360">
            <v>79319</v>
          </cell>
        </row>
        <row r="1361">
          <cell r="C1361">
            <v>79350</v>
          </cell>
        </row>
        <row r="1362">
          <cell r="C1362">
            <v>79380</v>
          </cell>
        </row>
        <row r="1363">
          <cell r="C1363">
            <v>79411</v>
          </cell>
        </row>
        <row r="1364">
          <cell r="C1364">
            <v>79441</v>
          </cell>
        </row>
        <row r="1365">
          <cell r="C1365">
            <v>79472</v>
          </cell>
        </row>
        <row r="1366">
          <cell r="C1366">
            <v>79503</v>
          </cell>
        </row>
        <row r="1367">
          <cell r="C1367">
            <v>79533</v>
          </cell>
        </row>
        <row r="1368">
          <cell r="C1368">
            <v>79564</v>
          </cell>
        </row>
        <row r="1369">
          <cell r="C1369">
            <v>79594</v>
          </cell>
        </row>
        <row r="1370">
          <cell r="C1370">
            <v>79625</v>
          </cell>
        </row>
        <row r="1371">
          <cell r="C1371">
            <v>79656</v>
          </cell>
        </row>
        <row r="1372">
          <cell r="C1372">
            <v>79684</v>
          </cell>
        </row>
        <row r="1373">
          <cell r="C1373">
            <v>79715</v>
          </cell>
        </row>
        <row r="1374">
          <cell r="C1374">
            <v>79745</v>
          </cell>
        </row>
        <row r="1375">
          <cell r="C1375">
            <v>79776</v>
          </cell>
        </row>
        <row r="1376">
          <cell r="C1376">
            <v>79806</v>
          </cell>
        </row>
        <row r="1377">
          <cell r="C1377">
            <v>79837</v>
          </cell>
        </row>
        <row r="1378">
          <cell r="C1378">
            <v>79868</v>
          </cell>
        </row>
        <row r="1379">
          <cell r="C1379">
            <v>79898</v>
          </cell>
        </row>
        <row r="1380">
          <cell r="C1380">
            <v>79929</v>
          </cell>
        </row>
        <row r="1381">
          <cell r="C1381">
            <v>79959</v>
          </cell>
        </row>
        <row r="1382">
          <cell r="C1382">
            <v>79990</v>
          </cell>
        </row>
        <row r="1383">
          <cell r="C1383">
            <v>80021</v>
          </cell>
        </row>
        <row r="1384">
          <cell r="C1384">
            <v>80049</v>
          </cell>
        </row>
        <row r="1385">
          <cell r="C1385">
            <v>80080</v>
          </cell>
        </row>
        <row r="1386">
          <cell r="C1386">
            <v>80110</v>
          </cell>
        </row>
        <row r="1387">
          <cell r="C1387">
            <v>80141</v>
          </cell>
        </row>
        <row r="1388">
          <cell r="C1388">
            <v>80171</v>
          </cell>
        </row>
        <row r="1389">
          <cell r="C1389">
            <v>80202</v>
          </cell>
        </row>
        <row r="1390">
          <cell r="C1390">
            <v>80233</v>
          </cell>
        </row>
        <row r="1391">
          <cell r="C1391">
            <v>80263</v>
          </cell>
        </row>
        <row r="1392">
          <cell r="C1392">
            <v>80294</v>
          </cell>
        </row>
        <row r="1393">
          <cell r="C1393">
            <v>80324</v>
          </cell>
        </row>
        <row r="1394">
          <cell r="C1394">
            <v>80355</v>
          </cell>
        </row>
        <row r="1395">
          <cell r="C1395">
            <v>80386</v>
          </cell>
        </row>
        <row r="1396">
          <cell r="C1396">
            <v>80415</v>
          </cell>
        </row>
        <row r="1397">
          <cell r="C1397">
            <v>80446</v>
          </cell>
        </row>
        <row r="1398">
          <cell r="C1398">
            <v>80476</v>
          </cell>
        </row>
        <row r="1399">
          <cell r="C1399">
            <v>80507</v>
          </cell>
        </row>
        <row r="1400">
          <cell r="C1400">
            <v>80537</v>
          </cell>
        </row>
        <row r="1401">
          <cell r="C1401">
            <v>80568</v>
          </cell>
        </row>
        <row r="1402">
          <cell r="C1402">
            <v>80599</v>
          </cell>
        </row>
        <row r="1403">
          <cell r="C1403">
            <v>80629</v>
          </cell>
        </row>
        <row r="1404">
          <cell r="C1404">
            <v>80660</v>
          </cell>
        </row>
        <row r="1405">
          <cell r="C1405">
            <v>80690</v>
          </cell>
        </row>
        <row r="1406">
          <cell r="C1406">
            <v>80721</v>
          </cell>
        </row>
        <row r="1407">
          <cell r="C1407">
            <v>80752</v>
          </cell>
        </row>
        <row r="1408">
          <cell r="C1408">
            <v>80780</v>
          </cell>
        </row>
        <row r="1409">
          <cell r="C1409">
            <v>80811</v>
          </cell>
        </row>
        <row r="1410">
          <cell r="C1410">
            <v>80841</v>
          </cell>
        </row>
        <row r="1411">
          <cell r="C1411">
            <v>80872</v>
          </cell>
        </row>
        <row r="1412">
          <cell r="C1412">
            <v>80902</v>
          </cell>
        </row>
        <row r="1413">
          <cell r="C1413">
            <v>80933</v>
          </cell>
        </row>
        <row r="1414">
          <cell r="C1414">
            <v>80964</v>
          </cell>
        </row>
        <row r="1415">
          <cell r="C1415">
            <v>80994</v>
          </cell>
        </row>
        <row r="1416">
          <cell r="C1416">
            <v>81025</v>
          </cell>
        </row>
        <row r="1417">
          <cell r="C1417">
            <v>81055</v>
          </cell>
        </row>
        <row r="1418">
          <cell r="C1418">
            <v>81086</v>
          </cell>
        </row>
        <row r="1419">
          <cell r="C1419">
            <v>81117</v>
          </cell>
        </row>
        <row r="1420">
          <cell r="C1420">
            <v>81145</v>
          </cell>
        </row>
        <row r="1421">
          <cell r="C1421">
            <v>81176</v>
          </cell>
        </row>
        <row r="1422">
          <cell r="C1422">
            <v>81206</v>
          </cell>
        </row>
        <row r="1423">
          <cell r="C1423">
            <v>81237</v>
          </cell>
        </row>
        <row r="1424">
          <cell r="C1424">
            <v>81267</v>
          </cell>
        </row>
        <row r="1425">
          <cell r="C1425">
            <v>81298</v>
          </cell>
        </row>
        <row r="1426">
          <cell r="C1426">
            <v>81329</v>
          </cell>
        </row>
        <row r="1427">
          <cell r="C1427">
            <v>81359</v>
          </cell>
        </row>
        <row r="1428">
          <cell r="C1428">
            <v>81390</v>
          </cell>
        </row>
        <row r="1429">
          <cell r="C1429">
            <v>81420</v>
          </cell>
        </row>
        <row r="1430">
          <cell r="C1430">
            <v>81451</v>
          </cell>
        </row>
        <row r="1431">
          <cell r="C1431">
            <v>81482</v>
          </cell>
        </row>
        <row r="1432">
          <cell r="C1432">
            <v>81510</v>
          </cell>
        </row>
        <row r="1433">
          <cell r="C1433">
            <v>81541</v>
          </cell>
        </row>
        <row r="1434">
          <cell r="C1434">
            <v>81571</v>
          </cell>
        </row>
        <row r="1435">
          <cell r="C1435">
            <v>81602</v>
          </cell>
        </row>
        <row r="1436">
          <cell r="C1436">
            <v>81632</v>
          </cell>
        </row>
        <row r="1437">
          <cell r="C1437">
            <v>81663</v>
          </cell>
        </row>
        <row r="1438">
          <cell r="C1438">
            <v>81694</v>
          </cell>
        </row>
        <row r="1439">
          <cell r="C1439">
            <v>81724</v>
          </cell>
        </row>
        <row r="1440">
          <cell r="C1440">
            <v>81755</v>
          </cell>
        </row>
        <row r="1441">
          <cell r="C1441">
            <v>81785</v>
          </cell>
        </row>
        <row r="1442">
          <cell r="C1442">
            <v>81816</v>
          </cell>
        </row>
        <row r="1443">
          <cell r="C1443">
            <v>81847</v>
          </cell>
        </row>
        <row r="1444">
          <cell r="C1444">
            <v>81876</v>
          </cell>
        </row>
        <row r="1445">
          <cell r="C1445">
            <v>81907</v>
          </cell>
        </row>
        <row r="1446">
          <cell r="C1446">
            <v>81937</v>
          </cell>
        </row>
        <row r="1447">
          <cell r="C1447">
            <v>81968</v>
          </cell>
        </row>
        <row r="1448">
          <cell r="C1448">
            <v>81998</v>
          </cell>
        </row>
        <row r="1449">
          <cell r="C1449">
            <v>82029</v>
          </cell>
        </row>
        <row r="1450">
          <cell r="C1450">
            <v>82060</v>
          </cell>
        </row>
        <row r="1451">
          <cell r="C1451">
            <v>82090</v>
          </cell>
        </row>
        <row r="1452">
          <cell r="C1452">
            <v>82121</v>
          </cell>
        </row>
        <row r="1453">
          <cell r="C1453">
            <v>82151</v>
          </cell>
        </row>
        <row r="1454">
          <cell r="C1454">
            <v>82182</v>
          </cell>
        </row>
        <row r="1455">
          <cell r="C1455">
            <v>82213</v>
          </cell>
        </row>
        <row r="1456">
          <cell r="C1456">
            <v>82241</v>
          </cell>
        </row>
        <row r="1457">
          <cell r="C1457">
            <v>82272</v>
          </cell>
        </row>
        <row r="1458">
          <cell r="C1458">
            <v>82302</v>
          </cell>
        </row>
        <row r="1459">
          <cell r="C1459">
            <v>82333</v>
          </cell>
        </row>
        <row r="1460">
          <cell r="C1460">
            <v>82363</v>
          </cell>
        </row>
        <row r="1461">
          <cell r="C1461">
            <v>82394</v>
          </cell>
        </row>
        <row r="1462">
          <cell r="C1462">
            <v>82425</v>
          </cell>
        </row>
        <row r="1463">
          <cell r="C1463">
            <v>82455</v>
          </cell>
        </row>
        <row r="1464">
          <cell r="C1464">
            <v>82486</v>
          </cell>
        </row>
        <row r="1465">
          <cell r="C1465">
            <v>82516</v>
          </cell>
        </row>
        <row r="1466">
          <cell r="C1466">
            <v>82547</v>
          </cell>
        </row>
        <row r="1467">
          <cell r="C1467">
            <v>82578</v>
          </cell>
        </row>
        <row r="1468">
          <cell r="C1468">
            <v>82606</v>
          </cell>
        </row>
        <row r="1469">
          <cell r="C1469">
            <v>82637</v>
          </cell>
        </row>
        <row r="1470">
          <cell r="C1470">
            <v>82667</v>
          </cell>
        </row>
        <row r="1471">
          <cell r="C1471">
            <v>82698</v>
          </cell>
        </row>
        <row r="1472">
          <cell r="C1472">
            <v>82728</v>
          </cell>
        </row>
        <row r="1473">
          <cell r="C1473">
            <v>82759</v>
          </cell>
        </row>
        <row r="1474">
          <cell r="C1474">
            <v>82790</v>
          </cell>
        </row>
        <row r="1475">
          <cell r="C1475">
            <v>82820</v>
          </cell>
        </row>
        <row r="1476">
          <cell r="C1476">
            <v>82851</v>
          </cell>
        </row>
        <row r="1477">
          <cell r="C1477">
            <v>82881</v>
          </cell>
        </row>
        <row r="1478">
          <cell r="C1478">
            <v>82912</v>
          </cell>
        </row>
        <row r="1479">
          <cell r="C1479">
            <v>82943</v>
          </cell>
        </row>
        <row r="1480">
          <cell r="C1480">
            <v>82971</v>
          </cell>
        </row>
        <row r="1481">
          <cell r="C1481">
            <v>83002</v>
          </cell>
        </row>
        <row r="1482">
          <cell r="C1482">
            <v>83032</v>
          </cell>
        </row>
        <row r="1483">
          <cell r="C1483">
            <v>83063</v>
          </cell>
        </row>
        <row r="1484">
          <cell r="C1484">
            <v>83093</v>
          </cell>
        </row>
        <row r="1485">
          <cell r="C1485">
            <v>83124</v>
          </cell>
        </row>
        <row r="1486">
          <cell r="C1486">
            <v>83155</v>
          </cell>
        </row>
        <row r="1487">
          <cell r="C1487">
            <v>83185</v>
          </cell>
        </row>
        <row r="1488">
          <cell r="C1488">
            <v>83216</v>
          </cell>
        </row>
        <row r="1489">
          <cell r="C1489">
            <v>83246</v>
          </cell>
        </row>
        <row r="1490">
          <cell r="C1490">
            <v>83277</v>
          </cell>
        </row>
        <row r="1491">
          <cell r="C1491">
            <v>83308</v>
          </cell>
        </row>
        <row r="1492">
          <cell r="C1492">
            <v>83337</v>
          </cell>
        </row>
        <row r="1493">
          <cell r="C1493">
            <v>83368</v>
          </cell>
        </row>
        <row r="1494">
          <cell r="C1494">
            <v>83398</v>
          </cell>
        </row>
        <row r="1495">
          <cell r="C1495">
            <v>83429</v>
          </cell>
        </row>
        <row r="1496">
          <cell r="C1496">
            <v>83459</v>
          </cell>
        </row>
        <row r="1497">
          <cell r="C1497">
            <v>83490</v>
          </cell>
        </row>
        <row r="1498">
          <cell r="C1498">
            <v>83521</v>
          </cell>
        </row>
        <row r="1499">
          <cell r="C1499">
            <v>83551</v>
          </cell>
        </row>
        <row r="1500">
          <cell r="C1500">
            <v>83582</v>
          </cell>
        </row>
        <row r="1501">
          <cell r="C1501">
            <v>83612</v>
          </cell>
        </row>
        <row r="1502">
          <cell r="C1502">
            <v>83643</v>
          </cell>
        </row>
        <row r="1503">
          <cell r="C1503">
            <v>83674</v>
          </cell>
        </row>
        <row r="1504">
          <cell r="C1504">
            <v>83702</v>
          </cell>
        </row>
        <row r="1505">
          <cell r="C1505">
            <v>83733</v>
          </cell>
        </row>
        <row r="1506">
          <cell r="C1506">
            <v>83763</v>
          </cell>
        </row>
        <row r="1507">
          <cell r="C1507">
            <v>83794</v>
          </cell>
        </row>
        <row r="1508">
          <cell r="C1508">
            <v>83824</v>
          </cell>
        </row>
        <row r="1509">
          <cell r="C1509">
            <v>83855</v>
          </cell>
        </row>
        <row r="1510">
          <cell r="C1510">
            <v>83886</v>
          </cell>
        </row>
        <row r="1511">
          <cell r="C1511">
            <v>83916</v>
          </cell>
        </row>
        <row r="1512">
          <cell r="C1512">
            <v>83947</v>
          </cell>
        </row>
        <row r="1513">
          <cell r="C1513">
            <v>83977</v>
          </cell>
        </row>
        <row r="1514">
          <cell r="C1514">
            <v>84008</v>
          </cell>
        </row>
        <row r="1515">
          <cell r="C1515">
            <v>84039</v>
          </cell>
        </row>
        <row r="1516">
          <cell r="C1516">
            <v>84067</v>
          </cell>
        </row>
        <row r="1517">
          <cell r="C1517">
            <v>84098</v>
          </cell>
        </row>
        <row r="1518">
          <cell r="C1518">
            <v>84128</v>
          </cell>
        </row>
        <row r="1519">
          <cell r="C1519">
            <v>84159</v>
          </cell>
        </row>
        <row r="1520">
          <cell r="C1520">
            <v>84189</v>
          </cell>
        </row>
        <row r="1521">
          <cell r="C1521">
            <v>84220</v>
          </cell>
        </row>
        <row r="1522">
          <cell r="C1522">
            <v>84251</v>
          </cell>
        </row>
        <row r="1523">
          <cell r="C1523">
            <v>84281</v>
          </cell>
        </row>
        <row r="1524">
          <cell r="C1524">
            <v>84312</v>
          </cell>
        </row>
        <row r="1525">
          <cell r="C1525">
            <v>84342</v>
          </cell>
        </row>
        <row r="1526">
          <cell r="C1526">
            <v>84373</v>
          </cell>
        </row>
        <row r="1527">
          <cell r="C1527">
            <v>84404</v>
          </cell>
        </row>
        <row r="1528">
          <cell r="C1528">
            <v>84432</v>
          </cell>
        </row>
        <row r="1529">
          <cell r="C1529">
            <v>84463</v>
          </cell>
        </row>
        <row r="1530">
          <cell r="C1530">
            <v>84493</v>
          </cell>
        </row>
        <row r="1531">
          <cell r="C1531">
            <v>84524</v>
          </cell>
        </row>
        <row r="1532">
          <cell r="C1532">
            <v>84554</v>
          </cell>
        </row>
        <row r="1533">
          <cell r="C1533">
            <v>84585</v>
          </cell>
        </row>
        <row r="1534">
          <cell r="C1534">
            <v>84616</v>
          </cell>
        </row>
        <row r="1535">
          <cell r="C1535">
            <v>84646</v>
          </cell>
        </row>
        <row r="1536">
          <cell r="C1536">
            <v>84677</v>
          </cell>
        </row>
        <row r="1537">
          <cell r="C1537">
            <v>84707</v>
          </cell>
        </row>
        <row r="1538">
          <cell r="C1538">
            <v>84738</v>
          </cell>
        </row>
        <row r="1539">
          <cell r="C1539">
            <v>84769</v>
          </cell>
        </row>
        <row r="1540">
          <cell r="C1540">
            <v>84798</v>
          </cell>
        </row>
        <row r="1541">
          <cell r="C1541">
            <v>84829</v>
          </cell>
        </row>
        <row r="1542">
          <cell r="C1542">
            <v>84859</v>
          </cell>
        </row>
        <row r="1543">
          <cell r="C1543">
            <v>84890</v>
          </cell>
        </row>
        <row r="1544">
          <cell r="C1544">
            <v>84920</v>
          </cell>
        </row>
        <row r="1545">
          <cell r="C1545">
            <v>84951</v>
          </cell>
        </row>
        <row r="1546">
          <cell r="C1546">
            <v>84982</v>
          </cell>
        </row>
        <row r="1547">
          <cell r="C1547">
            <v>85012</v>
          </cell>
        </row>
        <row r="1548">
          <cell r="C1548">
            <v>85043</v>
          </cell>
        </row>
        <row r="1549">
          <cell r="C1549">
            <v>85073</v>
          </cell>
        </row>
        <row r="1550">
          <cell r="C1550">
            <v>85104</v>
          </cell>
        </row>
        <row r="1551">
          <cell r="C1551">
            <v>85135</v>
          </cell>
        </row>
        <row r="1552">
          <cell r="C1552">
            <v>85163</v>
          </cell>
        </row>
        <row r="1553">
          <cell r="C1553">
            <v>85194</v>
          </cell>
        </row>
        <row r="1554">
          <cell r="C1554">
            <v>85224</v>
          </cell>
        </row>
        <row r="1555">
          <cell r="C1555">
            <v>85255</v>
          </cell>
        </row>
        <row r="1556">
          <cell r="C1556">
            <v>85285</v>
          </cell>
        </row>
        <row r="1557">
          <cell r="C1557">
            <v>85316</v>
          </cell>
        </row>
        <row r="1558">
          <cell r="C1558">
            <v>85347</v>
          </cell>
        </row>
        <row r="1559">
          <cell r="C1559">
            <v>85377</v>
          </cell>
        </row>
        <row r="1560">
          <cell r="C1560">
            <v>85408</v>
          </cell>
        </row>
        <row r="1561">
          <cell r="C1561">
            <v>85438</v>
          </cell>
        </row>
        <row r="1562">
          <cell r="C1562">
            <v>85469</v>
          </cell>
        </row>
        <row r="1563">
          <cell r="C1563">
            <v>85500</v>
          </cell>
        </row>
        <row r="1564">
          <cell r="C1564">
            <v>85528</v>
          </cell>
        </row>
        <row r="1565">
          <cell r="C1565">
            <v>85559</v>
          </cell>
        </row>
        <row r="1566">
          <cell r="C1566">
            <v>85589</v>
          </cell>
        </row>
        <row r="1567">
          <cell r="C1567">
            <v>85620</v>
          </cell>
        </row>
        <row r="1568">
          <cell r="C1568">
            <v>85650</v>
          </cell>
        </row>
        <row r="1569">
          <cell r="C1569">
            <v>85681</v>
          </cell>
        </row>
        <row r="1570">
          <cell r="C1570">
            <v>85712</v>
          </cell>
        </row>
        <row r="1571">
          <cell r="C1571">
            <v>85742</v>
          </cell>
        </row>
        <row r="1572">
          <cell r="C1572">
            <v>85773</v>
          </cell>
        </row>
        <row r="1573">
          <cell r="C1573">
            <v>85803</v>
          </cell>
        </row>
        <row r="1574">
          <cell r="C1574">
            <v>85834</v>
          </cell>
        </row>
        <row r="1575">
          <cell r="C1575">
            <v>85865</v>
          </cell>
        </row>
        <row r="1576">
          <cell r="C1576">
            <v>85893</v>
          </cell>
        </row>
        <row r="1577">
          <cell r="C1577">
            <v>85924</v>
          </cell>
        </row>
        <row r="1578">
          <cell r="C1578">
            <v>85954</v>
          </cell>
        </row>
        <row r="1579">
          <cell r="C1579">
            <v>85985</v>
          </cell>
        </row>
        <row r="1580">
          <cell r="C1580">
            <v>86015</v>
          </cell>
        </row>
        <row r="1581">
          <cell r="C1581">
            <v>86046</v>
          </cell>
        </row>
        <row r="1582">
          <cell r="C1582">
            <v>86077</v>
          </cell>
        </row>
        <row r="1583">
          <cell r="C1583">
            <v>86107</v>
          </cell>
        </row>
        <row r="1584">
          <cell r="C1584">
            <v>86138</v>
          </cell>
        </row>
        <row r="1585">
          <cell r="C1585">
            <v>86168</v>
          </cell>
        </row>
        <row r="1586">
          <cell r="C1586">
            <v>86199</v>
          </cell>
        </row>
        <row r="1587">
          <cell r="C1587">
            <v>86230</v>
          </cell>
        </row>
        <row r="1588">
          <cell r="C1588">
            <v>86259</v>
          </cell>
        </row>
        <row r="1589">
          <cell r="C1589">
            <v>86290</v>
          </cell>
        </row>
        <row r="1590">
          <cell r="C1590">
            <v>86320</v>
          </cell>
        </row>
        <row r="1591">
          <cell r="C1591">
            <v>86351</v>
          </cell>
        </row>
        <row r="1592">
          <cell r="C1592">
            <v>86381</v>
          </cell>
        </row>
        <row r="1593">
          <cell r="C1593">
            <v>86412</v>
          </cell>
        </row>
        <row r="1594">
          <cell r="C1594">
            <v>86443</v>
          </cell>
        </row>
        <row r="1595">
          <cell r="C1595">
            <v>86473</v>
          </cell>
        </row>
        <row r="1596">
          <cell r="C1596">
            <v>86504</v>
          </cell>
        </row>
        <row r="1597">
          <cell r="C1597">
            <v>86534</v>
          </cell>
        </row>
        <row r="1598">
          <cell r="C1598">
            <v>86565</v>
          </cell>
        </row>
        <row r="1599">
          <cell r="C1599">
            <v>86596</v>
          </cell>
        </row>
        <row r="1600">
          <cell r="C1600">
            <v>86624</v>
          </cell>
        </row>
        <row r="1601">
          <cell r="C1601">
            <v>86655</v>
          </cell>
        </row>
        <row r="1602">
          <cell r="C1602">
            <v>86685</v>
          </cell>
        </row>
        <row r="1603">
          <cell r="C1603">
            <v>86716</v>
          </cell>
        </row>
        <row r="1604">
          <cell r="C1604">
            <v>86746</v>
          </cell>
        </row>
        <row r="1605">
          <cell r="C1605">
            <v>86777</v>
          </cell>
        </row>
        <row r="1606">
          <cell r="C1606">
            <v>86808</v>
          </cell>
        </row>
        <row r="1607">
          <cell r="C1607">
            <v>86838</v>
          </cell>
        </row>
        <row r="1608">
          <cell r="C1608">
            <v>86869</v>
          </cell>
        </row>
        <row r="1609">
          <cell r="C1609">
            <v>86899</v>
          </cell>
        </row>
        <row r="1610">
          <cell r="C1610">
            <v>86930</v>
          </cell>
        </row>
        <row r="1611">
          <cell r="C1611">
            <v>86961</v>
          </cell>
        </row>
        <row r="1612">
          <cell r="C1612">
            <v>86989</v>
          </cell>
        </row>
        <row r="1613">
          <cell r="C1613">
            <v>87020</v>
          </cell>
        </row>
        <row r="1614">
          <cell r="C1614">
            <v>87050</v>
          </cell>
        </row>
        <row r="1615">
          <cell r="C1615">
            <v>87081</v>
          </cell>
        </row>
        <row r="1616">
          <cell r="C1616">
            <v>87111</v>
          </cell>
        </row>
        <row r="1617">
          <cell r="C1617">
            <v>87142</v>
          </cell>
        </row>
        <row r="1618">
          <cell r="C1618">
            <v>87173</v>
          </cell>
        </row>
        <row r="1619">
          <cell r="C1619">
            <v>87203</v>
          </cell>
        </row>
        <row r="1620">
          <cell r="C1620">
            <v>87234</v>
          </cell>
        </row>
        <row r="1621">
          <cell r="C1621">
            <v>87264</v>
          </cell>
        </row>
        <row r="1622">
          <cell r="C1622">
            <v>87295</v>
          </cell>
        </row>
        <row r="1623">
          <cell r="C1623">
            <v>87326</v>
          </cell>
        </row>
        <row r="1624">
          <cell r="C1624">
            <v>87354</v>
          </cell>
        </row>
        <row r="1625">
          <cell r="C1625">
            <v>87385</v>
          </cell>
        </row>
        <row r="1626">
          <cell r="C1626">
            <v>87415</v>
          </cell>
        </row>
        <row r="1627">
          <cell r="C1627">
            <v>87446</v>
          </cell>
        </row>
        <row r="1628">
          <cell r="C1628">
            <v>87476</v>
          </cell>
        </row>
        <row r="1629">
          <cell r="C1629">
            <v>87507</v>
          </cell>
        </row>
        <row r="1630">
          <cell r="C1630">
            <v>87538</v>
          </cell>
        </row>
        <row r="1631">
          <cell r="C1631">
            <v>87568</v>
          </cell>
        </row>
        <row r="1632">
          <cell r="C1632">
            <v>87599</v>
          </cell>
        </row>
        <row r="1633">
          <cell r="C1633">
            <v>87629</v>
          </cell>
        </row>
        <row r="1634">
          <cell r="C1634">
            <v>87660</v>
          </cell>
        </row>
        <row r="1635">
          <cell r="C1635">
            <v>87691</v>
          </cell>
        </row>
        <row r="1636">
          <cell r="C1636">
            <v>87720</v>
          </cell>
        </row>
        <row r="1637">
          <cell r="C1637">
            <v>87751</v>
          </cell>
        </row>
        <row r="1638">
          <cell r="C1638">
            <v>87781</v>
          </cell>
        </row>
        <row r="1639">
          <cell r="C1639">
            <v>87812</v>
          </cell>
        </row>
        <row r="1640">
          <cell r="C1640">
            <v>87842</v>
          </cell>
        </row>
        <row r="1641">
          <cell r="C1641">
            <v>87873</v>
          </cell>
        </row>
        <row r="1642">
          <cell r="C1642">
            <v>87904</v>
          </cell>
        </row>
        <row r="1643">
          <cell r="C1643">
            <v>87934</v>
          </cell>
        </row>
        <row r="1644">
          <cell r="C1644">
            <v>87965</v>
          </cell>
        </row>
        <row r="1645">
          <cell r="C1645">
            <v>87995</v>
          </cell>
        </row>
        <row r="1646">
          <cell r="C1646">
            <v>88026</v>
          </cell>
        </row>
        <row r="1647">
          <cell r="C1647">
            <v>88057</v>
          </cell>
        </row>
        <row r="1648">
          <cell r="C1648">
            <v>88085</v>
          </cell>
        </row>
        <row r="1649">
          <cell r="C1649">
            <v>88116</v>
          </cell>
        </row>
        <row r="1650">
          <cell r="C1650">
            <v>88146</v>
          </cell>
        </row>
        <row r="1651">
          <cell r="C1651">
            <v>88177</v>
          </cell>
        </row>
        <row r="1652">
          <cell r="C1652">
            <v>88207</v>
          </cell>
        </row>
        <row r="1653">
          <cell r="C1653">
            <v>88238</v>
          </cell>
        </row>
        <row r="1654">
          <cell r="C1654">
            <v>88269</v>
          </cell>
        </row>
        <row r="1655">
          <cell r="C1655">
            <v>88299</v>
          </cell>
        </row>
        <row r="1656">
          <cell r="C1656">
            <v>88330</v>
          </cell>
        </row>
        <row r="1657">
          <cell r="C1657">
            <v>88360</v>
          </cell>
        </row>
        <row r="1658">
          <cell r="C1658">
            <v>88391</v>
          </cell>
        </row>
        <row r="1659">
          <cell r="C1659">
            <v>88422</v>
          </cell>
        </row>
        <row r="1660">
          <cell r="C1660">
            <v>88450</v>
          </cell>
        </row>
        <row r="1661">
          <cell r="C1661">
            <v>88481</v>
          </cell>
        </row>
        <row r="1662">
          <cell r="C1662">
            <v>88511</v>
          </cell>
        </row>
        <row r="1663">
          <cell r="C1663">
            <v>88542</v>
          </cell>
        </row>
        <row r="1664">
          <cell r="C1664">
            <v>88572</v>
          </cell>
        </row>
        <row r="1665">
          <cell r="C1665">
            <v>88603</v>
          </cell>
        </row>
        <row r="1666">
          <cell r="C1666">
            <v>88634</v>
          </cell>
        </row>
        <row r="1667">
          <cell r="C1667">
            <v>88664</v>
          </cell>
        </row>
        <row r="1668">
          <cell r="C1668">
            <v>88695</v>
          </cell>
        </row>
        <row r="1669">
          <cell r="C1669">
            <v>88725</v>
          </cell>
        </row>
        <row r="1670">
          <cell r="C1670">
            <v>88756</v>
          </cell>
        </row>
        <row r="1671">
          <cell r="C1671">
            <v>88787</v>
          </cell>
        </row>
        <row r="1672">
          <cell r="C1672">
            <v>88815</v>
          </cell>
        </row>
        <row r="1673">
          <cell r="C1673">
            <v>88846</v>
          </cell>
        </row>
        <row r="1674">
          <cell r="C1674">
            <v>88876</v>
          </cell>
        </row>
        <row r="1675">
          <cell r="C1675">
            <v>88907</v>
          </cell>
        </row>
        <row r="1676">
          <cell r="C1676">
            <v>88937</v>
          </cell>
        </row>
        <row r="1677">
          <cell r="C1677">
            <v>88968</v>
          </cell>
        </row>
        <row r="1678">
          <cell r="C1678">
            <v>88999</v>
          </cell>
        </row>
        <row r="1679">
          <cell r="C1679">
            <v>89029</v>
          </cell>
        </row>
        <row r="1680">
          <cell r="C1680">
            <v>89060</v>
          </cell>
        </row>
        <row r="1681">
          <cell r="C1681">
            <v>89090</v>
          </cell>
        </row>
        <row r="1682">
          <cell r="C1682">
            <v>89121</v>
          </cell>
        </row>
        <row r="1683">
          <cell r="C1683">
            <v>89152</v>
          </cell>
        </row>
        <row r="1684">
          <cell r="C1684">
            <v>89181</v>
          </cell>
        </row>
        <row r="1685">
          <cell r="C1685">
            <v>89212</v>
          </cell>
        </row>
        <row r="1686">
          <cell r="C1686">
            <v>89242</v>
          </cell>
        </row>
        <row r="1687">
          <cell r="C1687">
            <v>89273</v>
          </cell>
        </row>
        <row r="1688">
          <cell r="C1688">
            <v>89303</v>
          </cell>
        </row>
        <row r="1689">
          <cell r="C1689">
            <v>89334</v>
          </cell>
        </row>
        <row r="1690">
          <cell r="C1690">
            <v>89365</v>
          </cell>
        </row>
        <row r="1691">
          <cell r="C1691">
            <v>89395</v>
          </cell>
        </row>
        <row r="1692">
          <cell r="C1692">
            <v>89426</v>
          </cell>
        </row>
        <row r="1693">
          <cell r="C1693">
            <v>89456</v>
          </cell>
        </row>
        <row r="1694">
          <cell r="C1694">
            <v>89487</v>
          </cell>
        </row>
        <row r="1695">
          <cell r="C1695">
            <v>89518</v>
          </cell>
        </row>
        <row r="1696">
          <cell r="C1696">
            <v>89546</v>
          </cell>
        </row>
        <row r="1697">
          <cell r="C1697">
            <v>89577</v>
          </cell>
        </row>
        <row r="1698">
          <cell r="C1698">
            <v>89607</v>
          </cell>
        </row>
        <row r="1699">
          <cell r="C1699">
            <v>89638</v>
          </cell>
        </row>
        <row r="1700">
          <cell r="C1700">
            <v>89668</v>
          </cell>
        </row>
        <row r="1701">
          <cell r="C1701">
            <v>89699</v>
          </cell>
        </row>
        <row r="1702">
          <cell r="C1702">
            <v>89730</v>
          </cell>
        </row>
        <row r="1703">
          <cell r="C1703">
            <v>89760</v>
          </cell>
        </row>
        <row r="1704">
          <cell r="C1704">
            <v>89791</v>
          </cell>
        </row>
        <row r="1705">
          <cell r="C1705">
            <v>89821</v>
          </cell>
        </row>
        <row r="1706">
          <cell r="C1706">
            <v>89852</v>
          </cell>
        </row>
        <row r="1707">
          <cell r="C1707">
            <v>89883</v>
          </cell>
        </row>
        <row r="1708">
          <cell r="C1708">
            <v>89911</v>
          </cell>
        </row>
        <row r="1709">
          <cell r="C1709">
            <v>89942</v>
          </cell>
        </row>
        <row r="1710">
          <cell r="C1710">
            <v>89972</v>
          </cell>
        </row>
        <row r="1711">
          <cell r="C1711">
            <v>90003</v>
          </cell>
        </row>
        <row r="1712">
          <cell r="C1712">
            <v>90033</v>
          </cell>
        </row>
        <row r="1713">
          <cell r="C1713">
            <v>90064</v>
          </cell>
        </row>
        <row r="1714">
          <cell r="C1714">
            <v>90095</v>
          </cell>
        </row>
        <row r="1715">
          <cell r="C1715">
            <v>90125</v>
          </cell>
        </row>
        <row r="1716">
          <cell r="C1716">
            <v>90156</v>
          </cell>
        </row>
        <row r="1717">
          <cell r="C1717">
            <v>90186</v>
          </cell>
        </row>
        <row r="1718">
          <cell r="C1718">
            <v>90217</v>
          </cell>
        </row>
        <row r="1719">
          <cell r="C1719">
            <v>90248</v>
          </cell>
        </row>
        <row r="1720">
          <cell r="C1720">
            <v>90276</v>
          </cell>
        </row>
        <row r="1721">
          <cell r="C1721">
            <v>90307</v>
          </cell>
        </row>
        <row r="1722">
          <cell r="C1722">
            <v>90337</v>
          </cell>
        </row>
        <row r="1723">
          <cell r="C1723">
            <v>90368</v>
          </cell>
        </row>
        <row r="1724">
          <cell r="C1724">
            <v>90398</v>
          </cell>
        </row>
        <row r="1725">
          <cell r="C1725">
            <v>90429</v>
          </cell>
        </row>
        <row r="1726">
          <cell r="C1726">
            <v>90460</v>
          </cell>
        </row>
        <row r="1727">
          <cell r="C1727">
            <v>90490</v>
          </cell>
        </row>
        <row r="1728">
          <cell r="C1728">
            <v>90521</v>
          </cell>
        </row>
        <row r="1729">
          <cell r="C1729">
            <v>90551</v>
          </cell>
        </row>
        <row r="1730">
          <cell r="C1730">
            <v>90582</v>
          </cell>
        </row>
        <row r="1731">
          <cell r="C1731">
            <v>90613</v>
          </cell>
        </row>
        <row r="1732">
          <cell r="C1732">
            <v>90642</v>
          </cell>
        </row>
        <row r="1733">
          <cell r="C1733">
            <v>90673</v>
          </cell>
        </row>
        <row r="1734">
          <cell r="C1734">
            <v>90703</v>
          </cell>
        </row>
        <row r="1735">
          <cell r="C1735">
            <v>90734</v>
          </cell>
        </row>
        <row r="1736">
          <cell r="C1736">
            <v>90764</v>
          </cell>
        </row>
        <row r="1737">
          <cell r="C1737">
            <v>90795</v>
          </cell>
        </row>
        <row r="1738">
          <cell r="C1738">
            <v>90826</v>
          </cell>
        </row>
        <row r="1739">
          <cell r="C1739">
            <v>90856</v>
          </cell>
        </row>
        <row r="1740">
          <cell r="C1740">
            <v>90887</v>
          </cell>
        </row>
        <row r="1741">
          <cell r="C1741">
            <v>90917</v>
          </cell>
        </row>
        <row r="1742">
          <cell r="C1742">
            <v>90948</v>
          </cell>
        </row>
        <row r="1743">
          <cell r="C1743">
            <v>90979</v>
          </cell>
        </row>
        <row r="1744">
          <cell r="C1744">
            <v>91007</v>
          </cell>
        </row>
        <row r="1745">
          <cell r="C1745">
            <v>91038</v>
          </cell>
        </row>
        <row r="1746">
          <cell r="C1746">
            <v>91068</v>
          </cell>
        </row>
        <row r="1747">
          <cell r="C1747">
            <v>91099</v>
          </cell>
        </row>
        <row r="1748">
          <cell r="C1748">
            <v>91129</v>
          </cell>
        </row>
        <row r="1749">
          <cell r="C1749">
            <v>91160</v>
          </cell>
        </row>
        <row r="1750">
          <cell r="C1750">
            <v>91191</v>
          </cell>
        </row>
        <row r="1751">
          <cell r="C1751">
            <v>91221</v>
          </cell>
        </row>
        <row r="1752">
          <cell r="C1752">
            <v>91252</v>
          </cell>
        </row>
        <row r="1753">
          <cell r="C1753">
            <v>91282</v>
          </cell>
        </row>
        <row r="1754">
          <cell r="C1754">
            <v>91313</v>
          </cell>
        </row>
        <row r="1755">
          <cell r="C1755">
            <v>91344</v>
          </cell>
        </row>
        <row r="1756">
          <cell r="C1756">
            <v>91372</v>
          </cell>
        </row>
        <row r="1757">
          <cell r="C1757">
            <v>91403</v>
          </cell>
        </row>
        <row r="1758">
          <cell r="C1758">
            <v>91433</v>
          </cell>
        </row>
        <row r="1759">
          <cell r="C1759">
            <v>91464</v>
          </cell>
        </row>
        <row r="1760">
          <cell r="C1760">
            <v>91494</v>
          </cell>
        </row>
        <row r="1761">
          <cell r="C1761">
            <v>91525</v>
          </cell>
        </row>
        <row r="1762">
          <cell r="C1762">
            <v>91556</v>
          </cell>
        </row>
        <row r="1763">
          <cell r="C1763">
            <v>91586</v>
          </cell>
        </row>
        <row r="1764">
          <cell r="C1764">
            <v>91617</v>
          </cell>
        </row>
        <row r="1765">
          <cell r="C1765">
            <v>91647</v>
          </cell>
        </row>
        <row r="1766">
          <cell r="C1766">
            <v>91678</v>
          </cell>
        </row>
        <row r="1767">
          <cell r="C1767">
            <v>91709</v>
          </cell>
        </row>
        <row r="1768">
          <cell r="C1768">
            <v>91737</v>
          </cell>
        </row>
        <row r="1769">
          <cell r="C1769">
            <v>91768</v>
          </cell>
        </row>
        <row r="1770">
          <cell r="C1770">
            <v>91798</v>
          </cell>
        </row>
        <row r="1771">
          <cell r="C1771">
            <v>91829</v>
          </cell>
        </row>
        <row r="1772">
          <cell r="C1772">
            <v>91859</v>
          </cell>
        </row>
        <row r="1773">
          <cell r="C1773">
            <v>91890</v>
          </cell>
        </row>
        <row r="1774">
          <cell r="C1774">
            <v>91921</v>
          </cell>
        </row>
        <row r="1775">
          <cell r="C1775">
            <v>91951</v>
          </cell>
        </row>
        <row r="1776">
          <cell r="C1776">
            <v>91982</v>
          </cell>
        </row>
        <row r="1777">
          <cell r="C1777">
            <v>92012</v>
          </cell>
        </row>
        <row r="1778">
          <cell r="C1778">
            <v>92043</v>
          </cell>
        </row>
        <row r="1779">
          <cell r="C1779">
            <v>92074</v>
          </cell>
        </row>
        <row r="1780">
          <cell r="C1780">
            <v>92103</v>
          </cell>
        </row>
        <row r="1781">
          <cell r="C1781">
            <v>92134</v>
          </cell>
        </row>
        <row r="1782">
          <cell r="C1782">
            <v>92164</v>
          </cell>
        </row>
        <row r="1783">
          <cell r="C1783">
            <v>92195</v>
          </cell>
        </row>
        <row r="1784">
          <cell r="C1784">
            <v>92225</v>
          </cell>
        </row>
        <row r="1785">
          <cell r="C1785">
            <v>92256</v>
          </cell>
        </row>
        <row r="1786">
          <cell r="C1786">
            <v>92287</v>
          </cell>
        </row>
        <row r="1787">
          <cell r="C1787">
            <v>92317</v>
          </cell>
        </row>
        <row r="1788">
          <cell r="C1788">
            <v>92348</v>
          </cell>
        </row>
        <row r="1789">
          <cell r="C1789">
            <v>92378</v>
          </cell>
        </row>
        <row r="1790">
          <cell r="C1790">
            <v>92409</v>
          </cell>
        </row>
        <row r="1791">
          <cell r="C1791">
            <v>92440</v>
          </cell>
        </row>
        <row r="1792">
          <cell r="C1792">
            <v>92468</v>
          </cell>
        </row>
        <row r="1793">
          <cell r="C1793">
            <v>92499</v>
          </cell>
        </row>
        <row r="1794">
          <cell r="C1794">
            <v>92529</v>
          </cell>
        </row>
        <row r="1795">
          <cell r="C1795">
            <v>92560</v>
          </cell>
        </row>
        <row r="1796">
          <cell r="C1796">
            <v>92590</v>
          </cell>
        </row>
        <row r="1797">
          <cell r="C1797">
            <v>92621</v>
          </cell>
        </row>
        <row r="1798">
          <cell r="C1798">
            <v>92652</v>
          </cell>
        </row>
        <row r="1799">
          <cell r="C1799">
            <v>92682</v>
          </cell>
        </row>
        <row r="1800">
          <cell r="C1800">
            <v>92713</v>
          </cell>
        </row>
        <row r="1801">
          <cell r="C1801">
            <v>92743</v>
          </cell>
        </row>
        <row r="1802">
          <cell r="C1802">
            <v>92774</v>
          </cell>
        </row>
        <row r="1803">
          <cell r="C1803">
            <v>92805</v>
          </cell>
        </row>
        <row r="1804">
          <cell r="C1804">
            <v>92833</v>
          </cell>
        </row>
        <row r="1805">
          <cell r="C1805">
            <v>92864</v>
          </cell>
        </row>
        <row r="1806">
          <cell r="C1806">
            <v>92894</v>
          </cell>
        </row>
        <row r="1807">
          <cell r="C1807">
            <v>92925</v>
          </cell>
        </row>
        <row r="1808">
          <cell r="C1808">
            <v>92955</v>
          </cell>
        </row>
        <row r="1809">
          <cell r="C1809">
            <v>92986</v>
          </cell>
        </row>
        <row r="1810">
          <cell r="C1810">
            <v>93017</v>
          </cell>
        </row>
        <row r="1811">
          <cell r="C1811">
            <v>93047</v>
          </cell>
        </row>
        <row r="1812">
          <cell r="C1812">
            <v>93078</v>
          </cell>
        </row>
        <row r="1813">
          <cell r="C1813">
            <v>93108</v>
          </cell>
        </row>
        <row r="1814">
          <cell r="C1814">
            <v>93139</v>
          </cell>
        </row>
        <row r="1815">
          <cell r="C1815">
            <v>93170</v>
          </cell>
        </row>
        <row r="1816">
          <cell r="C1816">
            <v>93198</v>
          </cell>
        </row>
        <row r="1817">
          <cell r="C1817">
            <v>93229</v>
          </cell>
        </row>
        <row r="1818">
          <cell r="C1818">
            <v>93259</v>
          </cell>
        </row>
        <row r="1819">
          <cell r="C1819">
            <v>93290</v>
          </cell>
        </row>
        <row r="1820">
          <cell r="C1820">
            <v>93320</v>
          </cell>
        </row>
        <row r="1821">
          <cell r="C1821">
            <v>93351</v>
          </cell>
        </row>
        <row r="1822">
          <cell r="C1822">
            <v>93382</v>
          </cell>
        </row>
        <row r="1823">
          <cell r="C1823">
            <v>93412</v>
          </cell>
        </row>
        <row r="1824">
          <cell r="C1824">
            <v>93443</v>
          </cell>
        </row>
        <row r="1825">
          <cell r="C1825">
            <v>93473</v>
          </cell>
        </row>
        <row r="1826">
          <cell r="C1826">
            <v>93504</v>
          </cell>
        </row>
        <row r="1827">
          <cell r="C1827">
            <v>93535</v>
          </cell>
        </row>
        <row r="1828">
          <cell r="C1828">
            <v>93564</v>
          </cell>
        </row>
        <row r="1829">
          <cell r="C1829">
            <v>93595</v>
          </cell>
        </row>
        <row r="1830">
          <cell r="C1830">
            <v>93625</v>
          </cell>
        </row>
        <row r="1831">
          <cell r="C1831">
            <v>93656</v>
          </cell>
        </row>
        <row r="1832">
          <cell r="C1832">
            <v>93686</v>
          </cell>
        </row>
        <row r="1833">
          <cell r="C1833">
            <v>93717</v>
          </cell>
        </row>
        <row r="1834">
          <cell r="C1834">
            <v>93748</v>
          </cell>
        </row>
        <row r="1835">
          <cell r="C1835">
            <v>93778</v>
          </cell>
        </row>
        <row r="1836">
          <cell r="C1836">
            <v>93809</v>
          </cell>
        </row>
        <row r="1837">
          <cell r="C1837">
            <v>93839</v>
          </cell>
        </row>
        <row r="1838">
          <cell r="C1838">
            <v>93870</v>
          </cell>
        </row>
        <row r="1839">
          <cell r="C1839">
            <v>93901</v>
          </cell>
        </row>
        <row r="1840">
          <cell r="C1840">
            <v>93929</v>
          </cell>
        </row>
        <row r="1841">
          <cell r="C1841">
            <v>93960</v>
          </cell>
        </row>
        <row r="1842">
          <cell r="C1842">
            <v>93990</v>
          </cell>
        </row>
        <row r="1843">
          <cell r="C1843">
            <v>94021</v>
          </cell>
        </row>
        <row r="1844">
          <cell r="C1844">
            <v>94051</v>
          </cell>
        </row>
        <row r="1845">
          <cell r="C1845">
            <v>94082</v>
          </cell>
        </row>
        <row r="1846">
          <cell r="C1846">
            <v>94113</v>
          </cell>
        </row>
        <row r="1847">
          <cell r="C1847">
            <v>94143</v>
          </cell>
        </row>
        <row r="1848">
          <cell r="C1848">
            <v>94174</v>
          </cell>
        </row>
        <row r="1849">
          <cell r="C1849">
            <v>94204</v>
          </cell>
        </row>
        <row r="1850">
          <cell r="C1850">
            <v>94235</v>
          </cell>
        </row>
        <row r="1851">
          <cell r="C1851">
            <v>94266</v>
          </cell>
        </row>
        <row r="1852">
          <cell r="C1852">
            <v>94294</v>
          </cell>
        </row>
        <row r="1853">
          <cell r="C1853">
            <v>94325</v>
          </cell>
        </row>
        <row r="1854">
          <cell r="C1854">
            <v>94355</v>
          </cell>
        </row>
        <row r="1855">
          <cell r="C1855">
            <v>94386</v>
          </cell>
        </row>
        <row r="1856">
          <cell r="C1856">
            <v>94416</v>
          </cell>
        </row>
        <row r="1857">
          <cell r="C1857">
            <v>94447</v>
          </cell>
        </row>
        <row r="1858">
          <cell r="C1858">
            <v>94478</v>
          </cell>
        </row>
        <row r="1859">
          <cell r="C1859">
            <v>94508</v>
          </cell>
        </row>
        <row r="1860">
          <cell r="C1860">
            <v>94539</v>
          </cell>
        </row>
        <row r="1861">
          <cell r="C1861">
            <v>94569</v>
          </cell>
        </row>
        <row r="1862">
          <cell r="C1862">
            <v>94600</v>
          </cell>
        </row>
        <row r="1863">
          <cell r="C1863">
            <v>94631</v>
          </cell>
        </row>
        <row r="1864">
          <cell r="C1864">
            <v>94659</v>
          </cell>
        </row>
        <row r="1865">
          <cell r="C1865">
            <v>94690</v>
          </cell>
        </row>
        <row r="1866">
          <cell r="C1866">
            <v>94720</v>
          </cell>
        </row>
        <row r="1867">
          <cell r="C1867">
            <v>94751</v>
          </cell>
        </row>
        <row r="1868">
          <cell r="C1868">
            <v>94781</v>
          </cell>
        </row>
        <row r="1869">
          <cell r="C1869">
            <v>94812</v>
          </cell>
        </row>
        <row r="1870">
          <cell r="C1870">
            <v>94843</v>
          </cell>
        </row>
        <row r="1871">
          <cell r="C1871">
            <v>94873</v>
          </cell>
        </row>
        <row r="1872">
          <cell r="C1872">
            <v>94904</v>
          </cell>
        </row>
        <row r="1873">
          <cell r="C1873">
            <v>94934</v>
          </cell>
        </row>
        <row r="1874">
          <cell r="C1874">
            <v>94965</v>
          </cell>
        </row>
        <row r="1875">
          <cell r="C1875">
            <v>94996</v>
          </cell>
        </row>
        <row r="1876">
          <cell r="C1876">
            <v>95025</v>
          </cell>
        </row>
        <row r="1877">
          <cell r="C1877">
            <v>95056</v>
          </cell>
        </row>
        <row r="1878">
          <cell r="C1878">
            <v>95086</v>
          </cell>
        </row>
        <row r="1879">
          <cell r="C1879">
            <v>95117</v>
          </cell>
        </row>
        <row r="1880">
          <cell r="C1880">
            <v>95147</v>
          </cell>
        </row>
        <row r="1881">
          <cell r="C1881">
            <v>95178</v>
          </cell>
        </row>
        <row r="1882">
          <cell r="C1882">
            <v>95209</v>
          </cell>
        </row>
        <row r="1883">
          <cell r="C1883">
            <v>95239</v>
          </cell>
        </row>
        <row r="1884">
          <cell r="C1884">
            <v>95270</v>
          </cell>
        </row>
        <row r="1885">
          <cell r="C1885">
            <v>95300</v>
          </cell>
        </row>
        <row r="1886">
          <cell r="C1886">
            <v>95331</v>
          </cell>
        </row>
        <row r="1887">
          <cell r="C1887">
            <v>95362</v>
          </cell>
        </row>
        <row r="1888">
          <cell r="C1888">
            <v>95390</v>
          </cell>
        </row>
        <row r="1889">
          <cell r="C1889">
            <v>95421</v>
          </cell>
        </row>
        <row r="1890">
          <cell r="C1890">
            <v>95451</v>
          </cell>
        </row>
        <row r="1891">
          <cell r="C1891">
            <v>95482</v>
          </cell>
        </row>
        <row r="1892">
          <cell r="C1892">
            <v>95512</v>
          </cell>
        </row>
        <row r="1893">
          <cell r="C1893">
            <v>95543</v>
          </cell>
        </row>
        <row r="1894">
          <cell r="C1894">
            <v>95574</v>
          </cell>
        </row>
        <row r="1895">
          <cell r="C1895">
            <v>95604</v>
          </cell>
        </row>
        <row r="1896">
          <cell r="C1896">
            <v>95635</v>
          </cell>
        </row>
        <row r="1897">
          <cell r="C1897">
            <v>95665</v>
          </cell>
        </row>
        <row r="1898">
          <cell r="C1898">
            <v>95696</v>
          </cell>
        </row>
        <row r="1899">
          <cell r="C1899">
            <v>95727</v>
          </cell>
        </row>
        <row r="1900">
          <cell r="C1900">
            <v>95755</v>
          </cell>
        </row>
        <row r="1901">
          <cell r="C1901">
            <v>95786</v>
          </cell>
        </row>
        <row r="1902">
          <cell r="C1902">
            <v>95816</v>
          </cell>
        </row>
        <row r="1903">
          <cell r="C1903">
            <v>95847</v>
          </cell>
        </row>
        <row r="1904">
          <cell r="C1904">
            <v>95877</v>
          </cell>
        </row>
        <row r="1905">
          <cell r="C1905">
            <v>95908</v>
          </cell>
        </row>
        <row r="1906">
          <cell r="C1906">
            <v>95939</v>
          </cell>
        </row>
        <row r="1907">
          <cell r="C1907">
            <v>95969</v>
          </cell>
        </row>
        <row r="1908">
          <cell r="C1908">
            <v>96000</v>
          </cell>
        </row>
        <row r="1909">
          <cell r="C1909">
            <v>96030</v>
          </cell>
        </row>
        <row r="1910">
          <cell r="C1910">
            <v>96061</v>
          </cell>
        </row>
        <row r="1911">
          <cell r="C1911">
            <v>96092</v>
          </cell>
        </row>
        <row r="1912">
          <cell r="C1912">
            <v>96120</v>
          </cell>
        </row>
        <row r="1913">
          <cell r="C1913">
            <v>96151</v>
          </cell>
        </row>
        <row r="1914">
          <cell r="C1914">
            <v>96181</v>
          </cell>
        </row>
        <row r="1915">
          <cell r="C1915">
            <v>96212</v>
          </cell>
        </row>
        <row r="1916">
          <cell r="C1916">
            <v>96242</v>
          </cell>
        </row>
        <row r="1917">
          <cell r="C1917">
            <v>96273</v>
          </cell>
        </row>
        <row r="1918">
          <cell r="C1918">
            <v>96304</v>
          </cell>
        </row>
        <row r="1919">
          <cell r="C1919">
            <v>96334</v>
          </cell>
        </row>
        <row r="1920">
          <cell r="C1920">
            <v>96365</v>
          </cell>
        </row>
        <row r="1921">
          <cell r="C1921">
            <v>96395</v>
          </cell>
        </row>
        <row r="1922">
          <cell r="C1922">
            <v>96426</v>
          </cell>
        </row>
        <row r="1923">
          <cell r="C1923">
            <v>96457</v>
          </cell>
        </row>
        <row r="1924">
          <cell r="C1924">
            <v>96486</v>
          </cell>
        </row>
        <row r="1925">
          <cell r="C1925">
            <v>96517</v>
          </cell>
        </row>
        <row r="1926">
          <cell r="C1926">
            <v>96547</v>
          </cell>
        </row>
        <row r="1927">
          <cell r="C1927">
            <v>96578</v>
          </cell>
        </row>
        <row r="1928">
          <cell r="C1928">
            <v>96608</v>
          </cell>
        </row>
        <row r="1929">
          <cell r="C1929">
            <v>96639</v>
          </cell>
        </row>
        <row r="1930">
          <cell r="C1930">
            <v>96670</v>
          </cell>
        </row>
        <row r="1931">
          <cell r="C1931">
            <v>96700</v>
          </cell>
        </row>
        <row r="1932">
          <cell r="C1932">
            <v>96731</v>
          </cell>
        </row>
        <row r="1933">
          <cell r="C1933">
            <v>96761</v>
          </cell>
        </row>
        <row r="1934">
          <cell r="C1934">
            <v>96792</v>
          </cell>
        </row>
        <row r="1935">
          <cell r="C1935">
            <v>96823</v>
          </cell>
        </row>
        <row r="1936">
          <cell r="C1936">
            <v>96851</v>
          </cell>
        </row>
        <row r="1937">
          <cell r="C1937">
            <v>96882</v>
          </cell>
        </row>
        <row r="1938">
          <cell r="C1938">
            <v>96912</v>
          </cell>
        </row>
        <row r="1939">
          <cell r="C1939">
            <v>96943</v>
          </cell>
        </row>
        <row r="1940">
          <cell r="C1940">
            <v>96973</v>
          </cell>
        </row>
        <row r="1941">
          <cell r="C1941">
            <v>97004</v>
          </cell>
        </row>
        <row r="1942">
          <cell r="C1942">
            <v>97035</v>
          </cell>
        </row>
        <row r="1943">
          <cell r="C1943">
            <v>97065</v>
          </cell>
        </row>
        <row r="1944">
          <cell r="C1944">
            <v>97096</v>
          </cell>
        </row>
        <row r="1945">
          <cell r="C1945">
            <v>97126</v>
          </cell>
        </row>
        <row r="1946">
          <cell r="C1946">
            <v>97157</v>
          </cell>
        </row>
        <row r="1947">
          <cell r="C1947">
            <v>97188</v>
          </cell>
        </row>
        <row r="1948">
          <cell r="C1948">
            <v>97216</v>
          </cell>
        </row>
        <row r="1949">
          <cell r="C1949">
            <v>97247</v>
          </cell>
        </row>
        <row r="1950">
          <cell r="C1950">
            <v>97277</v>
          </cell>
        </row>
        <row r="1951">
          <cell r="C1951">
            <v>97308</v>
          </cell>
        </row>
        <row r="1952">
          <cell r="C1952">
            <v>97338</v>
          </cell>
        </row>
        <row r="1953">
          <cell r="C1953">
            <v>97369</v>
          </cell>
        </row>
        <row r="1954">
          <cell r="C1954">
            <v>97400</v>
          </cell>
        </row>
        <row r="1955">
          <cell r="C1955">
            <v>97430</v>
          </cell>
        </row>
        <row r="1956">
          <cell r="C1956">
            <v>97461</v>
          </cell>
        </row>
        <row r="1957">
          <cell r="C1957">
            <v>97491</v>
          </cell>
        </row>
        <row r="1958">
          <cell r="C1958">
            <v>97522</v>
          </cell>
        </row>
        <row r="1959">
          <cell r="C1959">
            <v>97553</v>
          </cell>
        </row>
        <row r="1960">
          <cell r="C1960">
            <v>97581</v>
          </cell>
        </row>
        <row r="1961">
          <cell r="C1961">
            <v>97612</v>
          </cell>
        </row>
        <row r="1962">
          <cell r="C1962">
            <v>97642</v>
          </cell>
        </row>
        <row r="1963">
          <cell r="C1963">
            <v>97673</v>
          </cell>
        </row>
        <row r="1964">
          <cell r="C1964">
            <v>97703</v>
          </cell>
        </row>
        <row r="1965">
          <cell r="C1965">
            <v>97734</v>
          </cell>
        </row>
        <row r="1966">
          <cell r="C1966">
            <v>97765</v>
          </cell>
        </row>
        <row r="1967">
          <cell r="C1967">
            <v>97795</v>
          </cell>
        </row>
        <row r="1968">
          <cell r="C1968">
            <v>97826</v>
          </cell>
        </row>
        <row r="1969">
          <cell r="C1969">
            <v>97856</v>
          </cell>
        </row>
        <row r="1970">
          <cell r="C1970">
            <v>97887</v>
          </cell>
        </row>
        <row r="1971">
          <cell r="C1971">
            <v>97918</v>
          </cell>
        </row>
        <row r="1972">
          <cell r="C1972">
            <v>97947</v>
          </cell>
        </row>
        <row r="1973">
          <cell r="C1973">
            <v>97978</v>
          </cell>
        </row>
        <row r="1974">
          <cell r="C1974">
            <v>98008</v>
          </cell>
        </row>
        <row r="1975">
          <cell r="C1975">
            <v>98039</v>
          </cell>
        </row>
        <row r="1976">
          <cell r="C1976">
            <v>98069</v>
          </cell>
        </row>
        <row r="1977">
          <cell r="C1977">
            <v>98100</v>
          </cell>
        </row>
        <row r="1978">
          <cell r="C1978">
            <v>98131</v>
          </cell>
        </row>
        <row r="1979">
          <cell r="C1979">
            <v>98161</v>
          </cell>
        </row>
        <row r="1980">
          <cell r="C1980">
            <v>98192</v>
          </cell>
        </row>
        <row r="1981">
          <cell r="C1981">
            <v>98222</v>
          </cell>
        </row>
        <row r="1982">
          <cell r="C1982">
            <v>98253</v>
          </cell>
        </row>
        <row r="1983">
          <cell r="C1983">
            <v>98284</v>
          </cell>
        </row>
        <row r="1984">
          <cell r="C1984">
            <v>98312</v>
          </cell>
        </row>
        <row r="1985">
          <cell r="C1985">
            <v>98343</v>
          </cell>
        </row>
        <row r="1986">
          <cell r="C1986">
            <v>98373</v>
          </cell>
        </row>
        <row r="1987">
          <cell r="C1987">
            <v>98404</v>
          </cell>
        </row>
        <row r="1988">
          <cell r="C1988">
            <v>98434</v>
          </cell>
        </row>
        <row r="1989">
          <cell r="C1989">
            <v>98465</v>
          </cell>
        </row>
        <row r="1990">
          <cell r="C1990">
            <v>98496</v>
          </cell>
        </row>
        <row r="1991">
          <cell r="C1991">
            <v>98526</v>
          </cell>
        </row>
        <row r="1992">
          <cell r="C1992">
            <v>98557</v>
          </cell>
        </row>
        <row r="1993">
          <cell r="C1993">
            <v>98587</v>
          </cell>
        </row>
        <row r="1994">
          <cell r="C1994">
            <v>98618</v>
          </cell>
        </row>
        <row r="1995">
          <cell r="C1995">
            <v>98649</v>
          </cell>
        </row>
        <row r="1996">
          <cell r="C1996">
            <v>98677</v>
          </cell>
        </row>
        <row r="1997">
          <cell r="C1997">
            <v>98708</v>
          </cell>
        </row>
        <row r="1998">
          <cell r="C1998">
            <v>98738</v>
          </cell>
        </row>
        <row r="1999">
          <cell r="C1999">
            <v>98769</v>
          </cell>
        </row>
        <row r="2000">
          <cell r="C2000">
            <v>98799</v>
          </cell>
        </row>
      </sheetData>
      <sheetData sheetId="35">
        <row r="8">
          <cell r="D8" t="str">
            <v>4. TRIM.</v>
          </cell>
          <cell r="E8" t="str">
            <v>1. TRIM.</v>
          </cell>
          <cell r="F8" t="str">
            <v>2. TRIM.</v>
          </cell>
          <cell r="G8" t="str">
            <v>3. TRIM.</v>
          </cell>
          <cell r="H8" t="str">
            <v>4.Trim</v>
          </cell>
          <cell r="M8" t="str">
            <v>4. TRIM.</v>
          </cell>
          <cell r="N8" t="str">
            <v>1. TRIM.</v>
          </cell>
          <cell r="O8" t="str">
            <v>2. TRIM.</v>
          </cell>
          <cell r="P8" t="str">
            <v>3. TRIM.</v>
          </cell>
          <cell r="Q8" t="str">
            <v>4.Trim</v>
          </cell>
          <cell r="U8" t="str">
            <v>4. TRIM.</v>
          </cell>
          <cell r="V8" t="str">
            <v>1. TRIM.</v>
          </cell>
          <cell r="W8" t="str">
            <v>2. TRIM.</v>
          </cell>
          <cell r="X8" t="str">
            <v>3. TRIM.</v>
          </cell>
          <cell r="Y8" t="str">
            <v>4.Trim</v>
          </cell>
          <cell r="AM8" t="str">
            <v>4. TRIM.</v>
          </cell>
          <cell r="AN8" t="str">
            <v>1. TRIM.</v>
          </cell>
          <cell r="AO8" t="str">
            <v>2. TRIM.</v>
          </cell>
          <cell r="AP8" t="str">
            <v>3. TRIM.</v>
          </cell>
          <cell r="AQ8" t="str">
            <v>4.Trim</v>
          </cell>
        </row>
        <row r="9">
          <cell r="D9">
            <v>2023</v>
          </cell>
          <cell r="E9">
            <v>2024</v>
          </cell>
          <cell r="F9">
            <v>2024</v>
          </cell>
          <cell r="G9">
            <v>2024</v>
          </cell>
          <cell r="H9">
            <v>2024</v>
          </cell>
          <cell r="M9">
            <v>2023</v>
          </cell>
          <cell r="N9">
            <v>2024</v>
          </cell>
          <cell r="O9">
            <v>2024</v>
          </cell>
          <cell r="P9">
            <v>2024</v>
          </cell>
          <cell r="Q9">
            <v>2024</v>
          </cell>
          <cell r="U9">
            <v>2023</v>
          </cell>
          <cell r="V9">
            <v>2024</v>
          </cell>
          <cell r="W9">
            <v>2024</v>
          </cell>
          <cell r="X9">
            <v>2024</v>
          </cell>
          <cell r="Y9">
            <v>2024</v>
          </cell>
          <cell r="AM9">
            <v>2023</v>
          </cell>
          <cell r="AN9">
            <v>2024</v>
          </cell>
          <cell r="AO9">
            <v>2024</v>
          </cell>
          <cell r="AP9">
            <v>2024</v>
          </cell>
          <cell r="AQ9">
            <v>2024</v>
          </cell>
        </row>
        <row r="10">
          <cell r="D10">
            <v>13208.148278000001</v>
          </cell>
          <cell r="E10">
            <v>13278.958849000002</v>
          </cell>
          <cell r="F10">
            <v>16256.686954000001</v>
          </cell>
          <cell r="G10">
            <v>14043.250060999999</v>
          </cell>
          <cell r="H10">
            <v>16074.299897999997</v>
          </cell>
          <cell r="M10">
            <v>2864.567153</v>
          </cell>
          <cell r="N10">
            <v>3611.6104399999999</v>
          </cell>
          <cell r="O10">
            <v>2505.8695939999998</v>
          </cell>
          <cell r="P10">
            <v>2368.005717</v>
          </cell>
          <cell r="Q10">
            <v>3454.5297399999999</v>
          </cell>
          <cell r="U10">
            <v>327643.79792270297</v>
          </cell>
          <cell r="V10">
            <v>314270.56791687501</v>
          </cell>
          <cell r="W10">
            <v>313606.261840844</v>
          </cell>
          <cell r="X10">
            <v>355836.63187693805</v>
          </cell>
          <cell r="Y10">
            <v>357736.11254250002</v>
          </cell>
          <cell r="AE10">
            <v>83894.756043000001</v>
          </cell>
          <cell r="AF10">
            <v>141160.97674299998</v>
          </cell>
          <cell r="AG10">
            <v>80255.282964999991</v>
          </cell>
          <cell r="AH10">
            <v>58501.563554944994</v>
          </cell>
          <cell r="AI10">
            <v>89505.654760999998</v>
          </cell>
          <cell r="AM10">
            <v>3341.0291160000002</v>
          </cell>
          <cell r="AN10">
            <v>1134.5053069999999</v>
          </cell>
          <cell r="AO10">
            <v>6491.7853049999994</v>
          </cell>
          <cell r="AP10">
            <v>13636.037491999999</v>
          </cell>
          <cell r="AQ10">
            <v>1713.4849059999999</v>
          </cell>
        </row>
        <row r="11">
          <cell r="D11">
            <v>43016.092258999997</v>
          </cell>
          <cell r="E11">
            <v>39175.639014</v>
          </cell>
          <cell r="F11">
            <v>41155.743761999998</v>
          </cell>
          <cell r="G11">
            <v>48219.051456000001</v>
          </cell>
          <cell r="H11">
            <v>55569.086138500003</v>
          </cell>
          <cell r="M11">
            <v>49816.129130000001</v>
          </cell>
          <cell r="N11">
            <v>49018.220007249998</v>
          </cell>
          <cell r="O11">
            <v>62542.968745000006</v>
          </cell>
          <cell r="P11">
            <v>39242.159217624998</v>
          </cell>
          <cell r="Q11">
            <v>21495.295312999999</v>
          </cell>
          <cell r="U11">
            <v>283860.21587899997</v>
          </cell>
          <cell r="V11">
            <v>278150.58480787498</v>
          </cell>
          <cell r="W11">
            <v>270602.93113399995</v>
          </cell>
          <cell r="X11">
            <v>315520.91150693799</v>
          </cell>
          <cell r="Y11">
            <v>318961.00550750003</v>
          </cell>
          <cell r="AE11">
            <v>78802.205264999997</v>
          </cell>
          <cell r="AF11">
            <v>118695.617654</v>
          </cell>
          <cell r="AG11">
            <v>69180.803799000001</v>
          </cell>
          <cell r="AH11">
            <v>38621.369082944999</v>
          </cell>
          <cell r="AI11">
            <v>68042.721361000004</v>
          </cell>
          <cell r="AM11">
            <v>7.5</v>
          </cell>
          <cell r="AN11">
            <v>2106.6999999999998</v>
          </cell>
          <cell r="AO11">
            <v>132.16999999999999</v>
          </cell>
          <cell r="AP11">
            <v>0</v>
          </cell>
          <cell r="AQ11">
            <v>2.91</v>
          </cell>
        </row>
        <row r="12">
          <cell r="D12">
            <v>6798.2500679999994</v>
          </cell>
          <cell r="E12">
            <v>5939.992553</v>
          </cell>
          <cell r="F12">
            <v>6294.0802139999996</v>
          </cell>
          <cell r="G12">
            <v>8589.1928079999998</v>
          </cell>
          <cell r="H12">
            <v>7383.2880640000003</v>
          </cell>
          <cell r="M12">
            <v>42128.503061999996</v>
          </cell>
          <cell r="N12">
            <v>26701.198276000003</v>
          </cell>
          <cell r="O12">
            <v>12371.745975</v>
          </cell>
          <cell r="P12">
            <v>8073.4721799999998</v>
          </cell>
          <cell r="Q12">
            <v>16760.280725999997</v>
          </cell>
          <cell r="U12">
            <v>201178.810807</v>
          </cell>
          <cell r="V12">
            <v>202417.752747875</v>
          </cell>
          <cell r="W12">
            <v>188795.82753499999</v>
          </cell>
          <cell r="X12">
            <v>225316.75171700001</v>
          </cell>
          <cell r="Y12">
            <v>205451.37507899999</v>
          </cell>
          <cell r="AE12">
            <v>58677.832284999997</v>
          </cell>
          <cell r="AF12">
            <v>105972.73688000001</v>
          </cell>
          <cell r="AG12">
            <v>45258.161631000003</v>
          </cell>
          <cell r="AH12">
            <v>29324.900932944998</v>
          </cell>
          <cell r="AI12">
            <v>57349.224850999999</v>
          </cell>
          <cell r="AM12">
            <v>28866.259271999996</v>
          </cell>
          <cell r="AN12">
            <v>12432.320696000001</v>
          </cell>
          <cell r="AO12">
            <v>7291.1001289999995</v>
          </cell>
          <cell r="AP12">
            <v>8834.0124299999989</v>
          </cell>
          <cell r="AQ12">
            <v>3574.0918869999996</v>
          </cell>
        </row>
        <row r="13">
          <cell r="D13">
            <v>43713.997054703003</v>
          </cell>
          <cell r="E13">
            <v>42997.416545</v>
          </cell>
          <cell r="F13">
            <v>41824.718609749994</v>
          </cell>
          <cell r="G13">
            <v>39457.849428938003</v>
          </cell>
          <cell r="H13">
            <v>47045.604364999999</v>
          </cell>
          <cell r="M13">
            <v>5879.0801639999991</v>
          </cell>
          <cell r="N13">
            <v>7341.4332740000009</v>
          </cell>
          <cell r="O13">
            <v>5445.2052000000003</v>
          </cell>
          <cell r="P13">
            <v>5214.0813639999997</v>
          </cell>
          <cell r="Q13">
            <v>4699.3189679999996</v>
          </cell>
          <cell r="U13">
            <v>79200.599232999986</v>
          </cell>
          <cell r="V13">
            <v>57852.648644682995</v>
          </cell>
          <cell r="W13">
            <v>47926.246784904004</v>
          </cell>
          <cell r="X13">
            <v>47989.759716312998</v>
          </cell>
          <cell r="Y13">
            <v>54018.909887031004</v>
          </cell>
          <cell r="AE13">
            <v>1371.5057259999999</v>
          </cell>
          <cell r="AF13">
            <v>7396.3105060000007</v>
          </cell>
          <cell r="AG13">
            <v>3489.5572750000001</v>
          </cell>
          <cell r="AH13">
            <v>3599.486711</v>
          </cell>
          <cell r="AI13">
            <v>259.163636</v>
          </cell>
          <cell r="AM13">
            <v>2831.7094099999999</v>
          </cell>
          <cell r="AN13">
            <v>3601.3099189999998</v>
          </cell>
          <cell r="AO13">
            <v>2499.2895939999999</v>
          </cell>
          <cell r="AP13">
            <v>2332.6897500000005</v>
          </cell>
          <cell r="AQ13">
            <v>3428.9364999999998</v>
          </cell>
        </row>
        <row r="14">
          <cell r="D14">
            <v>505188.60751100001</v>
          </cell>
          <cell r="E14">
            <v>433139.48768999998</v>
          </cell>
          <cell r="F14">
            <v>375908.11113799998</v>
          </cell>
          <cell r="G14">
            <v>448136.43534400006</v>
          </cell>
          <cell r="H14">
            <v>470987.79704131302</v>
          </cell>
          <cell r="M14">
            <v>5976.4511120000006</v>
          </cell>
          <cell r="N14">
            <v>10483.456104000001</v>
          </cell>
          <cell r="O14">
            <v>8959.0866920000008</v>
          </cell>
          <cell r="P14">
            <v>6047.3742689999999</v>
          </cell>
          <cell r="Q14">
            <v>6577.9420609999997</v>
          </cell>
          <cell r="U14">
            <v>248506.02090524998</v>
          </cell>
          <cell r="V14">
            <v>254796.05725889502</v>
          </cell>
          <cell r="W14">
            <v>270414.95932881202</v>
          </cell>
          <cell r="X14">
            <v>306352.70419533999</v>
          </cell>
          <cell r="Y14">
            <v>348608.74904679903</v>
          </cell>
          <cell r="AE14">
            <v>155104.34989900002</v>
          </cell>
          <cell r="AF14">
            <v>176533.149619</v>
          </cell>
          <cell r="AG14">
            <v>240407.67082599999</v>
          </cell>
          <cell r="AH14">
            <v>256500.27001400001</v>
          </cell>
          <cell r="AI14">
            <v>325140.52777799999</v>
          </cell>
          <cell r="AM14">
            <v>367.97561999999999</v>
          </cell>
          <cell r="AN14">
            <v>203.86562900000001</v>
          </cell>
          <cell r="AO14">
            <v>239.83743200000004</v>
          </cell>
          <cell r="AP14">
            <v>240.33135200000004</v>
          </cell>
          <cell r="AQ14">
            <v>127.06254200000001</v>
          </cell>
        </row>
        <row r="15">
          <cell r="D15">
            <v>82149.575085000004</v>
          </cell>
          <cell r="E15">
            <v>96777.998496280998</v>
          </cell>
          <cell r="F15">
            <v>103917.43983185501</v>
          </cell>
          <cell r="G15">
            <v>87028.015587812988</v>
          </cell>
          <cell r="H15">
            <v>89563.350273642005</v>
          </cell>
          <cell r="M15">
            <v>19850.616132000003</v>
          </cell>
          <cell r="N15">
            <v>26065.078256000001</v>
          </cell>
          <cell r="O15">
            <v>15837.226178999999</v>
          </cell>
          <cell r="P15">
            <v>19520.16606</v>
          </cell>
          <cell r="Q15">
            <v>15071.562717999999</v>
          </cell>
          <cell r="U15">
            <v>309932.24660993798</v>
          </cell>
          <cell r="V15">
            <v>286473.06593317504</v>
          </cell>
          <cell r="W15">
            <v>313139.25836707902</v>
          </cell>
          <cell r="X15">
            <v>291122.16867271799</v>
          </cell>
          <cell r="Y15">
            <v>291846.52831271</v>
          </cell>
          <cell r="AE15">
            <v>464704.46004999999</v>
          </cell>
          <cell r="AF15">
            <v>513005.29334824998</v>
          </cell>
          <cell r="AG15">
            <v>492744.091602</v>
          </cell>
          <cell r="AH15">
            <v>495757.596222625</v>
          </cell>
          <cell r="AI15">
            <v>536614.722175</v>
          </cell>
          <cell r="AM15">
            <v>3617.9238890000001</v>
          </cell>
          <cell r="AN15">
            <v>15175.85956425</v>
          </cell>
          <cell r="AO15">
            <v>33087.710689</v>
          </cell>
          <cell r="AP15">
            <v>17324.280706624999</v>
          </cell>
          <cell r="AQ15">
            <v>1988.0598340000001</v>
          </cell>
        </row>
        <row r="16">
          <cell r="D16">
            <v>21065.998238749999</v>
          </cell>
          <cell r="E16">
            <v>25062.598479984001</v>
          </cell>
          <cell r="F16">
            <v>25754.133017387001</v>
          </cell>
          <cell r="G16">
            <v>29074.542358125003</v>
          </cell>
          <cell r="H16">
            <v>32164.917093336</v>
          </cell>
          <cell r="M16">
            <v>1905.0385660000002</v>
          </cell>
          <cell r="N16">
            <v>1573.7636299999999</v>
          </cell>
          <cell r="O16">
            <v>1387.419036</v>
          </cell>
          <cell r="P16">
            <v>1869.252806</v>
          </cell>
          <cell r="Q16">
            <v>1157.363396</v>
          </cell>
          <cell r="U16">
            <v>5623.5767379999998</v>
          </cell>
          <cell r="V16">
            <v>5202.127463328</v>
          </cell>
          <cell r="W16">
            <v>3582.5267220000001</v>
          </cell>
          <cell r="X16">
            <v>9087.4382260000002</v>
          </cell>
          <cell r="Y16">
            <v>8178.4771560850004</v>
          </cell>
          <cell r="AE16">
            <v>113.79941800000002</v>
          </cell>
          <cell r="AF16">
            <v>95.482072000000002</v>
          </cell>
          <cell r="AG16">
            <v>196.45072300000001</v>
          </cell>
          <cell r="AH16">
            <v>27.808002000000002</v>
          </cell>
          <cell r="AI16">
            <v>13.933274000000001</v>
          </cell>
          <cell r="AM16">
            <v>15892.551196</v>
          </cell>
          <cell r="AN16">
            <v>19558.227419999999</v>
          </cell>
          <cell r="AO16">
            <v>8066.100316</v>
          </cell>
          <cell r="AP16">
            <v>1653.1979940000001</v>
          </cell>
          <cell r="AQ16">
            <v>14703.479444000001</v>
          </cell>
        </row>
        <row r="17">
          <cell r="D17">
            <v>1170.82745</v>
          </cell>
          <cell r="E17">
            <v>1045.1923787810001</v>
          </cell>
          <cell r="F17">
            <v>1134.4826075000001</v>
          </cell>
          <cell r="G17">
            <v>1510.284545688</v>
          </cell>
          <cell r="H17">
            <v>1341.4941690000001</v>
          </cell>
          <cell r="M17">
            <v>166.19565</v>
          </cell>
          <cell r="N17">
            <v>628.28214500000001</v>
          </cell>
          <cell r="O17">
            <v>786.66160400000001</v>
          </cell>
          <cell r="P17">
            <v>307.08404746100001</v>
          </cell>
          <cell r="Q17">
            <v>517.45121499999993</v>
          </cell>
          <cell r="AM17">
            <v>182.5</v>
          </cell>
          <cell r="AN17">
            <v>3266.95</v>
          </cell>
          <cell r="AO17">
            <v>9540</v>
          </cell>
          <cell r="AP17">
            <v>0</v>
          </cell>
          <cell r="AQ17">
            <v>625.79999999999995</v>
          </cell>
        </row>
        <row r="18">
          <cell r="D18">
            <v>3294.4317550000001</v>
          </cell>
          <cell r="E18">
            <v>3562.1315</v>
          </cell>
          <cell r="F18">
            <v>3562.8406694610003</v>
          </cell>
          <cell r="G18">
            <v>3374.5699514999997</v>
          </cell>
          <cell r="H18">
            <v>3560.686028742</v>
          </cell>
          <cell r="M18">
            <v>371.18742199999997</v>
          </cell>
          <cell r="N18">
            <v>234.260041</v>
          </cell>
          <cell r="O18">
            <v>247.83828399999999</v>
          </cell>
          <cell r="P18">
            <v>240.43302499999999</v>
          </cell>
          <cell r="Q18">
            <v>128.412542</v>
          </cell>
          <cell r="AM18">
            <v>39470.618547999999</v>
          </cell>
          <cell r="AN18">
            <v>122128.096383</v>
          </cell>
          <cell r="AO18">
            <v>28780.045076999999</v>
          </cell>
          <cell r="AP18">
            <v>2724.3511125470004</v>
          </cell>
          <cell r="AQ18">
            <v>49398.723302000006</v>
          </cell>
        </row>
        <row r="19">
          <cell r="D19">
            <v>8772.4867510000004</v>
          </cell>
          <cell r="E19">
            <v>8617.3480952810005</v>
          </cell>
          <cell r="F19">
            <v>9605.0555242600003</v>
          </cell>
          <cell r="G19">
            <v>11383.870425000001</v>
          </cell>
          <cell r="H19">
            <v>8950.2809134669988</v>
          </cell>
          <cell r="M19">
            <v>9.1529109999999996</v>
          </cell>
          <cell r="N19">
            <v>24.361549</v>
          </cell>
          <cell r="O19">
            <v>70.781114000000002</v>
          </cell>
          <cell r="P19">
            <v>12.089803144000001</v>
          </cell>
          <cell r="Q19">
            <v>2.4790999999999999</v>
          </cell>
          <cell r="AM19">
            <v>22.232056</v>
          </cell>
          <cell r="AN19">
            <v>0.8</v>
          </cell>
          <cell r="AO19">
            <v>0</v>
          </cell>
          <cell r="AP19">
            <v>0</v>
          </cell>
          <cell r="AQ19">
            <v>0</v>
          </cell>
        </row>
        <row r="20">
          <cell r="D20">
            <v>10083.574982</v>
          </cell>
          <cell r="E20">
            <v>9199.8410590040003</v>
          </cell>
          <cell r="F20">
            <v>9118.0942126650007</v>
          </cell>
          <cell r="G20">
            <v>16657.06859975</v>
          </cell>
          <cell r="H20">
            <v>13958.655957065999</v>
          </cell>
          <cell r="M20">
            <v>66.531907000000004</v>
          </cell>
          <cell r="N20">
            <v>25.310205999999997</v>
          </cell>
          <cell r="O20">
            <v>362.80403000000001</v>
          </cell>
          <cell r="P20">
            <v>237.98788675</v>
          </cell>
          <cell r="Q20">
            <v>34.512104000000001</v>
          </cell>
        </row>
        <row r="21">
          <cell r="D21">
            <v>2410.747699</v>
          </cell>
          <cell r="E21">
            <v>2297.6726080550002</v>
          </cell>
          <cell r="F21">
            <v>2505.712561969</v>
          </cell>
          <cell r="G21">
            <v>2471.4847140000002</v>
          </cell>
          <cell r="H21">
            <v>2642.4196351089995</v>
          </cell>
          <cell r="M21">
            <v>39835.118044000003</v>
          </cell>
          <cell r="N21">
            <v>122417.029207</v>
          </cell>
          <cell r="O21">
            <v>29182.424989000003</v>
          </cell>
          <cell r="P21">
            <v>2980.9966725470003</v>
          </cell>
          <cell r="Q21">
            <v>49866.988867</v>
          </cell>
        </row>
        <row r="22">
          <cell r="D22">
            <v>8645.6121559999992</v>
          </cell>
          <cell r="E22">
            <v>9259.3206600630001</v>
          </cell>
          <cell r="F22">
            <v>8902.050099</v>
          </cell>
          <cell r="G22">
            <v>7869.9868009999991</v>
          </cell>
          <cell r="H22">
            <v>7246.0207090000004</v>
          </cell>
          <cell r="M22">
            <v>39630.209112000004</v>
          </cell>
          <cell r="N22">
            <v>122140.92388799999</v>
          </cell>
          <cell r="O22">
            <v>28901.213264000002</v>
          </cell>
          <cell r="P22">
            <v>2571.8519510000001</v>
          </cell>
          <cell r="Q22">
            <v>49773.294536000001</v>
          </cell>
        </row>
        <row r="23">
          <cell r="D23">
            <v>278.44555700000001</v>
          </cell>
          <cell r="E23">
            <v>224.557852</v>
          </cell>
          <cell r="F23">
            <v>156.438579</v>
          </cell>
          <cell r="G23">
            <v>321.10323899999997</v>
          </cell>
          <cell r="H23">
            <v>294.716567</v>
          </cell>
          <cell r="M23">
            <v>43.669955000000002</v>
          </cell>
          <cell r="N23">
            <v>63.258233000000004</v>
          </cell>
          <cell r="O23">
            <v>32.168695999999997</v>
          </cell>
          <cell r="P23">
            <v>82.822149343999996</v>
          </cell>
          <cell r="Q23">
            <v>58.389648000000001</v>
          </cell>
        </row>
        <row r="24">
          <cell r="D24">
            <v>58387.421128499998</v>
          </cell>
          <cell r="E24">
            <v>49824.590662185998</v>
          </cell>
          <cell r="F24">
            <v>58253.880112667001</v>
          </cell>
          <cell r="G24">
            <v>61530.925353863</v>
          </cell>
          <cell r="H24">
            <v>75258.296351373996</v>
          </cell>
          <cell r="M24">
            <v>22.107233000000001</v>
          </cell>
          <cell r="N24">
            <v>43.113095999999999</v>
          </cell>
          <cell r="O24">
            <v>69.975227000000004</v>
          </cell>
          <cell r="P24">
            <v>292.211107938</v>
          </cell>
          <cell r="Q24">
            <v>52.788971000000004</v>
          </cell>
        </row>
        <row r="25">
          <cell r="D25">
            <v>106386.62679381299</v>
          </cell>
          <cell r="E25">
            <v>111181.203595705</v>
          </cell>
          <cell r="F25">
            <v>134240.40706917702</v>
          </cell>
          <cell r="G25">
            <v>152929.889188008</v>
          </cell>
          <cell r="H25">
            <v>142560.56074791902</v>
          </cell>
          <cell r="M25">
            <v>566684.45945900003</v>
          </cell>
          <cell r="N25">
            <v>600410.840967</v>
          </cell>
          <cell r="O25">
            <v>668761.55005900003</v>
          </cell>
          <cell r="P25">
            <v>721615.78743799997</v>
          </cell>
          <cell r="Q25">
            <v>827719.37563000002</v>
          </cell>
        </row>
        <row r="26">
          <cell r="D26">
            <v>44127.870205125</v>
          </cell>
          <cell r="E26">
            <v>49936.171670119002</v>
          </cell>
          <cell r="F26">
            <v>50745.444455977995</v>
          </cell>
          <cell r="G26">
            <v>60589.431110500002</v>
          </cell>
          <cell r="H26">
            <v>63127.320643530998</v>
          </cell>
          <cell r="M26">
            <v>565904.472144</v>
          </cell>
          <cell r="N26">
            <v>599475.40008000005</v>
          </cell>
          <cell r="O26">
            <v>667888.44131599995</v>
          </cell>
          <cell r="P26">
            <v>720741.90497599996</v>
          </cell>
          <cell r="Q26">
            <v>826891.08768</v>
          </cell>
        </row>
        <row r="27">
          <cell r="D27">
            <v>6762.7746200000001</v>
          </cell>
          <cell r="E27">
            <v>9301.7524748670003</v>
          </cell>
          <cell r="F27">
            <v>12396.248018937</v>
          </cell>
          <cell r="G27">
            <v>8159.1923281250001</v>
          </cell>
          <cell r="H27">
            <v>8840.6481561250002</v>
          </cell>
          <cell r="M27">
            <v>3630.2242150000002</v>
          </cell>
          <cell r="N27">
            <v>4451.1366290000005</v>
          </cell>
          <cell r="O27">
            <v>3371.1009329999997</v>
          </cell>
          <cell r="P27">
            <v>3431.2250823209997</v>
          </cell>
          <cell r="Q27">
            <v>7732.5378019999998</v>
          </cell>
        </row>
        <row r="28">
          <cell r="D28">
            <v>106.221362</v>
          </cell>
          <cell r="E28">
            <v>190.78443799999999</v>
          </cell>
          <cell r="F28">
            <v>543.61982999999998</v>
          </cell>
          <cell r="G28">
            <v>642.61736900000005</v>
          </cell>
          <cell r="H28">
            <v>172.44607600000001</v>
          </cell>
          <cell r="M28">
            <v>5498.392535</v>
          </cell>
          <cell r="N28">
            <v>5515.2280279999995</v>
          </cell>
          <cell r="O28">
            <v>12576.732521999998</v>
          </cell>
          <cell r="P28">
            <v>2905.8074509570001</v>
          </cell>
          <cell r="Q28">
            <v>8291.7318999999989</v>
          </cell>
        </row>
        <row r="29">
          <cell r="D29">
            <v>5338.2660699999997</v>
          </cell>
          <cell r="E29">
            <v>7580.1671196309999</v>
          </cell>
          <cell r="F29">
            <v>6394.7828085229994</v>
          </cell>
          <cell r="G29">
            <v>8399.7491369999989</v>
          </cell>
          <cell r="H29">
            <v>13662.321322</v>
          </cell>
          <cell r="M29">
            <v>2091.9782909999999</v>
          </cell>
          <cell r="N29">
            <v>5170.0014019999999</v>
          </cell>
          <cell r="O29">
            <v>2594.3436489999999</v>
          </cell>
          <cell r="P29">
            <v>7232.5775988129999</v>
          </cell>
          <cell r="Q29">
            <v>3968.1269939999997</v>
          </cell>
        </row>
        <row r="30">
          <cell r="D30">
            <v>0.26638499999999998</v>
          </cell>
          <cell r="E30">
            <v>1.6414760000000002</v>
          </cell>
          <cell r="F30">
            <v>0.28200800000000004</v>
          </cell>
          <cell r="G30">
            <v>0.192881</v>
          </cell>
          <cell r="H30">
            <v>4.389113</v>
          </cell>
          <cell r="M30">
            <v>277.90214900000001</v>
          </cell>
          <cell r="N30">
            <v>897.50050600000009</v>
          </cell>
          <cell r="O30">
            <v>2146.731057</v>
          </cell>
          <cell r="P30">
            <v>359.85140899999999</v>
          </cell>
          <cell r="Q30">
            <v>498.83879900000005</v>
          </cell>
        </row>
        <row r="31">
          <cell r="D31">
            <v>970906.24140889104</v>
          </cell>
          <cell r="E31">
            <v>918594.46721695713</v>
          </cell>
          <cell r="F31">
            <v>908670.25208412891</v>
          </cell>
          <cell r="G31">
            <v>1010388.7026873099</v>
          </cell>
          <cell r="H31">
            <v>1060408.5992631242</v>
          </cell>
          <cell r="M31">
            <v>0</v>
          </cell>
          <cell r="N31">
            <v>0</v>
          </cell>
          <cell r="O31">
            <v>67.521208000000001</v>
          </cell>
          <cell r="P31">
            <v>0</v>
          </cell>
          <cell r="Q31">
            <v>10.080674</v>
          </cell>
        </row>
        <row r="32">
          <cell r="M32">
            <v>184.480199</v>
          </cell>
          <cell r="N32">
            <v>185.57579299999998</v>
          </cell>
          <cell r="O32">
            <v>122.341252</v>
          </cell>
          <cell r="P32">
            <v>381.99311721499998</v>
          </cell>
          <cell r="Q32">
            <v>180.105324</v>
          </cell>
        </row>
        <row r="33">
          <cell r="M33">
            <v>15.588909000000001</v>
          </cell>
          <cell r="N33">
            <v>31.752775</v>
          </cell>
          <cell r="O33">
            <v>22.303321</v>
          </cell>
          <cell r="P33">
            <v>44.818282457999999</v>
          </cell>
          <cell r="Q33">
            <v>16.169857999999998</v>
          </cell>
        </row>
        <row r="34">
          <cell r="M34">
            <v>705188.87113599991</v>
          </cell>
          <cell r="N34">
            <v>838191.21228824998</v>
          </cell>
          <cell r="O34">
            <v>817093.05339099991</v>
          </cell>
          <cell r="P34">
            <v>814386.72450457292</v>
          </cell>
          <cell r="Q34">
            <v>951534.00162399991</v>
          </cell>
        </row>
      </sheetData>
      <sheetData sheetId="36">
        <row r="3">
          <cell r="D3" t="str">
            <v>4. TRIM.</v>
          </cell>
          <cell r="E3" t="str">
            <v>1. TRIM.</v>
          </cell>
          <cell r="F3" t="str">
            <v>2. TRIM.</v>
          </cell>
          <cell r="G3" t="str">
            <v>3. TRIM.</v>
          </cell>
          <cell r="H3" t="str">
            <v>4.Trim</v>
          </cell>
        </row>
        <row r="4">
          <cell r="D4">
            <v>2023</v>
          </cell>
          <cell r="E4">
            <v>2024</v>
          </cell>
          <cell r="F4">
            <v>2024</v>
          </cell>
          <cell r="G4">
            <v>2024</v>
          </cell>
          <cell r="H4">
            <v>2024</v>
          </cell>
        </row>
        <row r="5">
          <cell r="D5">
            <v>1.0372390355599221</v>
          </cell>
          <cell r="E5">
            <v>1.0735276942659242</v>
          </cell>
          <cell r="F5">
            <v>1.165</v>
          </cell>
          <cell r="G5">
            <v>1.2107422167884045</v>
          </cell>
          <cell r="H5">
            <v>1.2791598506372819</v>
          </cell>
        </row>
        <row r="6">
          <cell r="D6">
            <v>0.97756106832482847</v>
          </cell>
          <cell r="E6">
            <v>0.99249558068547772</v>
          </cell>
          <cell r="F6">
            <v>0.95</v>
          </cell>
          <cell r="G6">
            <v>0.96713329730812003</v>
          </cell>
          <cell r="H6">
            <v>0.9143718061281898</v>
          </cell>
        </row>
        <row r="7">
          <cell r="D7">
            <v>1.0610478149844482</v>
          </cell>
          <cell r="E7">
            <v>1.0816448104730914</v>
          </cell>
          <cell r="F7">
            <v>1.2270000000000001</v>
          </cell>
          <cell r="G7">
            <v>1.2518876355082962</v>
          </cell>
          <cell r="H7">
            <v>1.3989493574323426</v>
          </cell>
        </row>
        <row r="8">
          <cell r="D8">
            <v>1.1564995491569035</v>
          </cell>
          <cell r="E8">
            <v>0.97379707191157394</v>
          </cell>
          <cell r="F8">
            <v>1.244</v>
          </cell>
          <cell r="G8">
            <v>1.3117687105478182</v>
          </cell>
          <cell r="H8">
            <v>1.4290204006394236</v>
          </cell>
        </row>
        <row r="9">
          <cell r="D9">
            <v>0.72609704189861224</v>
          </cell>
          <cell r="E9">
            <v>0.91660418237045505</v>
          </cell>
          <cell r="F9">
            <v>0.90400000000000003</v>
          </cell>
          <cell r="G9">
            <v>0.80601329205142713</v>
          </cell>
          <cell r="H9">
            <v>0.89732769263208223</v>
          </cell>
        </row>
      </sheetData>
      <sheetData sheetId="37">
        <row r="3">
          <cell r="K3" t="str">
            <v>Variable</v>
          </cell>
          <cell r="L3">
            <v>2020</v>
          </cell>
          <cell r="M3">
            <v>2021</v>
          </cell>
          <cell r="N3">
            <v>2022</v>
          </cell>
          <cell r="O3">
            <v>2023</v>
          </cell>
          <cell r="P3">
            <v>2024</v>
          </cell>
        </row>
        <row r="4">
          <cell r="K4" t="str">
            <v xml:space="preserve">or </v>
          </cell>
          <cell r="L4">
            <v>0.81444816466651293</v>
          </cell>
          <cell r="M4">
            <v>0.77401825075185671</v>
          </cell>
          <cell r="N4">
            <v>0.73862581356699852</v>
          </cell>
          <cell r="O4">
            <v>0.78602655509183872</v>
          </cell>
          <cell r="P4">
            <v>0.82280858375706634</v>
          </cell>
        </row>
        <row r="5">
          <cell r="B5" t="str">
            <v>4. TRIM.2023</v>
          </cell>
          <cell r="C5" t="str">
            <v>1. TRIM.2024</v>
          </cell>
          <cell r="D5" t="str">
            <v>2. TRIM.2024</v>
          </cell>
          <cell r="E5" t="str">
            <v>3. TRIM.2024</v>
          </cell>
          <cell r="F5" t="str">
            <v>4.Trim2024</v>
          </cell>
          <cell r="K5" t="str">
            <v>coton</v>
          </cell>
          <cell r="L5">
            <v>6.058576397509155E-2</v>
          </cell>
          <cell r="M5">
            <v>9.0718105214616124E-2</v>
          </cell>
          <cell r="N5">
            <v>0.1050707955330093</v>
          </cell>
          <cell r="O5">
            <v>5.813250609212376E-2</v>
          </cell>
          <cell r="P5">
            <v>5.9449019899718632E-2</v>
          </cell>
        </row>
        <row r="6">
          <cell r="A6" t="str">
            <v>Importation</v>
          </cell>
          <cell r="B6">
            <v>970906.24140889104</v>
          </cell>
          <cell r="C6">
            <v>918594.46721695713</v>
          </cell>
          <cell r="D6">
            <v>908670.25208412891</v>
          </cell>
          <cell r="E6">
            <v>1010388.7026873099</v>
          </cell>
          <cell r="F6">
            <v>1060408.5992631242</v>
          </cell>
          <cell r="K6" t="str">
            <v xml:space="preserve">produits de l'élevage </v>
          </cell>
          <cell r="L6">
            <v>2.2676260316468089E-4</v>
          </cell>
          <cell r="M6">
            <v>3.4005401131824621E-4</v>
          </cell>
          <cell r="N6">
            <v>3.5405540276684932E-4</v>
          </cell>
          <cell r="O6">
            <v>1.4276548614048322E-3</v>
          </cell>
        </row>
        <row r="7">
          <cell r="A7" t="str">
            <v>Dont</v>
          </cell>
          <cell r="K7" t="str">
            <v xml:space="preserve">karité </v>
          </cell>
          <cell r="L7">
            <v>1.7708268309811023E-2</v>
          </cell>
          <cell r="M7">
            <v>1.3238547192342996E-2</v>
          </cell>
          <cell r="N7">
            <v>1.5799867403714699E-2</v>
          </cell>
          <cell r="O7">
            <v>2.2476501310949387E-2</v>
          </cell>
          <cell r="P7">
            <v>0</v>
          </cell>
        </row>
        <row r="8">
          <cell r="A8" t="str">
            <v>Animaux vivants et produits du règne animal</v>
          </cell>
          <cell r="B8">
            <v>13208.148278000001</v>
          </cell>
          <cell r="C8">
            <v>13278.958849000002</v>
          </cell>
          <cell r="D8">
            <v>16256.686954000001</v>
          </cell>
          <cell r="E8">
            <v>14043.250060999999</v>
          </cell>
          <cell r="F8">
            <v>16074.299897999997</v>
          </cell>
          <cell r="K8" t="str">
            <v>Sésame</v>
          </cell>
          <cell r="L8">
            <v>1.4936154314101726E-2</v>
          </cell>
          <cell r="M8">
            <v>1.2751593953435661E-2</v>
          </cell>
          <cell r="N8">
            <v>1.4928380791516054E-2</v>
          </cell>
          <cell r="O8">
            <v>1.3114178347336804E-2</v>
          </cell>
          <cell r="P8">
            <v>0</v>
          </cell>
        </row>
        <row r="9">
          <cell r="A9" t="str">
            <v>Produits du règne végéta</v>
          </cell>
          <cell r="B9">
            <v>43016.092258999997</v>
          </cell>
          <cell r="C9">
            <v>39175.639014</v>
          </cell>
          <cell r="D9">
            <v>41155.743761999998</v>
          </cell>
          <cell r="E9">
            <v>48219.051456000001</v>
          </cell>
          <cell r="F9">
            <v>55569.086138500003</v>
          </cell>
          <cell r="K9" t="str">
            <v xml:space="preserve"> autres produits </v>
          </cell>
          <cell r="L9">
            <v>9.2094886131318054E-2</v>
          </cell>
          <cell r="M9">
            <v>0.10893344887643035</v>
          </cell>
          <cell r="N9">
            <v>0.12522108730199472</v>
          </cell>
          <cell r="O9">
            <v>0.11882260429634656</v>
          </cell>
          <cell r="P9">
            <v>0.11425239339992739</v>
          </cell>
        </row>
        <row r="10">
          <cell r="A10" t="str">
            <v>Produits des industries alimentaires ; boissons, alcools</v>
          </cell>
          <cell r="B10">
            <v>43713.997054703003</v>
          </cell>
          <cell r="C10">
            <v>42997.416545</v>
          </cell>
          <cell r="D10">
            <v>41824.718609749994</v>
          </cell>
          <cell r="E10">
            <v>39457.849428938003</v>
          </cell>
          <cell r="F10">
            <v>47045.604364999999</v>
          </cell>
        </row>
        <row r="11">
          <cell r="A11" t="str">
            <v>Produits minéraux</v>
          </cell>
          <cell r="B11">
            <v>505188.60751100001</v>
          </cell>
          <cell r="C11">
            <v>433139.48768999998</v>
          </cell>
          <cell r="D11">
            <v>375908.11113799998</v>
          </cell>
          <cell r="E11">
            <v>448136.43534400006</v>
          </cell>
          <cell r="F11">
            <v>470987.79704131302</v>
          </cell>
        </row>
        <row r="12">
          <cell r="A12" t="str">
            <v>Matières textiles et ouvrages en ces matières</v>
          </cell>
          <cell r="B12">
            <v>10083.574982</v>
          </cell>
          <cell r="C12">
            <v>9199.8410590040003</v>
          </cell>
          <cell r="D12">
            <v>9118.0942126650007</v>
          </cell>
          <cell r="E12">
            <v>16657.06859975</v>
          </cell>
          <cell r="F12">
            <v>13958.655957065999</v>
          </cell>
        </row>
        <row r="13">
          <cell r="A13" t="str">
            <v>Matériel de transport</v>
          </cell>
          <cell r="B13">
            <v>44127.870205125</v>
          </cell>
          <cell r="C13">
            <v>49936.171670119002</v>
          </cell>
          <cell r="D13">
            <v>50745.444455977995</v>
          </cell>
          <cell r="E13">
            <v>60589.431110500002</v>
          </cell>
          <cell r="F13">
            <v>63127.320643530998</v>
          </cell>
        </row>
        <row r="14">
          <cell r="A14" t="str">
            <v>Autres produits d'importation</v>
          </cell>
          <cell r="B14">
            <v>311567.95111906307</v>
          </cell>
          <cell r="C14">
            <v>330866.9523898341</v>
          </cell>
          <cell r="D14">
            <v>373661.45295173593</v>
          </cell>
          <cell r="E14">
            <v>383285.6166871218</v>
          </cell>
          <cell r="F14">
            <v>393645.83521971409</v>
          </cell>
        </row>
        <row r="15">
          <cell r="A15" t="str">
            <v>Exportation</v>
          </cell>
          <cell r="B15">
            <v>705188.87113599991</v>
          </cell>
          <cell r="C15">
            <v>838191.21228824998</v>
          </cell>
          <cell r="D15">
            <v>817093.05339099991</v>
          </cell>
          <cell r="E15">
            <v>814386.72450457292</v>
          </cell>
          <cell r="F15">
            <v>951534.00162399991</v>
          </cell>
        </row>
        <row r="16">
          <cell r="A16" t="str">
            <v>Dont</v>
          </cell>
        </row>
        <row r="17">
          <cell r="A17" t="str">
            <v>Animaux vivants et produits du règne animal</v>
          </cell>
          <cell r="B17">
            <v>2864.567153</v>
          </cell>
          <cell r="C17">
            <v>3611.6104399999999</v>
          </cell>
          <cell r="D17">
            <v>2505.8695939999998</v>
          </cell>
          <cell r="E17">
            <v>2368.005717</v>
          </cell>
          <cell r="F17">
            <v>3454.5297399999999</v>
          </cell>
        </row>
        <row r="18">
          <cell r="A18" t="str">
            <v>Produits du règne végétal</v>
          </cell>
          <cell r="B18">
            <v>49816.129130000001</v>
          </cell>
          <cell r="C18">
            <v>49018.220007249998</v>
          </cell>
          <cell r="D18">
            <v>62542.968745000006</v>
          </cell>
          <cell r="E18">
            <v>39242.159217624998</v>
          </cell>
          <cell r="F18">
            <v>21495.295312999999</v>
          </cell>
        </row>
        <row r="19">
          <cell r="A19" t="str">
            <v>Produits des industries alimentaires ; boissons, alcools</v>
          </cell>
          <cell r="B19">
            <v>5976.4511120000006</v>
          </cell>
          <cell r="C19">
            <v>10483.456104000001</v>
          </cell>
          <cell r="D19">
            <v>8959.0866920000008</v>
          </cell>
          <cell r="E19">
            <v>6047.3742689999999</v>
          </cell>
          <cell r="F19">
            <v>6577.9420609999997</v>
          </cell>
        </row>
        <row r="20">
          <cell r="A20" t="str">
            <v>Produits minéraux</v>
          </cell>
          <cell r="B20">
            <v>19850.616132000003</v>
          </cell>
          <cell r="C20">
            <v>26065.078256000001</v>
          </cell>
          <cell r="D20">
            <v>15837.226178999999</v>
          </cell>
          <cell r="E20">
            <v>19520.16606</v>
          </cell>
          <cell r="F20">
            <v>15071.562717999999</v>
          </cell>
        </row>
        <row r="21">
          <cell r="A21" t="str">
            <v>Matières textiles et ouvrages en ces matières</v>
          </cell>
          <cell r="B21">
            <v>39835.118044000003</v>
          </cell>
          <cell r="C21">
            <v>122417.029207</v>
          </cell>
          <cell r="D21">
            <v>29182.424989000003</v>
          </cell>
          <cell r="E21">
            <v>2980.9966725470003</v>
          </cell>
          <cell r="F21">
            <v>49866.988867</v>
          </cell>
        </row>
        <row r="22">
          <cell r="A22" t="str">
            <v>Perles fines/de culture, pierres gemmes, mét. précieux</v>
          </cell>
          <cell r="B22">
            <v>566684.45945900003</v>
          </cell>
          <cell r="C22">
            <v>600410.840967</v>
          </cell>
          <cell r="D22">
            <v>668761.55005900003</v>
          </cell>
          <cell r="E22">
            <v>721615.78743799997</v>
          </cell>
          <cell r="F22">
            <v>827719.37563000002</v>
          </cell>
        </row>
        <row r="23">
          <cell r="A23" t="str">
            <v>Autres produits d'exportation</v>
          </cell>
          <cell r="B23">
            <v>20161.530105999904</v>
          </cell>
          <cell r="C23">
            <v>26184.977306999965</v>
          </cell>
          <cell r="D23">
            <v>29303.927132999874</v>
          </cell>
          <cell r="E23">
            <v>22612.235130400979</v>
          </cell>
          <cell r="F23">
            <v>27348.307294999831</v>
          </cell>
        </row>
        <row r="24">
          <cell r="A24" t="str">
            <v>Indice prix à l'exportation</v>
          </cell>
          <cell r="B24">
            <v>1.0372390355599221</v>
          </cell>
          <cell r="C24">
            <v>1.0735276942659242</v>
          </cell>
          <cell r="D24">
            <v>1.165</v>
          </cell>
          <cell r="E24">
            <v>1.2107422167884045</v>
          </cell>
          <cell r="F24">
            <v>1.2791598506372819</v>
          </cell>
        </row>
        <row r="25">
          <cell r="A25" t="str">
            <v>Indice prix à l'importation</v>
          </cell>
          <cell r="B25">
            <v>0.97756106832482847</v>
          </cell>
          <cell r="C25">
            <v>0.99249558068547772</v>
          </cell>
          <cell r="D25">
            <v>0.95</v>
          </cell>
          <cell r="E25">
            <v>0.96713329730812003</v>
          </cell>
          <cell r="F25">
            <v>0.9143718061281898</v>
          </cell>
        </row>
        <row r="26">
          <cell r="A26" t="str">
            <v>Indice des termes de l'échange</v>
          </cell>
          <cell r="B26">
            <v>1.0610478149844482</v>
          </cell>
          <cell r="C26">
            <v>1.0816448104730914</v>
          </cell>
          <cell r="D26">
            <v>1.2270000000000001</v>
          </cell>
          <cell r="E26">
            <v>1.2518876355082962</v>
          </cell>
          <cell r="F26">
            <v>1.3989493574323426</v>
          </cell>
        </row>
        <row r="27">
          <cell r="A27" t="str">
            <v>Indice de gain à l'exportation</v>
          </cell>
          <cell r="B27">
            <v>1.1564995491569035</v>
          </cell>
          <cell r="C27">
            <v>0.97379707191157394</v>
          </cell>
          <cell r="D27">
            <v>1.244</v>
          </cell>
          <cell r="E27">
            <v>1.3117687105478182</v>
          </cell>
          <cell r="F27">
            <v>1.4290204006394236</v>
          </cell>
        </row>
        <row r="28">
          <cell r="A28" t="str">
            <v>Couverture des Importations par les Exportations (%)</v>
          </cell>
          <cell r="B28">
            <v>0.72609704189861224</v>
          </cell>
          <cell r="C28">
            <v>0.91660418237045505</v>
          </cell>
          <cell r="D28">
            <v>0.90400000000000003</v>
          </cell>
          <cell r="E28">
            <v>0.80601329205142713</v>
          </cell>
          <cell r="F28">
            <v>0.89732769263208223</v>
          </cell>
        </row>
      </sheetData>
      <sheetData sheetId="38">
        <row r="2">
          <cell r="A2" t="str">
            <v>Periode</v>
          </cell>
          <cell r="B2" t="str">
            <v>Circulation fiduciaire</v>
          </cell>
          <cell r="C2" t="str">
            <v xml:space="preserve">Billets et monnaies mis en circulation  </v>
          </cell>
          <cell r="D2" t="str">
            <v>Encaisses des banques (à déduire)</v>
          </cell>
          <cell r="E2" t="str">
            <v>Encaisses des Trésors (à déduire)</v>
          </cell>
          <cell r="F2" t="str">
            <v>Dépôts transférables</v>
          </cell>
          <cell r="G2" t="str">
            <v>BCEAO</v>
          </cell>
          <cell r="H2" t="str">
            <v>Banques</v>
          </cell>
          <cell r="I2" t="str">
            <v>CCP et CNE</v>
          </cell>
          <cell r="J2" t="str">
            <v>M1</v>
          </cell>
          <cell r="K2" t="str">
            <v>Autres dépôts inclus dans la masse monétaire (1)</v>
          </cell>
          <cell r="L2" t="str">
            <v>BCEAO</v>
          </cell>
          <cell r="M2" t="str">
            <v>Banques</v>
          </cell>
          <cell r="N2" t="str">
            <v>Masse monétaire (M2)</v>
          </cell>
          <cell r="O2" t="str">
            <v>Actifs extérieurs nets</v>
          </cell>
          <cell r="P2" t="str">
            <v>BCEAO</v>
          </cell>
          <cell r="Q2" t="str">
            <v>Banques</v>
          </cell>
          <cell r="R2" t="str">
            <v>Créances intérieures</v>
          </cell>
          <cell r="S2" t="str">
            <v>Créances nettes sur l'Administration Centrale</v>
          </cell>
          <cell r="T2" t="str">
            <v>BCEAO</v>
          </cell>
          <cell r="U2" t="str">
            <v>Banques</v>
          </cell>
          <cell r="V2" t="str">
            <v>Créances sur l'économie</v>
          </cell>
          <cell r="W2" t="str">
            <v>BCEAO</v>
          </cell>
          <cell r="X2" t="str">
            <v>Banques</v>
          </cell>
          <cell r="Y2" t="str">
            <v>Passifs à caractère non monétaire (2)</v>
          </cell>
          <cell r="Z2" t="str">
            <v>Actions et autres participations dans les ID</v>
          </cell>
          <cell r="AA2" t="str">
            <v>BCEAO</v>
          </cell>
          <cell r="AB2" t="str">
            <v>Banques</v>
          </cell>
          <cell r="AC2" t="str">
            <v>Engagements non monétaires des ID</v>
          </cell>
          <cell r="AD2" t="str">
            <v>Dépôts exclus de M2</v>
          </cell>
          <cell r="AE2" t="str">
            <v>Emprunts</v>
          </cell>
          <cell r="AF2" t="str">
            <v>Titres autres qu'actions exclus de M2</v>
          </cell>
          <cell r="AG2" t="str">
            <v>Autres postes nets (3)</v>
          </cell>
          <cell r="AH2" t="str">
            <v>dont contrepartie des dépôts auprès des CCP</v>
          </cell>
          <cell r="AI2" t="str">
            <v>Total des contreparties de M2 (4)</v>
          </cell>
          <cell r="AJ2" t="str">
            <v>Validation</v>
          </cell>
          <cell r="AK2" t="str">
            <v>NBLign</v>
          </cell>
        </row>
        <row r="3">
          <cell r="A3">
            <v>38017</v>
          </cell>
          <cell r="B3">
            <v>260.81409999999994</v>
          </cell>
          <cell r="C3">
            <v>273.28709999999995</v>
          </cell>
          <cell r="D3">
            <v>12.473000000000001</v>
          </cell>
          <cell r="E3">
            <v>0</v>
          </cell>
          <cell r="F3">
            <v>230.11624673841078</v>
          </cell>
          <cell r="G3">
            <v>0.402188078</v>
          </cell>
          <cell r="H3">
            <v>189.48065866041077</v>
          </cell>
          <cell r="I3">
            <v>40.233400000000003</v>
          </cell>
          <cell r="J3">
            <v>490.93034673841072</v>
          </cell>
          <cell r="K3">
            <v>177.51186321158013</v>
          </cell>
          <cell r="L3">
            <v>0</v>
          </cell>
          <cell r="M3">
            <v>177.51186321158013</v>
          </cell>
          <cell r="N3">
            <v>668.44220994999091</v>
          </cell>
          <cell r="O3">
            <v>346.57809762000971</v>
          </cell>
          <cell r="P3">
            <v>277.94508300000001</v>
          </cell>
          <cell r="Q3">
            <v>68.633014620009718</v>
          </cell>
          <cell r="R3">
            <v>378.83991767698114</v>
          </cell>
          <cell r="S3">
            <v>-11.295274273000004</v>
          </cell>
          <cell r="T3">
            <v>47.460725726999996</v>
          </cell>
          <cell r="U3">
            <v>-58.756</v>
          </cell>
          <cell r="V3">
            <v>390.13519194998116</v>
          </cell>
          <cell r="W3">
            <v>1.7286846979999999</v>
          </cell>
          <cell r="X3">
            <v>388.40650725198117</v>
          </cell>
          <cell r="Y3">
            <v>90.999631335999993</v>
          </cell>
          <cell r="Z3">
            <v>64.493300943999998</v>
          </cell>
          <cell r="AA3">
            <v>0.88730094400000004</v>
          </cell>
          <cell r="AB3">
            <v>63.605999999999995</v>
          </cell>
          <cell r="AC3">
            <v>26.506330392000002</v>
          </cell>
          <cell r="AD3">
            <v>16.647330392000001</v>
          </cell>
          <cell r="AE3">
            <v>9.859</v>
          </cell>
          <cell r="AF3">
            <v>0</v>
          </cell>
          <cell r="AG3">
            <v>-34.023825989000009</v>
          </cell>
          <cell r="AH3">
            <v>-40.233400000000003</v>
          </cell>
          <cell r="AI3">
            <v>668.44220994999091</v>
          </cell>
          <cell r="AJ3" t="str">
            <v>Validée</v>
          </cell>
          <cell r="AK3">
            <v>1</v>
          </cell>
        </row>
        <row r="4">
          <cell r="A4">
            <v>38046</v>
          </cell>
          <cell r="B4">
            <v>257.00400000000002</v>
          </cell>
          <cell r="C4">
            <v>270.721</v>
          </cell>
          <cell r="D4">
            <v>13.717000000000001</v>
          </cell>
          <cell r="E4">
            <v>0</v>
          </cell>
          <cell r="F4">
            <v>233.6342310312323</v>
          </cell>
          <cell r="G4">
            <v>0.38829123799999998</v>
          </cell>
          <cell r="H4">
            <v>192.18023979323232</v>
          </cell>
          <cell r="I4">
            <v>41.0657</v>
          </cell>
          <cell r="J4">
            <v>490.63823103123229</v>
          </cell>
          <cell r="K4">
            <v>180.31232372619098</v>
          </cell>
          <cell r="L4">
            <v>0</v>
          </cell>
          <cell r="M4">
            <v>180.31232372619098</v>
          </cell>
          <cell r="N4">
            <v>670.95055475742333</v>
          </cell>
          <cell r="O4">
            <v>331.2837076195392</v>
          </cell>
          <cell r="P4">
            <v>274.35910933700001</v>
          </cell>
          <cell r="Q4">
            <v>56.924598282539264</v>
          </cell>
          <cell r="R4">
            <v>400.77515293188401</v>
          </cell>
          <cell r="S4">
            <v>-3.8584876320000134</v>
          </cell>
          <cell r="T4">
            <v>50.733512368</v>
          </cell>
          <cell r="U4">
            <v>-54.592000000000013</v>
          </cell>
          <cell r="V4">
            <v>404.633640563884</v>
          </cell>
          <cell r="W4">
            <v>1.8196753269999999</v>
          </cell>
          <cell r="X4">
            <v>402.81396523688403</v>
          </cell>
          <cell r="Y4">
            <v>90.545649420000004</v>
          </cell>
          <cell r="Z4">
            <v>66.057012619000005</v>
          </cell>
          <cell r="AA4">
            <v>1.700012619</v>
          </cell>
          <cell r="AB4">
            <v>64.356999999999999</v>
          </cell>
          <cell r="AC4">
            <v>24.488636800999998</v>
          </cell>
          <cell r="AD4">
            <v>18.780636801</v>
          </cell>
          <cell r="AE4">
            <v>5.7080000000000002</v>
          </cell>
          <cell r="AF4">
            <v>0</v>
          </cell>
          <cell r="AG4">
            <v>-29.437343626000015</v>
          </cell>
          <cell r="AH4">
            <v>-41.0657</v>
          </cell>
          <cell r="AI4">
            <v>670.95055475742322</v>
          </cell>
          <cell r="AJ4" t="str">
            <v>Validée</v>
          </cell>
          <cell r="AK4">
            <v>2</v>
          </cell>
        </row>
        <row r="5">
          <cell r="A5">
            <v>38077</v>
          </cell>
          <cell r="B5">
            <v>251.81709999999998</v>
          </cell>
          <cell r="C5">
            <v>266.86509999999998</v>
          </cell>
          <cell r="D5">
            <v>15.048</v>
          </cell>
          <cell r="E5">
            <v>0</v>
          </cell>
          <cell r="F5">
            <v>235.40168101104541</v>
          </cell>
          <cell r="G5">
            <v>0.38456551</v>
          </cell>
          <cell r="H5">
            <v>192.94481550104541</v>
          </cell>
          <cell r="I5">
            <v>42.072299999999998</v>
          </cell>
          <cell r="J5">
            <v>487.21878101104539</v>
          </cell>
          <cell r="K5">
            <v>182.69478105288567</v>
          </cell>
          <cell r="L5">
            <v>0</v>
          </cell>
          <cell r="M5">
            <v>182.69478105288567</v>
          </cell>
          <cell r="N5">
            <v>669.91356206393107</v>
          </cell>
          <cell r="O5">
            <v>326.19723555441612</v>
          </cell>
          <cell r="P5">
            <v>260.83426803499998</v>
          </cell>
          <cell r="Q5">
            <v>65.362967519416131</v>
          </cell>
          <cell r="R5">
            <v>399.36503717251486</v>
          </cell>
          <cell r="S5">
            <v>-6.9384905770000174</v>
          </cell>
          <cell r="T5">
            <v>51.307509422999992</v>
          </cell>
          <cell r="U5">
            <v>-58.246000000000009</v>
          </cell>
          <cell r="V5">
            <v>406.3035277495149</v>
          </cell>
          <cell r="W5">
            <v>1.8818987150000002</v>
          </cell>
          <cell r="X5">
            <v>404.42162903451492</v>
          </cell>
          <cell r="Y5">
            <v>91.147258217000001</v>
          </cell>
          <cell r="Z5">
            <v>65.448481353999995</v>
          </cell>
          <cell r="AA5">
            <v>8.5481354000000009E-2</v>
          </cell>
          <cell r="AB5">
            <v>65.363</v>
          </cell>
          <cell r="AC5">
            <v>25.698776863000003</v>
          </cell>
          <cell r="AD5">
            <v>20.996776863000001</v>
          </cell>
          <cell r="AE5">
            <v>4.6779999999999999</v>
          </cell>
          <cell r="AF5">
            <v>2.4E-2</v>
          </cell>
          <cell r="AG5">
            <v>-35.498547553999998</v>
          </cell>
          <cell r="AH5">
            <v>-42.072299999999998</v>
          </cell>
          <cell r="AI5">
            <v>669.91356206393107</v>
          </cell>
          <cell r="AJ5" t="str">
            <v>Validée</v>
          </cell>
          <cell r="AK5">
            <v>3</v>
          </cell>
        </row>
        <row r="6">
          <cell r="A6">
            <v>38107</v>
          </cell>
          <cell r="B6">
            <v>251.47529999999998</v>
          </cell>
          <cell r="C6">
            <v>263.78429999999997</v>
          </cell>
          <cell r="D6">
            <v>12.308999999999999</v>
          </cell>
          <cell r="E6">
            <v>0</v>
          </cell>
          <cell r="F6">
            <v>238.90949429516738</v>
          </cell>
          <cell r="G6">
            <v>0.37097673800000003</v>
          </cell>
          <cell r="H6">
            <v>195.38411755716737</v>
          </cell>
          <cell r="I6">
            <v>43.154400000000003</v>
          </cell>
          <cell r="J6">
            <v>490.38479429516735</v>
          </cell>
          <cell r="K6">
            <v>186.26548644637279</v>
          </cell>
          <cell r="L6">
            <v>0</v>
          </cell>
          <cell r="M6">
            <v>186.26548644637279</v>
          </cell>
          <cell r="N6">
            <v>676.6502807415402</v>
          </cell>
          <cell r="O6">
            <v>349.90385236131385</v>
          </cell>
          <cell r="P6">
            <v>264.08843218200008</v>
          </cell>
          <cell r="Q6">
            <v>85.815420179313776</v>
          </cell>
          <cell r="R6">
            <v>387.77587008322644</v>
          </cell>
          <cell r="S6">
            <v>0.63806741500000896</v>
          </cell>
          <cell r="T6">
            <v>52.690067415000001</v>
          </cell>
          <cell r="U6">
            <v>-52.051999999999992</v>
          </cell>
          <cell r="V6">
            <v>387.13780266822641</v>
          </cell>
          <cell r="W6">
            <v>2.1666188439999998</v>
          </cell>
          <cell r="X6">
            <v>384.97118382422644</v>
          </cell>
          <cell r="Y6">
            <v>92.270407031000005</v>
          </cell>
          <cell r="Z6">
            <v>64.276080213</v>
          </cell>
          <cell r="AA6">
            <v>9.2080213000000022E-2</v>
          </cell>
          <cell r="AB6">
            <v>64.183999999999997</v>
          </cell>
          <cell r="AC6">
            <v>27.994326818000001</v>
          </cell>
          <cell r="AD6">
            <v>22.020326818000001</v>
          </cell>
          <cell r="AE6">
            <v>5.9740000000000002</v>
          </cell>
          <cell r="AF6">
            <v>0</v>
          </cell>
          <cell r="AG6">
            <v>-31.240965328000001</v>
          </cell>
          <cell r="AH6">
            <v>-43.154400000000003</v>
          </cell>
          <cell r="AI6">
            <v>676.65028074154031</v>
          </cell>
          <cell r="AJ6" t="str">
            <v>Validée</v>
          </cell>
          <cell r="AK6">
            <v>4</v>
          </cell>
        </row>
        <row r="7">
          <cell r="A7">
            <v>38138</v>
          </cell>
          <cell r="B7">
            <v>216.75979999999998</v>
          </cell>
          <cell r="C7">
            <v>233.23679999999999</v>
          </cell>
          <cell r="D7">
            <v>16.477</v>
          </cell>
          <cell r="E7">
            <v>0</v>
          </cell>
          <cell r="F7">
            <v>230.17404082893947</v>
          </cell>
          <cell r="G7">
            <v>0.41965787999999998</v>
          </cell>
          <cell r="H7">
            <v>185.73798294893948</v>
          </cell>
          <cell r="I7">
            <v>44.016400000000004</v>
          </cell>
          <cell r="J7">
            <v>446.93384082893942</v>
          </cell>
          <cell r="K7">
            <v>187.03357658460465</v>
          </cell>
          <cell r="L7">
            <v>0</v>
          </cell>
          <cell r="M7">
            <v>187.03357658460465</v>
          </cell>
          <cell r="N7">
            <v>633.96741741354413</v>
          </cell>
          <cell r="O7">
            <v>312.48482719661251</v>
          </cell>
          <cell r="P7">
            <v>238.46933657799997</v>
          </cell>
          <cell r="Q7">
            <v>74.015490618612532</v>
          </cell>
          <cell r="R7">
            <v>384.39868791193163</v>
          </cell>
          <cell r="S7">
            <v>-11.941002222999991</v>
          </cell>
          <cell r="T7">
            <v>42.462997777000005</v>
          </cell>
          <cell r="U7">
            <v>-54.403999999999996</v>
          </cell>
          <cell r="V7">
            <v>396.33969013493163</v>
          </cell>
          <cell r="W7">
            <v>2.29262122</v>
          </cell>
          <cell r="X7">
            <v>394.04706891493163</v>
          </cell>
          <cell r="Y7">
            <v>96.082139826000002</v>
          </cell>
          <cell r="Z7">
            <v>63.793564662999998</v>
          </cell>
          <cell r="AA7">
            <v>0.21856466299999999</v>
          </cell>
          <cell r="AB7">
            <v>63.574999999999996</v>
          </cell>
          <cell r="AC7">
            <v>32.288575162999997</v>
          </cell>
          <cell r="AD7">
            <v>27.282575162999997</v>
          </cell>
          <cell r="AE7">
            <v>5.0060000000000002</v>
          </cell>
          <cell r="AF7">
            <v>0</v>
          </cell>
          <cell r="AG7">
            <v>-33.166042130999998</v>
          </cell>
          <cell r="AH7">
            <v>-44.016400000000004</v>
          </cell>
          <cell r="AI7">
            <v>633.96741741354413</v>
          </cell>
          <cell r="AJ7" t="str">
            <v>Validée</v>
          </cell>
          <cell r="AK7">
            <v>5</v>
          </cell>
        </row>
        <row r="8">
          <cell r="A8">
            <v>38168</v>
          </cell>
          <cell r="B8">
            <v>216.0608</v>
          </cell>
          <cell r="C8">
            <v>228.89080000000001</v>
          </cell>
          <cell r="D8">
            <v>12.83</v>
          </cell>
          <cell r="E8">
            <v>0</v>
          </cell>
          <cell r="F8">
            <v>228.92348183878062</v>
          </cell>
          <cell r="G8">
            <v>0.31159819700000002</v>
          </cell>
          <cell r="H8">
            <v>184.17478364178061</v>
          </cell>
          <cell r="I8">
            <v>44.437100000000001</v>
          </cell>
          <cell r="J8">
            <v>444.98428183878059</v>
          </cell>
          <cell r="K8">
            <v>189.32148538156804</v>
          </cell>
          <cell r="L8">
            <v>0</v>
          </cell>
          <cell r="M8">
            <v>189.32148538156804</v>
          </cell>
          <cell r="N8">
            <v>634.30576722034857</v>
          </cell>
          <cell r="O8">
            <v>328.29152803941145</v>
          </cell>
          <cell r="P8">
            <v>253.18387288899999</v>
          </cell>
          <cell r="Q8">
            <v>75.107655150411489</v>
          </cell>
          <cell r="R8">
            <v>366.66590127193717</v>
          </cell>
          <cell r="S8">
            <v>-13.317016942000009</v>
          </cell>
          <cell r="T8">
            <v>53.343983057999992</v>
          </cell>
          <cell r="U8">
            <v>-66.661000000000001</v>
          </cell>
          <cell r="V8">
            <v>379.98291821393718</v>
          </cell>
          <cell r="W8">
            <v>2.3873043409999997</v>
          </cell>
          <cell r="X8">
            <v>377.59561387293718</v>
          </cell>
          <cell r="Y8">
            <v>90.004920408999993</v>
          </cell>
          <cell r="Z8">
            <v>62.269451433999997</v>
          </cell>
          <cell r="AA8">
            <v>-1.6885485660000001</v>
          </cell>
          <cell r="AB8">
            <v>63.957999999999998</v>
          </cell>
          <cell r="AC8">
            <v>27.735468974999996</v>
          </cell>
          <cell r="AD8">
            <v>23.218468974999997</v>
          </cell>
          <cell r="AE8">
            <v>4.5170000000000003</v>
          </cell>
          <cell r="AF8">
            <v>0</v>
          </cell>
          <cell r="AG8">
            <v>-29.353258318000002</v>
          </cell>
          <cell r="AH8">
            <v>-44.437100000000001</v>
          </cell>
          <cell r="AI8">
            <v>634.30576722034868</v>
          </cell>
          <cell r="AJ8" t="str">
            <v>Validée</v>
          </cell>
          <cell r="AK8">
            <v>6</v>
          </cell>
        </row>
        <row r="9">
          <cell r="A9">
            <v>38199</v>
          </cell>
          <cell r="B9">
            <v>213.59630000000001</v>
          </cell>
          <cell r="C9">
            <v>226.35230000000001</v>
          </cell>
          <cell r="D9">
            <v>12.756</v>
          </cell>
          <cell r="E9">
            <v>0</v>
          </cell>
          <cell r="F9">
            <v>239.57576540432132</v>
          </cell>
          <cell r="G9">
            <v>0.26329911899999997</v>
          </cell>
          <cell r="H9">
            <v>194.34856628532131</v>
          </cell>
          <cell r="I9">
            <v>44.963900000000002</v>
          </cell>
          <cell r="J9">
            <v>453.1720654043213</v>
          </cell>
          <cell r="K9">
            <v>193.5679065438903</v>
          </cell>
          <cell r="L9">
            <v>0</v>
          </cell>
          <cell r="M9">
            <v>193.5679065438903</v>
          </cell>
          <cell r="N9">
            <v>646.73997194821163</v>
          </cell>
          <cell r="O9">
            <v>370.62750273669661</v>
          </cell>
          <cell r="P9">
            <v>298.27865894199999</v>
          </cell>
          <cell r="Q9">
            <v>72.348843794696663</v>
          </cell>
          <cell r="R9">
            <v>314.94116397851496</v>
          </cell>
          <cell r="S9">
            <v>-63.176861299999999</v>
          </cell>
          <cell r="T9">
            <v>2.9921386999999839</v>
          </cell>
          <cell r="U9">
            <v>-66.168999999999983</v>
          </cell>
          <cell r="V9">
            <v>378.11802527851495</v>
          </cell>
          <cell r="W9">
            <v>2.3783962440000002</v>
          </cell>
          <cell r="X9">
            <v>375.73962903451496</v>
          </cell>
          <cell r="Y9">
            <v>92.239444777000003</v>
          </cell>
          <cell r="Z9">
            <v>63.530672023000001</v>
          </cell>
          <cell r="AA9">
            <v>-2.2493279770000001</v>
          </cell>
          <cell r="AB9">
            <v>65.78</v>
          </cell>
          <cell r="AC9">
            <v>28.708772754000002</v>
          </cell>
          <cell r="AD9">
            <v>23.620772754000001</v>
          </cell>
          <cell r="AE9">
            <v>5.0880000000000001</v>
          </cell>
          <cell r="AF9">
            <v>0</v>
          </cell>
          <cell r="AG9">
            <v>-53.410750009999987</v>
          </cell>
          <cell r="AH9">
            <v>-44.963900000000002</v>
          </cell>
          <cell r="AI9">
            <v>646.73997194821152</v>
          </cell>
          <cell r="AJ9" t="str">
            <v>Validée</v>
          </cell>
          <cell r="AK9">
            <v>7</v>
          </cell>
        </row>
        <row r="10">
          <cell r="A10">
            <v>38230</v>
          </cell>
          <cell r="B10">
            <v>201.19839999999999</v>
          </cell>
          <cell r="C10">
            <v>216.6054</v>
          </cell>
          <cell r="D10">
            <v>15.407</v>
          </cell>
          <cell r="E10">
            <v>0</v>
          </cell>
          <cell r="F10">
            <v>233.14487901909303</v>
          </cell>
          <cell r="G10">
            <v>0.74121897300000006</v>
          </cell>
          <cell r="H10">
            <v>187.34326004609301</v>
          </cell>
          <cell r="I10">
            <v>45.060400000000001</v>
          </cell>
          <cell r="J10">
            <v>434.34327901909302</v>
          </cell>
          <cell r="K10">
            <v>189.44780949742383</v>
          </cell>
          <cell r="L10">
            <v>0</v>
          </cell>
          <cell r="M10">
            <v>189.44780949742383</v>
          </cell>
          <cell r="N10">
            <v>623.79108851651688</v>
          </cell>
          <cell r="O10">
            <v>359.09766292068292</v>
          </cell>
          <cell r="P10">
            <v>282.93788411000003</v>
          </cell>
          <cell r="Q10">
            <v>76.159778810682937</v>
          </cell>
          <cell r="R10">
            <v>317.70018282183383</v>
          </cell>
          <cell r="S10">
            <v>-61.839052783000014</v>
          </cell>
          <cell r="T10">
            <v>2.2589472169999993</v>
          </cell>
          <cell r="U10">
            <v>-64.098000000000013</v>
          </cell>
          <cell r="V10">
            <v>379.53923560483383</v>
          </cell>
          <cell r="W10">
            <v>2.5379448720000002</v>
          </cell>
          <cell r="X10">
            <v>377.00129073283387</v>
          </cell>
          <cell r="Y10">
            <v>89.464929808000008</v>
          </cell>
          <cell r="Z10">
            <v>64.245237306000007</v>
          </cell>
          <cell r="AA10">
            <v>-2.472762694</v>
          </cell>
          <cell r="AB10">
            <v>66.718000000000004</v>
          </cell>
          <cell r="AC10">
            <v>25.219692502000001</v>
          </cell>
          <cell r="AD10">
            <v>18.838692502000001</v>
          </cell>
          <cell r="AE10">
            <v>6.3810000000000002</v>
          </cell>
          <cell r="AF10">
            <v>0</v>
          </cell>
          <cell r="AG10">
            <v>-36.458172582000003</v>
          </cell>
          <cell r="AH10">
            <v>-45.060400000000001</v>
          </cell>
          <cell r="AI10">
            <v>623.79108851651677</v>
          </cell>
          <cell r="AJ10" t="str">
            <v>Validée</v>
          </cell>
          <cell r="AK10">
            <v>8</v>
          </cell>
        </row>
        <row r="11">
          <cell r="A11">
            <v>38260</v>
          </cell>
          <cell r="B11">
            <v>172.12860000000001</v>
          </cell>
          <cell r="C11">
            <v>186.9736</v>
          </cell>
          <cell r="D11">
            <v>14.845000000000001</v>
          </cell>
          <cell r="E11">
            <v>0</v>
          </cell>
          <cell r="F11">
            <v>213.58182319661418</v>
          </cell>
          <cell r="G11">
            <v>0.32210677300000001</v>
          </cell>
          <cell r="H11">
            <v>168.32951642361417</v>
          </cell>
          <cell r="I11">
            <v>44.930200000000006</v>
          </cell>
          <cell r="J11">
            <v>385.71042319661422</v>
          </cell>
          <cell r="K11">
            <v>169.10755957372123</v>
          </cell>
          <cell r="L11">
            <v>0</v>
          </cell>
          <cell r="M11">
            <v>169.10755957372123</v>
          </cell>
          <cell r="N11">
            <v>554.81798277033545</v>
          </cell>
          <cell r="O11">
            <v>318.53494438806592</v>
          </cell>
          <cell r="P11">
            <v>252.46628997199994</v>
          </cell>
          <cell r="Q11">
            <v>66.068654416065954</v>
          </cell>
          <cell r="R11">
            <v>291.59162936026939</v>
          </cell>
          <cell r="S11">
            <v>-33.61135504100001</v>
          </cell>
          <cell r="T11">
            <v>12.570644958999992</v>
          </cell>
          <cell r="U11">
            <v>-46.182000000000002</v>
          </cell>
          <cell r="V11">
            <v>325.20298440126942</v>
          </cell>
          <cell r="W11">
            <v>3.32956282</v>
          </cell>
          <cell r="X11">
            <v>321.87342158126944</v>
          </cell>
          <cell r="Y11">
            <v>82.899548347999996</v>
          </cell>
          <cell r="Z11">
            <v>59.928114519000005</v>
          </cell>
          <cell r="AA11">
            <v>-2.6938854810000001</v>
          </cell>
          <cell r="AB11">
            <v>62.622000000000007</v>
          </cell>
          <cell r="AC11">
            <v>22.971433828999999</v>
          </cell>
          <cell r="AD11">
            <v>19.224433828999999</v>
          </cell>
          <cell r="AE11">
            <v>3.7469999999999999</v>
          </cell>
          <cell r="AF11">
            <v>0</v>
          </cell>
          <cell r="AG11">
            <v>-27.590957370000005</v>
          </cell>
          <cell r="AH11">
            <v>-44.930200000000006</v>
          </cell>
          <cell r="AI11">
            <v>554.81798277033533</v>
          </cell>
          <cell r="AJ11" t="str">
            <v>Validée</v>
          </cell>
          <cell r="AK11">
            <v>9</v>
          </cell>
        </row>
        <row r="12">
          <cell r="A12">
            <v>38291</v>
          </cell>
          <cell r="B12">
            <v>196.58789999999999</v>
          </cell>
          <cell r="C12">
            <v>212.98589999999999</v>
          </cell>
          <cell r="D12">
            <v>16.398</v>
          </cell>
          <cell r="E12">
            <v>0</v>
          </cell>
          <cell r="F12">
            <v>228.54775389521359</v>
          </cell>
          <cell r="G12">
            <v>0.27939519000000002</v>
          </cell>
          <cell r="H12">
            <v>183.29485870521358</v>
          </cell>
          <cell r="I12">
            <v>44.973500000000001</v>
          </cell>
          <cell r="J12">
            <v>425.13565389521358</v>
          </cell>
          <cell r="K12">
            <v>187.42216711564021</v>
          </cell>
          <cell r="L12">
            <v>0</v>
          </cell>
          <cell r="M12">
            <v>187.42216711564021</v>
          </cell>
          <cell r="N12">
            <v>612.55782101085379</v>
          </cell>
          <cell r="O12">
            <v>318.2650727213105</v>
          </cell>
          <cell r="P12">
            <v>254.27151819999995</v>
          </cell>
          <cell r="Q12">
            <v>63.993554521310514</v>
          </cell>
          <cell r="R12">
            <v>349.72989163954327</v>
          </cell>
          <cell r="S12">
            <v>-39.730995339000003</v>
          </cell>
          <cell r="T12">
            <v>22.916004661000002</v>
          </cell>
          <cell r="U12">
            <v>-62.647000000000006</v>
          </cell>
          <cell r="V12">
            <v>389.46088697854327</v>
          </cell>
          <cell r="W12">
            <v>2.4794156789999997</v>
          </cell>
          <cell r="X12">
            <v>386.98147129954327</v>
          </cell>
          <cell r="Y12">
            <v>94.898902188000008</v>
          </cell>
          <cell r="Z12">
            <v>67.084180258000004</v>
          </cell>
          <cell r="AA12">
            <v>-2.581819742</v>
          </cell>
          <cell r="AB12">
            <v>69.665999999999997</v>
          </cell>
          <cell r="AC12">
            <v>27.814721930000005</v>
          </cell>
          <cell r="AD12">
            <v>22.827721930000003</v>
          </cell>
          <cell r="AE12">
            <v>4.9870000000000001</v>
          </cell>
          <cell r="AF12">
            <v>0</v>
          </cell>
          <cell r="AG12">
            <v>-39.461758838000009</v>
          </cell>
          <cell r="AH12">
            <v>-44.973500000000001</v>
          </cell>
          <cell r="AI12">
            <v>612.5578210108539</v>
          </cell>
          <cell r="AJ12" t="str">
            <v>Validée</v>
          </cell>
          <cell r="AK12">
            <v>10</v>
          </cell>
        </row>
        <row r="13">
          <cell r="A13">
            <v>38321</v>
          </cell>
          <cell r="B13">
            <v>180.84229999999999</v>
          </cell>
          <cell r="C13">
            <v>197.57329999999999</v>
          </cell>
          <cell r="D13">
            <v>16.731000000000002</v>
          </cell>
          <cell r="E13">
            <v>0</v>
          </cell>
          <cell r="F13">
            <v>226.28312348381039</v>
          </cell>
          <cell r="G13">
            <v>0.33113791300000001</v>
          </cell>
          <cell r="H13">
            <v>181.22168557081039</v>
          </cell>
          <cell r="I13">
            <v>44.7303</v>
          </cell>
          <cell r="J13">
            <v>407.12542348381038</v>
          </cell>
          <cell r="K13">
            <v>183.57427506985715</v>
          </cell>
          <cell r="L13">
            <v>0</v>
          </cell>
          <cell r="M13">
            <v>183.57427506985715</v>
          </cell>
          <cell r="N13">
            <v>590.69969855366753</v>
          </cell>
          <cell r="O13">
            <v>283.39003596254247</v>
          </cell>
          <cell r="P13">
            <v>225.59323110099996</v>
          </cell>
          <cell r="Q13">
            <v>57.796804861542483</v>
          </cell>
          <cell r="R13">
            <v>368.46507902212511</v>
          </cell>
          <cell r="S13">
            <v>-29.357417450999989</v>
          </cell>
          <cell r="T13">
            <v>33.639582549000011</v>
          </cell>
          <cell r="U13">
            <v>-62.997</v>
          </cell>
          <cell r="V13">
            <v>397.82249647312511</v>
          </cell>
          <cell r="W13">
            <v>2.4743406939999999</v>
          </cell>
          <cell r="X13">
            <v>395.34815577912508</v>
          </cell>
          <cell r="Y13">
            <v>91.038590676000013</v>
          </cell>
          <cell r="Z13">
            <v>66.511802177000007</v>
          </cell>
          <cell r="AA13">
            <v>-3.126197823</v>
          </cell>
          <cell r="AB13">
            <v>69.638000000000005</v>
          </cell>
          <cell r="AC13">
            <v>24.526788498999998</v>
          </cell>
          <cell r="AD13">
            <v>20.100788499</v>
          </cell>
          <cell r="AE13">
            <v>4.4260000000000002</v>
          </cell>
          <cell r="AF13">
            <v>0</v>
          </cell>
          <cell r="AG13">
            <v>-29.883174244999999</v>
          </cell>
          <cell r="AH13">
            <v>-44.7303</v>
          </cell>
          <cell r="AI13">
            <v>590.69969855366753</v>
          </cell>
          <cell r="AJ13" t="str">
            <v>Validée</v>
          </cell>
          <cell r="AK13">
            <v>11</v>
          </cell>
        </row>
        <row r="14">
          <cell r="A14">
            <v>38352</v>
          </cell>
          <cell r="B14">
            <v>176.3552</v>
          </cell>
          <cell r="C14">
            <v>192.2002</v>
          </cell>
          <cell r="D14">
            <v>15.845000000000001</v>
          </cell>
          <cell r="E14">
            <v>0</v>
          </cell>
          <cell r="F14">
            <v>237.82534876473736</v>
          </cell>
          <cell r="G14">
            <v>0.300513476</v>
          </cell>
          <cell r="H14">
            <v>192.44113528873737</v>
          </cell>
          <cell r="I14">
            <v>45.0837</v>
          </cell>
          <cell r="J14">
            <v>414.18054876473735</v>
          </cell>
          <cell r="K14">
            <v>182.64604960417302</v>
          </cell>
          <cell r="L14">
            <v>0</v>
          </cell>
          <cell r="M14">
            <v>182.64604960417302</v>
          </cell>
          <cell r="N14">
            <v>596.82659836891037</v>
          </cell>
          <cell r="O14">
            <v>285.3507117462409</v>
          </cell>
          <cell r="P14">
            <v>223.29061859999993</v>
          </cell>
          <cell r="Q14">
            <v>62.060093146241002</v>
          </cell>
          <cell r="R14">
            <v>369.12995252266938</v>
          </cell>
          <cell r="S14">
            <v>-44.864719090999984</v>
          </cell>
          <cell r="T14">
            <v>10.056280909000009</v>
          </cell>
          <cell r="U14">
            <v>-54.920999999999992</v>
          </cell>
          <cell r="V14">
            <v>413.99467161366937</v>
          </cell>
          <cell r="W14">
            <v>2.4055798670000006</v>
          </cell>
          <cell r="X14">
            <v>411.5890917466694</v>
          </cell>
          <cell r="Y14">
            <v>92.373954184000013</v>
          </cell>
          <cell r="Z14">
            <v>62.616292967000007</v>
          </cell>
          <cell r="AA14">
            <v>-4.1297070330000007</v>
          </cell>
          <cell r="AB14">
            <v>66.746000000000009</v>
          </cell>
          <cell r="AC14">
            <v>29.757661216999999</v>
          </cell>
          <cell r="AD14">
            <v>25.568661216999999</v>
          </cell>
          <cell r="AE14">
            <v>4.1890000000000001</v>
          </cell>
          <cell r="AF14">
            <v>0</v>
          </cell>
          <cell r="AG14">
            <v>-34.719888283999992</v>
          </cell>
          <cell r="AH14">
            <v>-45.0837</v>
          </cell>
          <cell r="AI14">
            <v>596.82659836891025</v>
          </cell>
          <cell r="AJ14" t="str">
            <v>Validée</v>
          </cell>
          <cell r="AK14">
            <v>12</v>
          </cell>
        </row>
        <row r="15">
          <cell r="A15">
            <v>38383</v>
          </cell>
          <cell r="B15">
            <v>179.3741</v>
          </cell>
          <cell r="C15">
            <v>197.83609999999999</v>
          </cell>
          <cell r="D15">
            <v>18.462</v>
          </cell>
          <cell r="E15">
            <v>0</v>
          </cell>
          <cell r="F15">
            <v>246.77684819946592</v>
          </cell>
          <cell r="G15">
            <v>0.27817420900000001</v>
          </cell>
          <cell r="H15">
            <v>201.0028739904659</v>
          </cell>
          <cell r="I15">
            <v>45.495800000000003</v>
          </cell>
          <cell r="J15">
            <v>426.15094819946592</v>
          </cell>
          <cell r="K15">
            <v>186.67946996789175</v>
          </cell>
          <cell r="L15">
            <v>0</v>
          </cell>
          <cell r="M15">
            <v>186.67946996789175</v>
          </cell>
          <cell r="N15">
            <v>612.83041816735772</v>
          </cell>
          <cell r="O15">
            <v>268.16031109462227</v>
          </cell>
          <cell r="P15">
            <v>214.451482521</v>
          </cell>
          <cell r="Q15">
            <v>53.708828573622313</v>
          </cell>
          <cell r="R15">
            <v>409.87510050373527</v>
          </cell>
          <cell r="S15">
            <v>-27.248627896999984</v>
          </cell>
          <cell r="T15">
            <v>33.721372103</v>
          </cell>
          <cell r="U15">
            <v>-60.969999999999985</v>
          </cell>
          <cell r="V15">
            <v>437.12372840073527</v>
          </cell>
          <cell r="W15">
            <v>2.4052130159999998</v>
          </cell>
          <cell r="X15">
            <v>434.71851538473527</v>
          </cell>
          <cell r="Y15">
            <v>97.849227947000003</v>
          </cell>
          <cell r="Z15">
            <v>69.523088389999998</v>
          </cell>
          <cell r="AA15">
            <v>-0.35191160999999999</v>
          </cell>
          <cell r="AB15">
            <v>69.875</v>
          </cell>
          <cell r="AC15">
            <v>28.326139556999998</v>
          </cell>
          <cell r="AD15">
            <v>21.810139556999999</v>
          </cell>
          <cell r="AE15">
            <v>6.516</v>
          </cell>
          <cell r="AF15">
            <v>0</v>
          </cell>
          <cell r="AG15">
            <v>-32.644234516000004</v>
          </cell>
          <cell r="AH15">
            <v>-45.495800000000003</v>
          </cell>
          <cell r="AI15">
            <v>612.83041816735749</v>
          </cell>
          <cell r="AJ15" t="str">
            <v>Validée</v>
          </cell>
          <cell r="AK15">
            <v>13</v>
          </cell>
        </row>
        <row r="16">
          <cell r="A16">
            <v>38411</v>
          </cell>
          <cell r="B16">
            <v>183.47739999999999</v>
          </cell>
          <cell r="C16">
            <v>200.3244</v>
          </cell>
          <cell r="D16">
            <v>16.847000000000001</v>
          </cell>
          <cell r="E16">
            <v>0</v>
          </cell>
          <cell r="F16">
            <v>258.39818894678183</v>
          </cell>
          <cell r="G16">
            <v>0.26138753799999997</v>
          </cell>
          <cell r="H16">
            <v>211.98500140878184</v>
          </cell>
          <cell r="I16">
            <v>46.151800000000001</v>
          </cell>
          <cell r="J16">
            <v>441.87558894678182</v>
          </cell>
          <cell r="K16">
            <v>190.57688634509077</v>
          </cell>
          <cell r="L16">
            <v>0</v>
          </cell>
          <cell r="M16">
            <v>190.57688634509077</v>
          </cell>
          <cell r="N16">
            <v>632.45247529187259</v>
          </cell>
          <cell r="O16">
            <v>252.01328376770653</v>
          </cell>
          <cell r="P16">
            <v>202.93932005000005</v>
          </cell>
          <cell r="Q16">
            <v>49.073963717706505</v>
          </cell>
          <cell r="R16">
            <v>442.74392029316607</v>
          </cell>
          <cell r="S16">
            <v>-16.790403448999996</v>
          </cell>
          <cell r="T16">
            <v>44.499596551000003</v>
          </cell>
          <cell r="U16">
            <v>-61.29</v>
          </cell>
          <cell r="V16">
            <v>459.53432374216607</v>
          </cell>
          <cell r="W16">
            <v>2.3883997060000004</v>
          </cell>
          <cell r="X16">
            <v>457.14592403616609</v>
          </cell>
          <cell r="Y16">
            <v>100.10851862799998</v>
          </cell>
          <cell r="Z16">
            <v>70.772892550999984</v>
          </cell>
          <cell r="AA16">
            <v>-0.11210744900000003</v>
          </cell>
          <cell r="AB16">
            <v>70.884999999999991</v>
          </cell>
          <cell r="AC16">
            <v>29.335626077000001</v>
          </cell>
          <cell r="AD16">
            <v>23.621626077000002</v>
          </cell>
          <cell r="AE16">
            <v>5.7139999999999995</v>
          </cell>
          <cell r="AF16">
            <v>0</v>
          </cell>
          <cell r="AG16">
            <v>-37.80378985900002</v>
          </cell>
          <cell r="AH16">
            <v>-46.151800000000001</v>
          </cell>
          <cell r="AI16">
            <v>632.4524752918727</v>
          </cell>
          <cell r="AJ16" t="str">
            <v>Validée</v>
          </cell>
          <cell r="AK16">
            <v>14</v>
          </cell>
        </row>
        <row r="17">
          <cell r="A17">
            <v>38442</v>
          </cell>
          <cell r="B17">
            <v>187.72390000000001</v>
          </cell>
          <cell r="C17">
            <v>205.0719</v>
          </cell>
          <cell r="D17">
            <v>17.347999999999999</v>
          </cell>
          <cell r="E17">
            <v>0</v>
          </cell>
          <cell r="F17">
            <v>251.48569709069329</v>
          </cell>
          <cell r="G17">
            <v>0.30515341699999998</v>
          </cell>
          <cell r="H17">
            <v>204.27314367369328</v>
          </cell>
          <cell r="I17">
            <v>46.907399999999996</v>
          </cell>
          <cell r="J17">
            <v>439.20959709069331</v>
          </cell>
          <cell r="K17">
            <v>194.69778529910843</v>
          </cell>
          <cell r="L17">
            <v>0</v>
          </cell>
          <cell r="M17">
            <v>194.69778529910843</v>
          </cell>
          <cell r="N17">
            <v>633.9073823898018</v>
          </cell>
          <cell r="O17">
            <v>236.62622574889053</v>
          </cell>
          <cell r="P17">
            <v>185.30053666700002</v>
          </cell>
          <cell r="Q17">
            <v>51.32568908189053</v>
          </cell>
          <cell r="R17">
            <v>459.29595622091119</v>
          </cell>
          <cell r="S17">
            <v>-9.8285911339999927</v>
          </cell>
          <cell r="T17">
            <v>60.910408866000012</v>
          </cell>
          <cell r="U17">
            <v>-70.739000000000004</v>
          </cell>
          <cell r="V17">
            <v>469.12454735491121</v>
          </cell>
          <cell r="W17">
            <v>2.3383074640000001</v>
          </cell>
          <cell r="X17">
            <v>466.78623989091125</v>
          </cell>
          <cell r="Y17">
            <v>101.224349937</v>
          </cell>
          <cell r="Z17">
            <v>70.990625393000002</v>
          </cell>
          <cell r="AA17">
            <v>-0.62537460700000003</v>
          </cell>
          <cell r="AB17">
            <v>71.616</v>
          </cell>
          <cell r="AC17">
            <v>30.233724544000001</v>
          </cell>
          <cell r="AD17">
            <v>24.553724544000001</v>
          </cell>
          <cell r="AE17">
            <v>5.6800000000000006</v>
          </cell>
          <cell r="AF17">
            <v>0</v>
          </cell>
          <cell r="AG17">
            <v>-39.209550357000005</v>
          </cell>
          <cell r="AH17">
            <v>-46.907399999999996</v>
          </cell>
          <cell r="AI17">
            <v>633.90738238980168</v>
          </cell>
          <cell r="AJ17" t="str">
            <v>Validée</v>
          </cell>
          <cell r="AK17">
            <v>15</v>
          </cell>
        </row>
        <row r="18">
          <cell r="A18">
            <v>38472</v>
          </cell>
          <cell r="B18">
            <v>185.43610000000001</v>
          </cell>
          <cell r="C18">
            <v>201.7841</v>
          </cell>
          <cell r="D18">
            <v>16.347999999999999</v>
          </cell>
          <cell r="E18">
            <v>0</v>
          </cell>
          <cell r="F18">
            <v>258.89657282730838</v>
          </cell>
          <cell r="G18">
            <v>0.25559283100000002</v>
          </cell>
          <cell r="H18">
            <v>210.68517999630839</v>
          </cell>
          <cell r="I18">
            <v>47.955799999999996</v>
          </cell>
          <cell r="J18">
            <v>444.33267282730839</v>
          </cell>
          <cell r="K18">
            <v>195.71945241160978</v>
          </cell>
          <cell r="L18">
            <v>0</v>
          </cell>
          <cell r="M18">
            <v>195.71945241160978</v>
          </cell>
          <cell r="N18">
            <v>640.05212523891817</v>
          </cell>
          <cell r="O18">
            <v>249.98781425433856</v>
          </cell>
          <cell r="P18">
            <v>194.77094547299995</v>
          </cell>
          <cell r="Q18">
            <v>55.216868781338633</v>
          </cell>
          <cell r="R18">
            <v>442.20627892457952</v>
          </cell>
          <cell r="S18">
            <v>-16.492974566999983</v>
          </cell>
          <cell r="T18">
            <v>55.703025433000015</v>
          </cell>
          <cell r="U18">
            <v>-72.195999999999998</v>
          </cell>
          <cell r="V18">
            <v>458.6992534915795</v>
          </cell>
          <cell r="W18">
            <v>2.4074898650000001</v>
          </cell>
          <cell r="X18">
            <v>456.2917636265795</v>
          </cell>
          <cell r="Y18">
            <v>95.845435578000007</v>
          </cell>
          <cell r="Z18">
            <v>71.945027482</v>
          </cell>
          <cell r="AA18">
            <v>-2.982972518</v>
          </cell>
          <cell r="AB18">
            <v>74.927999999999997</v>
          </cell>
          <cell r="AC18">
            <v>23.900408096</v>
          </cell>
          <cell r="AD18">
            <v>16.633408096</v>
          </cell>
          <cell r="AE18">
            <v>7.2670000000000003</v>
          </cell>
          <cell r="AF18">
            <v>0</v>
          </cell>
          <cell r="AG18">
            <v>-43.703467637999999</v>
          </cell>
          <cell r="AH18">
            <v>-47.955799999999996</v>
          </cell>
          <cell r="AI18">
            <v>640.05212523891817</v>
          </cell>
          <cell r="AJ18" t="str">
            <v>Validée</v>
          </cell>
          <cell r="AK18">
            <v>16</v>
          </cell>
        </row>
        <row r="19">
          <cell r="A19">
            <v>38503</v>
          </cell>
          <cell r="B19">
            <v>179.36929999999998</v>
          </cell>
          <cell r="C19">
            <v>197.35329999999999</v>
          </cell>
          <cell r="D19">
            <v>17.984000000000002</v>
          </cell>
          <cell r="E19">
            <v>0</v>
          </cell>
          <cell r="F19">
            <v>247.31473944878985</v>
          </cell>
          <cell r="G19">
            <v>0.54360520400000001</v>
          </cell>
          <cell r="H19">
            <v>197.42393424478988</v>
          </cell>
          <cell r="I19">
            <v>49.347200000000001</v>
          </cell>
          <cell r="J19">
            <v>426.6840394487898</v>
          </cell>
          <cell r="K19">
            <v>200.18925485156336</v>
          </cell>
          <cell r="L19">
            <v>0</v>
          </cell>
          <cell r="M19">
            <v>200.18925485156336</v>
          </cell>
          <cell r="N19">
            <v>626.87329430035311</v>
          </cell>
          <cell r="O19">
            <v>264.08309326828493</v>
          </cell>
          <cell r="P19">
            <v>215.04931244199992</v>
          </cell>
          <cell r="Q19">
            <v>49.033780826284996</v>
          </cell>
          <cell r="R19">
            <v>414.53707886306825</v>
          </cell>
          <cell r="S19">
            <v>-46.454014362999999</v>
          </cell>
          <cell r="T19">
            <v>26.312985636999997</v>
          </cell>
          <cell r="U19">
            <v>-72.766999999999996</v>
          </cell>
          <cell r="V19">
            <v>460.99109322606824</v>
          </cell>
          <cell r="W19">
            <v>2.4466849559999999</v>
          </cell>
          <cell r="X19">
            <v>458.54440827006823</v>
          </cell>
          <cell r="Y19">
            <v>95.528414464999997</v>
          </cell>
          <cell r="Z19">
            <v>71.448006124000003</v>
          </cell>
          <cell r="AA19">
            <v>-3.9149938759999996</v>
          </cell>
          <cell r="AB19">
            <v>75.363</v>
          </cell>
          <cell r="AC19">
            <v>24.080408340999998</v>
          </cell>
          <cell r="AD19">
            <v>17.712408341</v>
          </cell>
          <cell r="AE19">
            <v>6.3679999999999994</v>
          </cell>
          <cell r="AF19">
            <v>0</v>
          </cell>
          <cell r="AG19">
            <v>-43.781536633999991</v>
          </cell>
          <cell r="AH19">
            <v>-49.347200000000001</v>
          </cell>
          <cell r="AI19">
            <v>626.87329430035322</v>
          </cell>
          <cell r="AJ19" t="str">
            <v>Validée</v>
          </cell>
          <cell r="AK19">
            <v>17</v>
          </cell>
        </row>
        <row r="20">
          <cell r="A20">
            <v>38533</v>
          </cell>
          <cell r="B20">
            <v>172.7765</v>
          </cell>
          <cell r="C20">
            <v>188.70150000000001</v>
          </cell>
          <cell r="D20">
            <v>15.925000000000001</v>
          </cell>
          <cell r="E20">
            <v>0</v>
          </cell>
          <cell r="F20">
            <v>245.3054963544063</v>
          </cell>
          <cell r="G20">
            <v>0.26882238999999997</v>
          </cell>
          <cell r="H20">
            <v>197.22167396440631</v>
          </cell>
          <cell r="I20">
            <v>47.814999999999998</v>
          </cell>
          <cell r="J20">
            <v>418.08199635440633</v>
          </cell>
          <cell r="K20">
            <v>201.65944151035745</v>
          </cell>
          <cell r="L20">
            <v>0</v>
          </cell>
          <cell r="M20">
            <v>201.65944151035745</v>
          </cell>
          <cell r="N20">
            <v>619.74143786476384</v>
          </cell>
          <cell r="O20">
            <v>230.85450780764944</v>
          </cell>
          <cell r="P20">
            <v>202.07991721500002</v>
          </cell>
          <cell r="Q20">
            <v>28.774590592649403</v>
          </cell>
          <cell r="R20">
            <v>449.92228351611425</v>
          </cell>
          <cell r="S20">
            <v>-13.540804172999998</v>
          </cell>
          <cell r="T20">
            <v>52.278195827000005</v>
          </cell>
          <cell r="U20">
            <v>-65.819000000000003</v>
          </cell>
          <cell r="V20">
            <v>463.46308768911427</v>
          </cell>
          <cell r="W20">
            <v>2.4255628069999999</v>
          </cell>
          <cell r="X20">
            <v>461.03752488211427</v>
          </cell>
          <cell r="Y20">
            <v>85.845221233000018</v>
          </cell>
          <cell r="Z20">
            <v>66.233758903000009</v>
          </cell>
          <cell r="AA20">
            <v>-4.3722410969999999</v>
          </cell>
          <cell r="AB20">
            <v>70.606000000000009</v>
          </cell>
          <cell r="AC20">
            <v>19.611462330000002</v>
          </cell>
          <cell r="AD20">
            <v>15.05746233</v>
          </cell>
          <cell r="AE20">
            <v>4.5540000000000003</v>
          </cell>
          <cell r="AF20">
            <v>0</v>
          </cell>
          <cell r="AG20">
            <v>-24.809867774000001</v>
          </cell>
          <cell r="AH20">
            <v>-47.814999999999998</v>
          </cell>
          <cell r="AI20">
            <v>619.74143786476372</v>
          </cell>
          <cell r="AJ20" t="str">
            <v>Validée</v>
          </cell>
          <cell r="AK20">
            <v>18</v>
          </cell>
        </row>
        <row r="21">
          <cell r="A21">
            <v>38564</v>
          </cell>
          <cell r="B21">
            <v>151.95310000000001</v>
          </cell>
          <cell r="C21">
            <v>169.04910000000001</v>
          </cell>
          <cell r="D21">
            <v>17.096</v>
          </cell>
          <cell r="E21">
            <v>0</v>
          </cell>
          <cell r="F21">
            <v>235.63925915470139</v>
          </cell>
          <cell r="G21">
            <v>0.26068839299999996</v>
          </cell>
          <cell r="H21">
            <v>188.18567076170137</v>
          </cell>
          <cell r="I21">
            <v>47.192900000000002</v>
          </cell>
          <cell r="J21">
            <v>387.5923591547014</v>
          </cell>
          <cell r="K21">
            <v>200.02192595708246</v>
          </cell>
          <cell r="L21">
            <v>0</v>
          </cell>
          <cell r="M21">
            <v>200.02192595708246</v>
          </cell>
          <cell r="N21">
            <v>587.61428511178383</v>
          </cell>
          <cell r="O21">
            <v>203.06248298572243</v>
          </cell>
          <cell r="P21">
            <v>165.189539661</v>
          </cell>
          <cell r="Q21">
            <v>37.872943324722456</v>
          </cell>
          <cell r="R21">
            <v>442.99008998706131</v>
          </cell>
          <cell r="S21">
            <v>-22.478278637000003</v>
          </cell>
          <cell r="T21">
            <v>51.700721363</v>
          </cell>
          <cell r="U21">
            <v>-74.179000000000002</v>
          </cell>
          <cell r="V21">
            <v>465.46836862406133</v>
          </cell>
          <cell r="W21">
            <v>2.4287152300000003</v>
          </cell>
          <cell r="X21">
            <v>463.0396533940613</v>
          </cell>
          <cell r="Y21">
            <v>88.270940347000007</v>
          </cell>
          <cell r="Z21">
            <v>66.762752852000006</v>
          </cell>
          <cell r="AA21">
            <v>-4.320247148</v>
          </cell>
          <cell r="AB21">
            <v>71.082999999999998</v>
          </cell>
          <cell r="AC21">
            <v>21.508187494999998</v>
          </cell>
          <cell r="AD21">
            <v>17.123187495</v>
          </cell>
          <cell r="AE21">
            <v>4.3250000000000002</v>
          </cell>
          <cell r="AF21">
            <v>0.06</v>
          </cell>
          <cell r="AG21">
            <v>-29.832652486000004</v>
          </cell>
          <cell r="AH21">
            <v>-47.192900000000002</v>
          </cell>
          <cell r="AI21">
            <v>587.61428511178383</v>
          </cell>
          <cell r="AJ21" t="str">
            <v>Validée</v>
          </cell>
          <cell r="AK21">
            <v>19</v>
          </cell>
        </row>
        <row r="22">
          <cell r="A22">
            <v>38595</v>
          </cell>
          <cell r="B22">
            <v>138.18180000000001</v>
          </cell>
          <cell r="C22">
            <v>154.7688</v>
          </cell>
          <cell r="D22">
            <v>16.587</v>
          </cell>
          <cell r="E22">
            <v>0</v>
          </cell>
          <cell r="F22">
            <v>249.29084826148107</v>
          </cell>
          <cell r="G22">
            <v>0.26934707099999999</v>
          </cell>
          <cell r="H22">
            <v>202.01690119048106</v>
          </cell>
          <cell r="I22">
            <v>47.004599999999996</v>
          </cell>
          <cell r="J22">
            <v>387.47264826148108</v>
          </cell>
          <cell r="K22">
            <v>196.0217116458557</v>
          </cell>
          <cell r="L22">
            <v>0</v>
          </cell>
          <cell r="M22">
            <v>196.0217116458557</v>
          </cell>
          <cell r="N22">
            <v>583.49435990733673</v>
          </cell>
          <cell r="O22">
            <v>189.3306621992856</v>
          </cell>
          <cell r="P22">
            <v>155.002308027</v>
          </cell>
          <cell r="Q22">
            <v>34.328354172285614</v>
          </cell>
          <cell r="R22">
            <v>448.94817361005113</v>
          </cell>
          <cell r="S22">
            <v>-27.547432059999991</v>
          </cell>
          <cell r="T22">
            <v>54.240567940000005</v>
          </cell>
          <cell r="U22">
            <v>-81.787999999999997</v>
          </cell>
          <cell r="V22">
            <v>476.49560567005113</v>
          </cell>
          <cell r="W22">
            <v>2.4223470059999994</v>
          </cell>
          <cell r="X22">
            <v>474.07325866405114</v>
          </cell>
          <cell r="Y22">
            <v>87.238939453</v>
          </cell>
          <cell r="Z22">
            <v>66.018546791999995</v>
          </cell>
          <cell r="AA22">
            <v>-4.969453208</v>
          </cell>
          <cell r="AB22">
            <v>70.988</v>
          </cell>
          <cell r="AC22">
            <v>21.220392661000002</v>
          </cell>
          <cell r="AD22">
            <v>17.814392660999999</v>
          </cell>
          <cell r="AE22">
            <v>3.3759999999999999</v>
          </cell>
          <cell r="AF22">
            <v>0.03</v>
          </cell>
          <cell r="AG22">
            <v>-32.454463551000003</v>
          </cell>
          <cell r="AH22">
            <v>-47.004599999999996</v>
          </cell>
          <cell r="AI22">
            <v>583.49435990733662</v>
          </cell>
          <cell r="AJ22" t="str">
            <v>Validée</v>
          </cell>
          <cell r="AK22">
            <v>20</v>
          </cell>
        </row>
        <row r="23">
          <cell r="A23">
            <v>38625</v>
          </cell>
          <cell r="B23">
            <v>133.71690000000001</v>
          </cell>
          <cell r="C23">
            <v>149.7389</v>
          </cell>
          <cell r="D23">
            <v>16.021999999999998</v>
          </cell>
          <cell r="E23">
            <v>0</v>
          </cell>
          <cell r="F23">
            <v>241.10241384516598</v>
          </cell>
          <cell r="G23">
            <v>0.23319585300000001</v>
          </cell>
          <cell r="H23">
            <v>194.42001799216598</v>
          </cell>
          <cell r="I23">
            <v>46.449200000000005</v>
          </cell>
          <cell r="J23">
            <v>374.81931384516599</v>
          </cell>
          <cell r="K23">
            <v>191.43730298849101</v>
          </cell>
          <cell r="L23">
            <v>0</v>
          </cell>
          <cell r="M23">
            <v>191.43730298849101</v>
          </cell>
          <cell r="N23">
            <v>566.25661683365706</v>
          </cell>
          <cell r="O23">
            <v>185.56409397347343</v>
          </cell>
          <cell r="P23">
            <v>159.46532180299999</v>
          </cell>
          <cell r="Q23">
            <v>26.098772170473467</v>
          </cell>
          <cell r="R23">
            <v>441.08868791018335</v>
          </cell>
          <cell r="S23">
            <v>-38.833814898999997</v>
          </cell>
          <cell r="T23">
            <v>37.955185101000005</v>
          </cell>
          <cell r="U23">
            <v>-76.789000000000001</v>
          </cell>
          <cell r="V23">
            <v>479.92250280918336</v>
          </cell>
          <cell r="W23">
            <v>2.3379539989999998</v>
          </cell>
          <cell r="X23">
            <v>477.58454881018338</v>
          </cell>
          <cell r="Y23">
            <v>86.806716455</v>
          </cell>
          <cell r="Z23">
            <v>68.598765928999995</v>
          </cell>
          <cell r="AA23">
            <v>-5.2672340710000007</v>
          </cell>
          <cell r="AB23">
            <v>73.866</v>
          </cell>
          <cell r="AC23">
            <v>18.207950526000001</v>
          </cell>
          <cell r="AD23">
            <v>14.828950526000002</v>
          </cell>
          <cell r="AE23">
            <v>3.379</v>
          </cell>
          <cell r="AF23">
            <v>0</v>
          </cell>
          <cell r="AG23">
            <v>-26.410551404999985</v>
          </cell>
          <cell r="AH23">
            <v>-46.449200000000005</v>
          </cell>
          <cell r="AI23">
            <v>566.25661683365672</v>
          </cell>
          <cell r="AJ23" t="str">
            <v>Validée</v>
          </cell>
          <cell r="AK23">
            <v>21</v>
          </cell>
        </row>
        <row r="24">
          <cell r="A24">
            <v>38656</v>
          </cell>
          <cell r="B24">
            <v>137.56440000000001</v>
          </cell>
          <cell r="C24">
            <v>153.8244</v>
          </cell>
          <cell r="D24">
            <v>16.260000000000002</v>
          </cell>
          <cell r="E24">
            <v>0</v>
          </cell>
          <cell r="F24">
            <v>234.49376077445214</v>
          </cell>
          <cell r="G24">
            <v>0.26601633499999999</v>
          </cell>
          <cell r="H24">
            <v>187.22314443945214</v>
          </cell>
          <cell r="I24">
            <v>47.004599999999996</v>
          </cell>
          <cell r="J24">
            <v>372.05816077445218</v>
          </cell>
          <cell r="K24">
            <v>188.99598126844586</v>
          </cell>
          <cell r="L24">
            <v>0</v>
          </cell>
          <cell r="M24">
            <v>188.99598126844586</v>
          </cell>
          <cell r="N24">
            <v>561.05414204289809</v>
          </cell>
          <cell r="O24">
            <v>194.26040856778022</v>
          </cell>
          <cell r="P24">
            <v>161.451089903</v>
          </cell>
          <cell r="Q24">
            <v>32.809318664780193</v>
          </cell>
          <cell r="R24">
            <v>433.3599719941177</v>
          </cell>
          <cell r="S24">
            <v>-45.299686966999985</v>
          </cell>
          <cell r="T24">
            <v>28.100313033000006</v>
          </cell>
          <cell r="U24">
            <v>-73.399999999999991</v>
          </cell>
          <cell r="V24">
            <v>478.65965896111771</v>
          </cell>
          <cell r="W24">
            <v>2.3278519179999999</v>
          </cell>
          <cell r="X24">
            <v>476.33180704311769</v>
          </cell>
          <cell r="Y24">
            <v>85.826572828999986</v>
          </cell>
          <cell r="Z24">
            <v>67.253160096999991</v>
          </cell>
          <cell r="AA24">
            <v>-7.9888399029999997</v>
          </cell>
          <cell r="AB24">
            <v>75.24199999999999</v>
          </cell>
          <cell r="AC24">
            <v>18.573412732000001</v>
          </cell>
          <cell r="AD24">
            <v>14.333412732000001</v>
          </cell>
          <cell r="AE24">
            <v>4.24</v>
          </cell>
          <cell r="AF24">
            <v>0</v>
          </cell>
          <cell r="AG24">
            <v>-19.260334309999983</v>
          </cell>
          <cell r="AH24">
            <v>-47.004599999999996</v>
          </cell>
          <cell r="AI24">
            <v>561.05414204289787</v>
          </cell>
          <cell r="AJ24" t="str">
            <v>Validée</v>
          </cell>
          <cell r="AK24">
            <v>22</v>
          </cell>
        </row>
        <row r="25">
          <cell r="A25">
            <v>38686</v>
          </cell>
          <cell r="B25">
            <v>138.51519999999999</v>
          </cell>
          <cell r="C25">
            <v>153.82919999999999</v>
          </cell>
          <cell r="D25">
            <v>15.314</v>
          </cell>
          <cell r="E25">
            <v>0</v>
          </cell>
          <cell r="F25">
            <v>238.1186369696849</v>
          </cell>
          <cell r="G25">
            <v>0.28400351099999999</v>
          </cell>
          <cell r="H25">
            <v>192.4666334586849</v>
          </cell>
          <cell r="I25">
            <v>45.368000000000002</v>
          </cell>
          <cell r="J25">
            <v>376.63383696968492</v>
          </cell>
          <cell r="K25">
            <v>192.84585231032779</v>
          </cell>
          <cell r="L25">
            <v>0</v>
          </cell>
          <cell r="M25">
            <v>192.84585231032779</v>
          </cell>
          <cell r="N25">
            <v>569.47968928001274</v>
          </cell>
          <cell r="O25">
            <v>156.65970029253197</v>
          </cell>
          <cell r="P25">
            <v>125.78763235699995</v>
          </cell>
          <cell r="Q25">
            <v>30.872067935532044</v>
          </cell>
          <cell r="R25">
            <v>481.47604094548063</v>
          </cell>
          <cell r="S25">
            <v>-12.348671876999994</v>
          </cell>
          <cell r="T25">
            <v>63.382328123000001</v>
          </cell>
          <cell r="U25">
            <v>-75.730999999999995</v>
          </cell>
          <cell r="V25">
            <v>493.82471282248065</v>
          </cell>
          <cell r="W25">
            <v>2.3312949890000003</v>
          </cell>
          <cell r="X25">
            <v>491.49341783348069</v>
          </cell>
          <cell r="Y25">
            <v>91.990463680000005</v>
          </cell>
          <cell r="Z25">
            <v>70.306302359</v>
          </cell>
          <cell r="AA25">
            <v>-8.3286976409999998</v>
          </cell>
          <cell r="AB25">
            <v>78.635000000000005</v>
          </cell>
          <cell r="AC25">
            <v>21.684161320999998</v>
          </cell>
          <cell r="AD25">
            <v>15.660161320999999</v>
          </cell>
          <cell r="AE25">
            <v>6.024</v>
          </cell>
          <cell r="AF25">
            <v>0</v>
          </cell>
          <cell r="AG25">
            <v>-23.334411721999992</v>
          </cell>
          <cell r="AH25">
            <v>-45.368000000000002</v>
          </cell>
          <cell r="AI25">
            <v>569.47968928001262</v>
          </cell>
          <cell r="AJ25" t="str">
            <v>Validée</v>
          </cell>
          <cell r="AK25">
            <v>23</v>
          </cell>
        </row>
        <row r="26">
          <cell r="A26">
            <v>38717</v>
          </cell>
          <cell r="B26">
            <v>154.95230000000001</v>
          </cell>
          <cell r="C26">
            <v>169.99930000000001</v>
          </cell>
          <cell r="D26">
            <v>15.047000000000001</v>
          </cell>
          <cell r="E26">
            <v>0</v>
          </cell>
          <cell r="F26">
            <v>236.90163201353178</v>
          </cell>
          <cell r="G26">
            <v>0.29480402099999997</v>
          </cell>
          <cell r="H26">
            <v>191.55552799253178</v>
          </cell>
          <cell r="I26">
            <v>45.051300000000005</v>
          </cell>
          <cell r="J26">
            <v>391.85393201353179</v>
          </cell>
          <cell r="K26">
            <v>190.31342795359132</v>
          </cell>
          <cell r="L26">
            <v>0</v>
          </cell>
          <cell r="M26">
            <v>190.31342795359132</v>
          </cell>
          <cell r="N26">
            <v>582.16735996712305</v>
          </cell>
          <cell r="O26">
            <v>183.07515582600104</v>
          </cell>
          <cell r="P26">
            <v>155.69303998300006</v>
          </cell>
          <cell r="Q26">
            <v>27.382115843000975</v>
          </cell>
          <cell r="R26">
            <v>476.78580873712212</v>
          </cell>
          <cell r="S26">
            <v>-36.558504461000005</v>
          </cell>
          <cell r="T26">
            <v>37.696495539000004</v>
          </cell>
          <cell r="U26">
            <v>-74.25500000000001</v>
          </cell>
          <cell r="V26">
            <v>513.34431319812211</v>
          </cell>
          <cell r="W26">
            <v>2.297473095</v>
          </cell>
          <cell r="X26">
            <v>511.04684010312212</v>
          </cell>
          <cell r="Y26">
            <v>91.315109753000002</v>
          </cell>
          <cell r="Z26">
            <v>69.307403331999993</v>
          </cell>
          <cell r="AA26">
            <v>-6.7125966679999998</v>
          </cell>
          <cell r="AB26">
            <v>76.02</v>
          </cell>
          <cell r="AC26">
            <v>22.007706421000002</v>
          </cell>
          <cell r="AD26">
            <v>13.542706421</v>
          </cell>
          <cell r="AE26">
            <v>8.4649999999999999</v>
          </cell>
          <cell r="AF26">
            <v>0</v>
          </cell>
          <cell r="AG26">
            <v>-13.621505157000009</v>
          </cell>
          <cell r="AH26">
            <v>-45.051300000000005</v>
          </cell>
          <cell r="AI26">
            <v>582.16735996712316</v>
          </cell>
          <cell r="AJ26" t="str">
            <v>Validée</v>
          </cell>
          <cell r="AK26">
            <v>24</v>
          </cell>
        </row>
        <row r="27">
          <cell r="A27">
            <v>38748</v>
          </cell>
          <cell r="B27">
            <v>152.37790000000001</v>
          </cell>
          <cell r="C27">
            <v>169.3509</v>
          </cell>
          <cell r="D27">
            <v>16.972999999999999</v>
          </cell>
          <cell r="E27">
            <v>0</v>
          </cell>
          <cell r="F27">
            <v>252.07227167344408</v>
          </cell>
          <cell r="G27">
            <v>0.26635719600000002</v>
          </cell>
          <cell r="H27">
            <v>205.43891447744409</v>
          </cell>
          <cell r="I27">
            <v>46.366999999999997</v>
          </cell>
          <cell r="J27">
            <v>404.45017167344406</v>
          </cell>
          <cell r="K27">
            <v>193.28273132524905</v>
          </cell>
          <cell r="L27">
            <v>0</v>
          </cell>
          <cell r="M27">
            <v>193.28273132524905</v>
          </cell>
          <cell r="N27">
            <v>597.73290299869313</v>
          </cell>
          <cell r="O27">
            <v>219.01877470131865</v>
          </cell>
          <cell r="P27">
            <v>209.45102660800012</v>
          </cell>
          <cell r="Q27">
            <v>9.5677480933185564</v>
          </cell>
          <cell r="R27">
            <v>459.00452924637455</v>
          </cell>
          <cell r="S27">
            <v>-75.412634905999994</v>
          </cell>
          <cell r="T27">
            <v>-0.55263490600000154</v>
          </cell>
          <cell r="U27">
            <v>-74.859999999999985</v>
          </cell>
          <cell r="V27">
            <v>534.41716415237454</v>
          </cell>
          <cell r="W27">
            <v>2.3432664429999996</v>
          </cell>
          <cell r="X27">
            <v>532.07389770937448</v>
          </cell>
          <cell r="Y27">
            <v>97.975337189000001</v>
          </cell>
          <cell r="Z27">
            <v>78.195846773</v>
          </cell>
          <cell r="AA27">
            <v>-1.869153227</v>
          </cell>
          <cell r="AB27">
            <v>80.064999999999998</v>
          </cell>
          <cell r="AC27">
            <v>19.779490416000002</v>
          </cell>
          <cell r="AD27">
            <v>12.824490416</v>
          </cell>
          <cell r="AE27">
            <v>6.955000000000001</v>
          </cell>
          <cell r="AF27">
            <v>0</v>
          </cell>
          <cell r="AG27">
            <v>-17.684936240000003</v>
          </cell>
          <cell r="AH27">
            <v>-46.366999999999997</v>
          </cell>
          <cell r="AI27">
            <v>597.73290299869313</v>
          </cell>
          <cell r="AJ27" t="str">
            <v>Validée</v>
          </cell>
          <cell r="AK27">
            <v>25</v>
          </cell>
        </row>
        <row r="28">
          <cell r="A28">
            <v>38776</v>
          </cell>
          <cell r="B28">
            <v>152.61799999999999</v>
          </cell>
          <cell r="C28">
            <v>170.09</v>
          </cell>
          <cell r="D28">
            <v>17.472000000000001</v>
          </cell>
          <cell r="E28">
            <v>0</v>
          </cell>
          <cell r="F28">
            <v>271.17168354971773</v>
          </cell>
          <cell r="G28">
            <v>0.33365919900000002</v>
          </cell>
          <cell r="H28">
            <v>224.4240243507177</v>
          </cell>
          <cell r="I28">
            <v>46.414000000000001</v>
          </cell>
          <cell r="J28">
            <v>423.78968354971772</v>
          </cell>
          <cell r="K28">
            <v>196.05237185012243</v>
          </cell>
          <cell r="L28">
            <v>0</v>
          </cell>
          <cell r="M28">
            <v>196.05237185012243</v>
          </cell>
          <cell r="N28">
            <v>619.84205539984009</v>
          </cell>
          <cell r="O28">
            <v>218.60407032639716</v>
          </cell>
          <cell r="P28">
            <v>202.72262201199999</v>
          </cell>
          <cell r="Q28">
            <v>15.881448314397204</v>
          </cell>
          <cell r="R28">
            <v>479.13365578044301</v>
          </cell>
          <cell r="S28">
            <v>-67.632441604000007</v>
          </cell>
          <cell r="T28">
            <v>6.2825583959999989</v>
          </cell>
          <cell r="U28">
            <v>-73.915000000000006</v>
          </cell>
          <cell r="V28">
            <v>546.76609738444301</v>
          </cell>
          <cell r="W28">
            <v>2.3301494979999999</v>
          </cell>
          <cell r="X28">
            <v>544.43594788644305</v>
          </cell>
          <cell r="Y28">
            <v>101.142920409</v>
          </cell>
          <cell r="Z28">
            <v>81.52339088299999</v>
          </cell>
          <cell r="AA28">
            <v>0.37839088299999996</v>
          </cell>
          <cell r="AB28">
            <v>81.144999999999996</v>
          </cell>
          <cell r="AC28">
            <v>19.619529526000001</v>
          </cell>
          <cell r="AD28">
            <v>14.714529526</v>
          </cell>
          <cell r="AE28">
            <v>4.9050000000000002</v>
          </cell>
          <cell r="AF28">
            <v>0</v>
          </cell>
          <cell r="AG28">
            <v>-23.247249701999994</v>
          </cell>
          <cell r="AH28">
            <v>-46.414000000000001</v>
          </cell>
          <cell r="AI28">
            <v>619.84205539984021</v>
          </cell>
          <cell r="AJ28" t="str">
            <v>Validée</v>
          </cell>
          <cell r="AK28">
            <v>26</v>
          </cell>
        </row>
        <row r="29">
          <cell r="A29">
            <v>38807</v>
          </cell>
          <cell r="B29">
            <v>163.12460000000002</v>
          </cell>
          <cell r="C29">
            <v>181.2176</v>
          </cell>
          <cell r="D29">
            <v>18.093</v>
          </cell>
          <cell r="E29">
            <v>0</v>
          </cell>
          <cell r="F29">
            <v>261.55912490802842</v>
          </cell>
          <cell r="G29">
            <v>0.30600684499999997</v>
          </cell>
          <cell r="H29">
            <v>213.99141806302842</v>
          </cell>
          <cell r="I29">
            <v>47.261699999999998</v>
          </cell>
          <cell r="J29">
            <v>424.68372490802847</v>
          </cell>
          <cell r="K29">
            <v>203.86759518619709</v>
          </cell>
          <cell r="L29">
            <v>0</v>
          </cell>
          <cell r="M29">
            <v>203.86759518619709</v>
          </cell>
          <cell r="N29">
            <v>628.5513200942255</v>
          </cell>
          <cell r="O29">
            <v>248.31169784106919</v>
          </cell>
          <cell r="P29">
            <v>222.38057764000001</v>
          </cell>
          <cell r="Q29">
            <v>25.931120201069149</v>
          </cell>
          <cell r="R29">
            <v>465.62465617715657</v>
          </cell>
          <cell r="S29">
            <v>-71.590607269000003</v>
          </cell>
          <cell r="T29">
            <v>5.1083927310000021</v>
          </cell>
          <cell r="U29">
            <v>-76.699000000000012</v>
          </cell>
          <cell r="V29">
            <v>537.21526344615654</v>
          </cell>
          <cell r="W29">
            <v>2.3753703980000003</v>
          </cell>
          <cell r="X29">
            <v>534.83989304815645</v>
          </cell>
          <cell r="Y29">
            <v>103.19798316200001</v>
          </cell>
          <cell r="Z29">
            <v>82.683055018000005</v>
          </cell>
          <cell r="AA29">
            <v>-0.41794498199999996</v>
          </cell>
          <cell r="AB29">
            <v>83.100999999999999</v>
          </cell>
          <cell r="AC29">
            <v>20.514928144000002</v>
          </cell>
          <cell r="AD29">
            <v>16.702928144000001</v>
          </cell>
          <cell r="AE29">
            <v>3.8119999999999998</v>
          </cell>
          <cell r="AF29">
            <v>0</v>
          </cell>
          <cell r="AG29">
            <v>-17.812949238000023</v>
          </cell>
          <cell r="AH29">
            <v>-47.261699999999998</v>
          </cell>
          <cell r="AI29">
            <v>628.55132009422573</v>
          </cell>
          <cell r="AJ29" t="str">
            <v>Validée</v>
          </cell>
          <cell r="AK29">
            <v>27</v>
          </cell>
        </row>
        <row r="30">
          <cell r="A30">
            <v>38837</v>
          </cell>
          <cell r="B30">
            <v>155.02120000000002</v>
          </cell>
          <cell r="C30">
            <v>171.23320000000001</v>
          </cell>
          <cell r="D30">
            <v>16.212</v>
          </cell>
          <cell r="E30">
            <v>0</v>
          </cell>
          <cell r="F30">
            <v>253.05957752785127</v>
          </cell>
          <cell r="G30">
            <v>0.27297397699999998</v>
          </cell>
          <cell r="H30">
            <v>204.5276035508513</v>
          </cell>
          <cell r="I30">
            <v>48.259</v>
          </cell>
          <cell r="J30">
            <v>408.0807775278513</v>
          </cell>
          <cell r="K30">
            <v>210.23800277875705</v>
          </cell>
          <cell r="L30">
            <v>0</v>
          </cell>
          <cell r="M30">
            <v>210.23800277875705</v>
          </cell>
          <cell r="N30">
            <v>618.31878030660835</v>
          </cell>
          <cell r="O30">
            <v>232.73116301030683</v>
          </cell>
          <cell r="P30">
            <v>207.46155444099998</v>
          </cell>
          <cell r="Q30">
            <v>25.269608569306882</v>
          </cell>
          <cell r="R30">
            <v>468.16232865830153</v>
          </cell>
          <cell r="S30">
            <v>-67.928418152999996</v>
          </cell>
          <cell r="T30">
            <v>8.1535818469999946</v>
          </cell>
          <cell r="U30">
            <v>-76.081999999999994</v>
          </cell>
          <cell r="V30">
            <v>536.09074681130153</v>
          </cell>
          <cell r="W30">
            <v>2.3807490509999996</v>
          </cell>
          <cell r="X30">
            <v>533.70999776030146</v>
          </cell>
          <cell r="Y30">
            <v>103.02595674200002</v>
          </cell>
          <cell r="Z30">
            <v>81.604605342000013</v>
          </cell>
          <cell r="AA30">
            <v>-0.81439465799999999</v>
          </cell>
          <cell r="AB30">
            <v>82.419000000000011</v>
          </cell>
          <cell r="AC30">
            <v>21.421351400000002</v>
          </cell>
          <cell r="AD30">
            <v>16.459351400000003</v>
          </cell>
          <cell r="AE30">
            <v>4.9620000000000006</v>
          </cell>
          <cell r="AF30">
            <v>0</v>
          </cell>
          <cell r="AG30">
            <v>-20.451245380000003</v>
          </cell>
          <cell r="AH30">
            <v>-48.259</v>
          </cell>
          <cell r="AI30">
            <v>618.31878030660835</v>
          </cell>
          <cell r="AJ30" t="str">
            <v>Validée</v>
          </cell>
          <cell r="AK30">
            <v>28</v>
          </cell>
        </row>
        <row r="31">
          <cell r="A31">
            <v>38868</v>
          </cell>
          <cell r="B31">
            <v>155.70699999999999</v>
          </cell>
          <cell r="C31">
            <v>174.19800000000001</v>
          </cell>
          <cell r="D31">
            <v>18.491</v>
          </cell>
          <cell r="E31">
            <v>0</v>
          </cell>
          <cell r="F31">
            <v>257.19410775705512</v>
          </cell>
          <cell r="G31">
            <v>0.46487385400000003</v>
          </cell>
          <cell r="H31">
            <v>207.75453390305512</v>
          </cell>
          <cell r="I31">
            <v>48.974700000000006</v>
          </cell>
          <cell r="J31">
            <v>412.90110775705512</v>
          </cell>
          <cell r="K31">
            <v>224.6219320667135</v>
          </cell>
          <cell r="L31">
            <v>0</v>
          </cell>
          <cell r="M31">
            <v>224.6219320667135</v>
          </cell>
          <cell r="N31">
            <v>637.52303982376861</v>
          </cell>
          <cell r="O31">
            <v>241.94105793757001</v>
          </cell>
          <cell r="P31">
            <v>216.63055846800006</v>
          </cell>
          <cell r="Q31">
            <v>25.310499469569905</v>
          </cell>
          <cell r="R31">
            <v>468.88165503019877</v>
          </cell>
          <cell r="S31">
            <v>-70.773195402000027</v>
          </cell>
          <cell r="T31">
            <v>2.0068045979999951</v>
          </cell>
          <cell r="U31">
            <v>-72.780000000000015</v>
          </cell>
          <cell r="V31">
            <v>539.65485043219883</v>
          </cell>
          <cell r="W31">
            <v>2.3978839320000001</v>
          </cell>
          <cell r="X31">
            <v>537.25696650019881</v>
          </cell>
          <cell r="Y31">
            <v>96.653730887999984</v>
          </cell>
          <cell r="Z31">
            <v>78.134305579999989</v>
          </cell>
          <cell r="AA31">
            <v>-1.5846944199999999</v>
          </cell>
          <cell r="AB31">
            <v>79.718999999999994</v>
          </cell>
          <cell r="AC31">
            <v>18.519425308000002</v>
          </cell>
          <cell r="AD31">
            <v>14.040425308000001</v>
          </cell>
          <cell r="AE31">
            <v>4.4790000000000001</v>
          </cell>
          <cell r="AF31">
            <v>0</v>
          </cell>
          <cell r="AG31">
            <v>-23.354057744000009</v>
          </cell>
          <cell r="AH31">
            <v>-48.974700000000006</v>
          </cell>
          <cell r="AI31">
            <v>637.52303982376873</v>
          </cell>
          <cell r="AJ31" t="str">
            <v>Validée</v>
          </cell>
          <cell r="AK31">
            <v>29</v>
          </cell>
        </row>
        <row r="32">
          <cell r="A32">
            <v>38898</v>
          </cell>
          <cell r="B32">
            <v>150.78389999999999</v>
          </cell>
          <cell r="C32">
            <v>165.75389999999999</v>
          </cell>
          <cell r="D32">
            <v>14.97</v>
          </cell>
          <cell r="E32">
            <v>0</v>
          </cell>
          <cell r="F32">
            <v>235.12274697940856</v>
          </cell>
          <cell r="G32">
            <v>0.31553114599999998</v>
          </cell>
          <cell r="H32">
            <v>188.44021583340856</v>
          </cell>
          <cell r="I32">
            <v>46.366999999999997</v>
          </cell>
          <cell r="J32">
            <v>385.90664697940855</v>
          </cell>
          <cell r="K32">
            <v>210.10045082090076</v>
          </cell>
          <cell r="L32">
            <v>0</v>
          </cell>
          <cell r="M32">
            <v>210.10045082090076</v>
          </cell>
          <cell r="N32">
            <v>596.00709780030934</v>
          </cell>
          <cell r="O32">
            <v>252.85521985552941</v>
          </cell>
          <cell r="P32">
            <v>223.97610285500008</v>
          </cell>
          <cell r="Q32">
            <v>28.879117000529405</v>
          </cell>
          <cell r="R32">
            <v>405.65033612377988</v>
          </cell>
          <cell r="S32">
            <v>-74.539909587000011</v>
          </cell>
          <cell r="T32">
            <v>-9.5139095870000077</v>
          </cell>
          <cell r="U32">
            <v>-65.025999999999996</v>
          </cell>
          <cell r="V32">
            <v>480.19024571077989</v>
          </cell>
          <cell r="W32">
            <v>2.394696057</v>
          </cell>
          <cell r="X32">
            <v>477.79554965377991</v>
          </cell>
          <cell r="Y32">
            <v>86.511224900000002</v>
          </cell>
          <cell r="Z32">
            <v>66.488888842999998</v>
          </cell>
          <cell r="AA32">
            <v>-1.6951111569999999</v>
          </cell>
          <cell r="AB32">
            <v>68.183999999999997</v>
          </cell>
          <cell r="AC32">
            <v>20.022336057</v>
          </cell>
          <cell r="AD32">
            <v>15.349336057</v>
          </cell>
          <cell r="AE32">
            <v>4.673</v>
          </cell>
          <cell r="AF32">
            <v>0</v>
          </cell>
          <cell r="AG32">
            <v>-24.012766720999984</v>
          </cell>
          <cell r="AH32">
            <v>-46.366999999999997</v>
          </cell>
          <cell r="AI32">
            <v>596.00709780030923</v>
          </cell>
          <cell r="AJ32" t="str">
            <v>Validée</v>
          </cell>
          <cell r="AK32">
            <v>30</v>
          </cell>
        </row>
        <row r="33">
          <cell r="A33">
            <v>38929</v>
          </cell>
          <cell r="B33">
            <v>147.10480000000001</v>
          </cell>
          <cell r="C33">
            <v>164.90280000000001</v>
          </cell>
          <cell r="D33">
            <v>17.797999999999998</v>
          </cell>
          <cell r="E33">
            <v>0</v>
          </cell>
          <cell r="F33">
            <v>258.26639490695146</v>
          </cell>
          <cell r="G33">
            <v>0.60585264500000002</v>
          </cell>
          <cell r="H33">
            <v>208.53434226195145</v>
          </cell>
          <cell r="I33">
            <v>49.126200000000004</v>
          </cell>
          <cell r="J33">
            <v>405.37119490695147</v>
          </cell>
          <cell r="K33">
            <v>233.20912058241777</v>
          </cell>
          <cell r="L33">
            <v>0</v>
          </cell>
          <cell r="M33">
            <v>233.20912058241777</v>
          </cell>
          <cell r="N33">
            <v>638.58031548936924</v>
          </cell>
          <cell r="O33">
            <v>243.65730522918795</v>
          </cell>
          <cell r="P33">
            <v>203.28914454700003</v>
          </cell>
          <cell r="Q33">
            <v>40.36816068218792</v>
          </cell>
          <cell r="R33">
            <v>478.64704808418134</v>
          </cell>
          <cell r="S33">
            <v>-78.505721629999996</v>
          </cell>
          <cell r="T33">
            <v>4.5352783700000003</v>
          </cell>
          <cell r="U33">
            <v>-83.040999999999997</v>
          </cell>
          <cell r="V33">
            <v>557.15276971418132</v>
          </cell>
          <cell r="W33">
            <v>2.3934675520000002</v>
          </cell>
          <cell r="X33">
            <v>554.75930216218137</v>
          </cell>
          <cell r="Y33">
            <v>101.77303782000001</v>
          </cell>
          <cell r="Z33">
            <v>77.766451504000017</v>
          </cell>
          <cell r="AA33">
            <v>-2.0875484960000001</v>
          </cell>
          <cell r="AB33">
            <v>79.854000000000013</v>
          </cell>
          <cell r="AC33">
            <v>24.006586315999996</v>
          </cell>
          <cell r="AD33">
            <v>20.146586315999997</v>
          </cell>
          <cell r="AE33">
            <v>3.86</v>
          </cell>
          <cell r="AF33">
            <v>0</v>
          </cell>
          <cell r="AG33">
            <v>-18.048999996000006</v>
          </cell>
          <cell r="AH33">
            <v>-49.126200000000004</v>
          </cell>
          <cell r="AI33">
            <v>638.58031548936935</v>
          </cell>
          <cell r="AJ33" t="str">
            <v>Validée</v>
          </cell>
          <cell r="AK33">
            <v>31</v>
          </cell>
        </row>
        <row r="34">
          <cell r="A34">
            <v>38960</v>
          </cell>
          <cell r="B34">
            <v>133.423</v>
          </cell>
          <cell r="C34">
            <v>149.584</v>
          </cell>
          <cell r="D34">
            <v>16.161000000000001</v>
          </cell>
          <cell r="E34">
            <v>0</v>
          </cell>
          <cell r="F34">
            <v>248.19808251560121</v>
          </cell>
          <cell r="G34">
            <v>0.42955142300000004</v>
          </cell>
          <cell r="H34">
            <v>198.48003109260122</v>
          </cell>
          <cell r="I34">
            <v>49.288499999999999</v>
          </cell>
          <cell r="J34">
            <v>381.62108251560119</v>
          </cell>
          <cell r="K34">
            <v>237.58924129479723</v>
          </cell>
          <cell r="L34">
            <v>0</v>
          </cell>
          <cell r="M34">
            <v>237.58924129479723</v>
          </cell>
          <cell r="N34">
            <v>619.21032381039845</v>
          </cell>
          <cell r="O34">
            <v>203.19236169344049</v>
          </cell>
          <cell r="P34">
            <v>179.56630086800004</v>
          </cell>
          <cell r="Q34">
            <v>23.626060825440504</v>
          </cell>
          <cell r="R34">
            <v>498.28562694095791</v>
          </cell>
          <cell r="S34">
            <v>-71.426803301999996</v>
          </cell>
          <cell r="T34">
            <v>10.885196697999998</v>
          </cell>
          <cell r="U34">
            <v>-82.311999999999998</v>
          </cell>
          <cell r="V34">
            <v>569.71243024295791</v>
          </cell>
          <cell r="W34">
            <v>2.4512186809999998</v>
          </cell>
          <cell r="X34">
            <v>567.26121156195791</v>
          </cell>
          <cell r="Y34">
            <v>99.453595207000006</v>
          </cell>
          <cell r="Z34">
            <v>79.218789278000003</v>
          </cell>
          <cell r="AA34">
            <v>-2.5342107220000001</v>
          </cell>
          <cell r="AB34">
            <v>81.753</v>
          </cell>
          <cell r="AC34">
            <v>20.234805929</v>
          </cell>
          <cell r="AD34">
            <v>16.560805929000001</v>
          </cell>
          <cell r="AE34">
            <v>3.6739999999999999</v>
          </cell>
          <cell r="AF34">
            <v>0</v>
          </cell>
          <cell r="AG34">
            <v>-17.185930382999999</v>
          </cell>
          <cell r="AH34">
            <v>-49.288499999999999</v>
          </cell>
          <cell r="AI34">
            <v>619.21032381039834</v>
          </cell>
          <cell r="AJ34" t="str">
            <v>Validée</v>
          </cell>
          <cell r="AK34">
            <v>32</v>
          </cell>
        </row>
        <row r="35">
          <cell r="A35">
            <v>38990</v>
          </cell>
          <cell r="B35">
            <v>133.0951</v>
          </cell>
          <cell r="C35">
            <v>148.84110000000001</v>
          </cell>
          <cell r="D35">
            <v>15.746</v>
          </cell>
          <cell r="E35">
            <v>0</v>
          </cell>
          <cell r="F35">
            <v>246.35002155070981</v>
          </cell>
          <cell r="G35">
            <v>0.308445364</v>
          </cell>
          <cell r="H35">
            <v>197.63767618670983</v>
          </cell>
          <cell r="I35">
            <v>48.4039</v>
          </cell>
          <cell r="J35">
            <v>379.44512155070981</v>
          </cell>
          <cell r="K35">
            <v>233.92120166980939</v>
          </cell>
          <cell r="L35">
            <v>0</v>
          </cell>
          <cell r="M35">
            <v>233.92120166980939</v>
          </cell>
          <cell r="N35">
            <v>613.36632322051923</v>
          </cell>
          <cell r="O35">
            <v>248.43609880402812</v>
          </cell>
          <cell r="P35">
            <v>221.22046911500001</v>
          </cell>
          <cell r="Q35">
            <v>27.215629689028106</v>
          </cell>
          <cell r="R35">
            <v>458.84836192149118</v>
          </cell>
          <cell r="S35">
            <v>-106.914753276</v>
          </cell>
          <cell r="T35">
            <v>-29.956753276000008</v>
          </cell>
          <cell r="U35">
            <v>-76.957999999999998</v>
          </cell>
          <cell r="V35">
            <v>565.76311519749117</v>
          </cell>
          <cell r="W35">
            <v>2.4438670300000003</v>
          </cell>
          <cell r="X35">
            <v>563.3192481674912</v>
          </cell>
          <cell r="Y35">
            <v>103.72845494399998</v>
          </cell>
          <cell r="Z35">
            <v>82.836800073999981</v>
          </cell>
          <cell r="AA35">
            <v>-2.517199926</v>
          </cell>
          <cell r="AB35">
            <v>85.353999999999985</v>
          </cell>
          <cell r="AC35">
            <v>20.89165487</v>
          </cell>
          <cell r="AD35">
            <v>17.326654869999999</v>
          </cell>
          <cell r="AE35">
            <v>3.5649999999999999</v>
          </cell>
          <cell r="AF35">
            <v>0</v>
          </cell>
          <cell r="AG35">
            <v>-9.8103174390000092</v>
          </cell>
          <cell r="AH35">
            <v>-48.4039</v>
          </cell>
          <cell r="AI35">
            <v>613.36632322051923</v>
          </cell>
          <cell r="AJ35" t="str">
            <v>Validée</v>
          </cell>
          <cell r="AK35">
            <v>33</v>
          </cell>
        </row>
        <row r="36">
          <cell r="A36">
            <v>39021</v>
          </cell>
          <cell r="B36">
            <v>134.11189999999999</v>
          </cell>
          <cell r="C36">
            <v>151.43989999999999</v>
          </cell>
          <cell r="D36">
            <v>17.327999999999999</v>
          </cell>
          <cell r="E36">
            <v>0</v>
          </cell>
          <cell r="F36">
            <v>256.91157885910991</v>
          </cell>
          <cell r="G36">
            <v>0.32180700500000003</v>
          </cell>
          <cell r="H36">
            <v>207.89317185410988</v>
          </cell>
          <cell r="I36">
            <v>48.696599999999997</v>
          </cell>
          <cell r="J36">
            <v>391.0234788591099</v>
          </cell>
          <cell r="K36">
            <v>237.84898152165087</v>
          </cell>
          <cell r="L36">
            <v>0</v>
          </cell>
          <cell r="M36">
            <v>237.84898152165087</v>
          </cell>
          <cell r="N36">
            <v>628.8724603807608</v>
          </cell>
          <cell r="O36">
            <v>251.08362036076227</v>
          </cell>
          <cell r="P36">
            <v>219.11128976499998</v>
          </cell>
          <cell r="Q36">
            <v>31.972330595762244</v>
          </cell>
          <cell r="R36">
            <v>467.75896680099845</v>
          </cell>
          <cell r="S36">
            <v>-97.444966797000006</v>
          </cell>
          <cell r="T36">
            <v>-20.149966796999998</v>
          </cell>
          <cell r="U36">
            <v>-77.295000000000002</v>
          </cell>
          <cell r="V36">
            <v>565.20393359799846</v>
          </cell>
          <cell r="W36">
            <v>2.9731108179999994</v>
          </cell>
          <cell r="X36">
            <v>562.23082277999845</v>
          </cell>
          <cell r="Y36">
            <v>103.31860944699999</v>
          </cell>
          <cell r="Z36">
            <v>83.57826218999999</v>
          </cell>
          <cell r="AA36">
            <v>-2.6467378100000003</v>
          </cell>
          <cell r="AB36">
            <v>86.224999999999994</v>
          </cell>
          <cell r="AC36">
            <v>19.740347257</v>
          </cell>
          <cell r="AD36">
            <v>16.158347256999999</v>
          </cell>
          <cell r="AE36">
            <v>3.5819999999999999</v>
          </cell>
          <cell r="AF36">
            <v>0</v>
          </cell>
          <cell r="AG36">
            <v>-13.348482666000002</v>
          </cell>
          <cell r="AH36">
            <v>-48.696599999999997</v>
          </cell>
          <cell r="AI36">
            <v>628.8724603807608</v>
          </cell>
          <cell r="AJ36" t="str">
            <v>Validée</v>
          </cell>
          <cell r="AK36">
            <v>34</v>
          </cell>
        </row>
        <row r="37">
          <cell r="A37">
            <v>39051</v>
          </cell>
          <cell r="B37">
            <v>133.17609999999999</v>
          </cell>
          <cell r="C37">
            <v>149.1541</v>
          </cell>
          <cell r="D37">
            <v>15.978</v>
          </cell>
          <cell r="E37">
            <v>0</v>
          </cell>
          <cell r="F37">
            <v>255.77669908241788</v>
          </cell>
          <cell r="G37">
            <v>0.44173935200000003</v>
          </cell>
          <cell r="H37">
            <v>206.76405973041787</v>
          </cell>
          <cell r="I37">
            <v>48.570900000000002</v>
          </cell>
          <cell r="J37">
            <v>388.95279908241787</v>
          </cell>
          <cell r="K37">
            <v>239.13780577060723</v>
          </cell>
          <cell r="L37">
            <v>0</v>
          </cell>
          <cell r="M37">
            <v>239.13780577060723</v>
          </cell>
          <cell r="N37">
            <v>628.09060485302507</v>
          </cell>
          <cell r="O37">
            <v>231.45667872080065</v>
          </cell>
          <cell r="P37">
            <v>200.39714643600001</v>
          </cell>
          <cell r="Q37">
            <v>31.059532284800625</v>
          </cell>
          <cell r="R37">
            <v>486.22244116122442</v>
          </cell>
          <cell r="S37">
            <v>-86.405400995000008</v>
          </cell>
          <cell r="T37">
            <v>-10.671400994999999</v>
          </cell>
          <cell r="U37">
            <v>-75.734000000000009</v>
          </cell>
          <cell r="V37">
            <v>572.62784215622446</v>
          </cell>
          <cell r="W37">
            <v>2.4395089400000001</v>
          </cell>
          <cell r="X37">
            <v>570.18833321622446</v>
          </cell>
          <cell r="Y37">
            <v>102.97279050399999</v>
          </cell>
          <cell r="Z37">
            <v>82.753878812999986</v>
          </cell>
          <cell r="AA37">
            <v>-3.7911211869999999</v>
          </cell>
          <cell r="AB37">
            <v>86.544999999999987</v>
          </cell>
          <cell r="AC37">
            <v>20.218911691000002</v>
          </cell>
          <cell r="AD37">
            <v>16.155911691</v>
          </cell>
          <cell r="AE37">
            <v>4.0630000000000006</v>
          </cell>
          <cell r="AF37">
            <v>0</v>
          </cell>
          <cell r="AG37">
            <v>-13.38427547500001</v>
          </cell>
          <cell r="AH37">
            <v>-48.570900000000002</v>
          </cell>
          <cell r="AI37">
            <v>628.09060485302518</v>
          </cell>
          <cell r="AJ37" t="str">
            <v>Validée</v>
          </cell>
          <cell r="AK37">
            <v>35</v>
          </cell>
        </row>
        <row r="38">
          <cell r="A38">
            <v>39082</v>
          </cell>
          <cell r="B38">
            <v>143.5521</v>
          </cell>
          <cell r="C38">
            <v>158.44909999999999</v>
          </cell>
          <cell r="D38">
            <v>14.897</v>
          </cell>
          <cell r="E38">
            <v>0</v>
          </cell>
          <cell r="F38">
            <v>269.01105321689715</v>
          </cell>
          <cell r="G38">
            <v>0.46468014899999999</v>
          </cell>
          <cell r="H38">
            <v>219.65017306789713</v>
          </cell>
          <cell r="I38">
            <v>48.8962</v>
          </cell>
          <cell r="J38">
            <v>412.56315321689715</v>
          </cell>
          <cell r="K38">
            <v>229.63623545136738</v>
          </cell>
          <cell r="L38">
            <v>0</v>
          </cell>
          <cell r="M38">
            <v>229.63623545136738</v>
          </cell>
          <cell r="N38">
            <v>642.19938866826453</v>
          </cell>
          <cell r="O38">
            <v>246.56617012467524</v>
          </cell>
          <cell r="P38">
            <v>200.46004027100005</v>
          </cell>
          <cell r="Q38">
            <v>46.106129853675171</v>
          </cell>
          <cell r="R38">
            <v>505.32901539058935</v>
          </cell>
          <cell r="S38">
            <v>-77.621652855000008</v>
          </cell>
          <cell r="T38">
            <v>1.3923471450000022</v>
          </cell>
          <cell r="U38">
            <v>-79.01400000000001</v>
          </cell>
          <cell r="V38">
            <v>582.95066824558933</v>
          </cell>
          <cell r="W38">
            <v>2.3323895800000001</v>
          </cell>
          <cell r="X38">
            <v>580.61827866558929</v>
          </cell>
          <cell r="Y38">
            <v>100.943137564</v>
          </cell>
          <cell r="Z38">
            <v>75.448201104999995</v>
          </cell>
          <cell r="AA38">
            <v>-4.9227988949999997</v>
          </cell>
          <cell r="AB38">
            <v>80.370999999999995</v>
          </cell>
          <cell r="AC38">
            <v>25.494936459000002</v>
          </cell>
          <cell r="AD38">
            <v>16.930936459000002</v>
          </cell>
          <cell r="AE38">
            <v>7.2139999999999995</v>
          </cell>
          <cell r="AF38">
            <v>1.35</v>
          </cell>
          <cell r="AG38">
            <v>8.752659283000007</v>
          </cell>
          <cell r="AH38">
            <v>-48.8962</v>
          </cell>
          <cell r="AI38">
            <v>642.19938866826453</v>
          </cell>
          <cell r="AJ38" t="str">
            <v>Validée</v>
          </cell>
          <cell r="AK38">
            <v>36</v>
          </cell>
        </row>
        <row r="39">
          <cell r="A39">
            <v>39113</v>
          </cell>
          <cell r="B39">
            <v>135.82</v>
          </cell>
          <cell r="C39">
            <v>153.37799999999999</v>
          </cell>
          <cell r="D39">
            <v>17.558</v>
          </cell>
          <cell r="E39">
            <v>0</v>
          </cell>
          <cell r="F39">
            <v>299.54437190942099</v>
          </cell>
          <cell r="G39">
            <v>0.47073183800000001</v>
          </cell>
          <cell r="H39">
            <v>250.17744007142096</v>
          </cell>
          <cell r="I39">
            <v>48.8962</v>
          </cell>
          <cell r="J39">
            <v>435.36437190942098</v>
          </cell>
          <cell r="K39">
            <v>238.42211899170877</v>
          </cell>
          <cell r="L39">
            <v>0</v>
          </cell>
          <cell r="M39">
            <v>238.42211899170877</v>
          </cell>
          <cell r="N39">
            <v>673.78649090112981</v>
          </cell>
          <cell r="O39">
            <v>412.43939535659553</v>
          </cell>
          <cell r="P39">
            <v>357.643187377</v>
          </cell>
          <cell r="Q39">
            <v>54.796207979595565</v>
          </cell>
          <cell r="R39">
            <v>386.5059651845342</v>
          </cell>
          <cell r="S39">
            <v>-181.69204436199999</v>
          </cell>
          <cell r="T39">
            <v>-121.50204436199999</v>
          </cell>
          <cell r="U39">
            <v>-60.190000000000005</v>
          </cell>
          <cell r="V39">
            <v>568.19800954653419</v>
          </cell>
          <cell r="W39">
            <v>3.2176584630000002</v>
          </cell>
          <cell r="X39">
            <v>564.98035108353429</v>
          </cell>
          <cell r="Y39">
            <v>124.79193546599998</v>
          </cell>
          <cell r="Z39">
            <v>87.697484178999986</v>
          </cell>
          <cell r="AA39">
            <v>0.16748417899999998</v>
          </cell>
          <cell r="AB39">
            <v>87.529999999999987</v>
          </cell>
          <cell r="AC39">
            <v>37.094451286999998</v>
          </cell>
          <cell r="AD39">
            <v>18.966451286999998</v>
          </cell>
          <cell r="AE39">
            <v>16.428000000000001</v>
          </cell>
          <cell r="AF39">
            <v>1.7</v>
          </cell>
          <cell r="AG39">
            <v>0.36693417400002204</v>
          </cell>
          <cell r="AH39">
            <v>-48.8962</v>
          </cell>
          <cell r="AI39">
            <v>673.7864909011297</v>
          </cell>
          <cell r="AJ39" t="str">
            <v>Validée</v>
          </cell>
          <cell r="AK39">
            <v>37</v>
          </cell>
        </row>
        <row r="40">
          <cell r="A40">
            <v>39141</v>
          </cell>
          <cell r="B40">
            <v>146.9847</v>
          </cell>
          <cell r="C40">
            <v>166.53870000000001</v>
          </cell>
          <cell r="D40">
            <v>19.553999999999998</v>
          </cell>
          <cell r="E40">
            <v>0</v>
          </cell>
          <cell r="F40">
            <v>302.3761402128028</v>
          </cell>
          <cell r="G40">
            <v>0.32991776299999998</v>
          </cell>
          <cell r="H40">
            <v>251.6891224498028</v>
          </cell>
          <cell r="I40">
            <v>50.357099999999996</v>
          </cell>
          <cell r="J40">
            <v>449.36084021280283</v>
          </cell>
          <cell r="K40">
            <v>249.04748058344865</v>
          </cell>
          <cell r="L40">
            <v>0</v>
          </cell>
          <cell r="M40">
            <v>249.04748058344865</v>
          </cell>
          <cell r="N40">
            <v>698.40832079625147</v>
          </cell>
          <cell r="O40">
            <v>406.56150789316217</v>
          </cell>
          <cell r="P40">
            <v>354.45194149999998</v>
          </cell>
          <cell r="Q40">
            <v>52.109566393162154</v>
          </cell>
          <cell r="R40">
            <v>415.95422815708929</v>
          </cell>
          <cell r="S40">
            <v>-179.265734635</v>
          </cell>
          <cell r="T40">
            <v>-105.35673463499998</v>
          </cell>
          <cell r="U40">
            <v>-73.909000000000006</v>
          </cell>
          <cell r="V40">
            <v>595.21996279208929</v>
          </cell>
          <cell r="W40">
            <v>3.5169261520000004</v>
          </cell>
          <cell r="X40">
            <v>591.70303664008929</v>
          </cell>
          <cell r="Y40">
            <v>124.79955954300002</v>
          </cell>
          <cell r="Z40">
            <v>86.709362237000008</v>
          </cell>
          <cell r="AA40">
            <v>-0.231637763</v>
          </cell>
          <cell r="AB40">
            <v>86.941000000000003</v>
          </cell>
          <cell r="AC40">
            <v>38.090197306</v>
          </cell>
          <cell r="AD40">
            <v>18.190197305999998</v>
          </cell>
          <cell r="AE40">
            <v>18.2</v>
          </cell>
          <cell r="AF40">
            <v>1.7</v>
          </cell>
          <cell r="AG40">
            <v>-0.69214428900000513</v>
          </cell>
          <cell r="AH40">
            <v>-50.357099999999996</v>
          </cell>
          <cell r="AI40">
            <v>698.40832079625147</v>
          </cell>
          <cell r="AJ40" t="str">
            <v>Validée</v>
          </cell>
          <cell r="AK40">
            <v>38</v>
          </cell>
        </row>
        <row r="41">
          <cell r="A41">
            <v>39172</v>
          </cell>
          <cell r="B41">
            <v>190.2886</v>
          </cell>
          <cell r="C41">
            <v>209.7116</v>
          </cell>
          <cell r="D41">
            <v>19.422999999999998</v>
          </cell>
          <cell r="E41">
            <v>0</v>
          </cell>
          <cell r="F41">
            <v>294.8002602162901</v>
          </cell>
          <cell r="G41">
            <v>0.39408871899999998</v>
          </cell>
          <cell r="H41">
            <v>242.74387149729009</v>
          </cell>
          <cell r="I41">
            <v>51.662300000000002</v>
          </cell>
          <cell r="J41">
            <v>485.08886021629007</v>
          </cell>
          <cell r="K41">
            <v>242.35284990801904</v>
          </cell>
          <cell r="L41">
            <v>0</v>
          </cell>
          <cell r="M41">
            <v>242.35284990801904</v>
          </cell>
          <cell r="N41">
            <v>727.44171012430911</v>
          </cell>
          <cell r="O41">
            <v>406.1534801577875</v>
          </cell>
          <cell r="P41">
            <v>345.73001670500003</v>
          </cell>
          <cell r="Q41">
            <v>60.423463452787544</v>
          </cell>
          <cell r="R41">
            <v>441.94509309652159</v>
          </cell>
          <cell r="S41">
            <v>-157.45398725000001</v>
          </cell>
          <cell r="T41">
            <v>-61.422987250000006</v>
          </cell>
          <cell r="U41">
            <v>-96.030999999999992</v>
          </cell>
          <cell r="V41">
            <v>599.3990803465216</v>
          </cell>
          <cell r="W41">
            <v>2.8028223940000001</v>
          </cell>
          <cell r="X41">
            <v>596.59625795252168</v>
          </cell>
          <cell r="Y41">
            <v>128.80293894199997</v>
          </cell>
          <cell r="Z41">
            <v>88.765953943999989</v>
          </cell>
          <cell r="AA41">
            <v>-0.59004605599999993</v>
          </cell>
          <cell r="AB41">
            <v>89.355999999999995</v>
          </cell>
          <cell r="AC41">
            <v>40.036984997999994</v>
          </cell>
          <cell r="AD41">
            <v>20.325984997999999</v>
          </cell>
          <cell r="AE41">
            <v>17.710999999999999</v>
          </cell>
          <cell r="AF41">
            <v>2</v>
          </cell>
          <cell r="AG41">
            <v>-8.1460758120000136</v>
          </cell>
          <cell r="AH41">
            <v>-51.662300000000002</v>
          </cell>
          <cell r="AI41">
            <v>727.44171012430911</v>
          </cell>
          <cell r="AJ41" t="str">
            <v>Validée</v>
          </cell>
          <cell r="AK41">
            <v>39</v>
          </cell>
        </row>
        <row r="42">
          <cell r="A42">
            <v>39202</v>
          </cell>
          <cell r="B42">
            <v>198.7242</v>
          </cell>
          <cell r="C42">
            <v>218.6352</v>
          </cell>
          <cell r="D42">
            <v>19.911000000000001</v>
          </cell>
          <cell r="E42">
            <v>0</v>
          </cell>
          <cell r="F42">
            <v>318.26007454786873</v>
          </cell>
          <cell r="G42">
            <v>0.42780001200000001</v>
          </cell>
          <cell r="H42">
            <v>266.16997453586873</v>
          </cell>
          <cell r="I42">
            <v>51.662300000000002</v>
          </cell>
          <cell r="J42">
            <v>516.98427454786872</v>
          </cell>
          <cell r="K42">
            <v>257.54370978244742</v>
          </cell>
          <cell r="L42">
            <v>0</v>
          </cell>
          <cell r="M42">
            <v>257.54370978244742</v>
          </cell>
          <cell r="N42">
            <v>774.52798433031614</v>
          </cell>
          <cell r="O42">
            <v>449.19668327715249</v>
          </cell>
          <cell r="P42">
            <v>389.30597106100004</v>
          </cell>
          <cell r="Q42">
            <v>59.89071221615248</v>
          </cell>
          <cell r="R42">
            <v>446.98400689016364</v>
          </cell>
          <cell r="S42">
            <v>-148.02882721599997</v>
          </cell>
          <cell r="T42">
            <v>-66.706827215999994</v>
          </cell>
          <cell r="U42">
            <v>-81.321999999999989</v>
          </cell>
          <cell r="V42">
            <v>595.01283410616361</v>
          </cell>
          <cell r="W42">
            <v>2.3298620039999998</v>
          </cell>
          <cell r="X42">
            <v>592.6829721021636</v>
          </cell>
          <cell r="Y42">
            <v>125.01635012399998</v>
          </cell>
          <cell r="Z42">
            <v>81.069634191999995</v>
          </cell>
          <cell r="AA42">
            <v>-1.647365808</v>
          </cell>
          <cell r="AB42">
            <v>82.716999999999999</v>
          </cell>
          <cell r="AC42">
            <v>43.946715931999996</v>
          </cell>
          <cell r="AD42">
            <v>21.411715931999996</v>
          </cell>
          <cell r="AE42">
            <v>20.535</v>
          </cell>
          <cell r="AF42">
            <v>2</v>
          </cell>
          <cell r="AG42">
            <v>-3.3636442869999996</v>
          </cell>
          <cell r="AH42">
            <v>-51.662300000000002</v>
          </cell>
          <cell r="AI42">
            <v>774.52798433031603</v>
          </cell>
          <cell r="AJ42" t="str">
            <v>Validée</v>
          </cell>
          <cell r="AK42">
            <v>40</v>
          </cell>
        </row>
        <row r="43">
          <cell r="A43">
            <v>39233</v>
          </cell>
          <cell r="B43">
            <v>204.31729999999999</v>
          </cell>
          <cell r="C43">
            <v>223.28229999999999</v>
          </cell>
          <cell r="D43">
            <v>18.965</v>
          </cell>
          <cell r="E43">
            <v>0</v>
          </cell>
          <cell r="F43">
            <v>303.40050709531278</v>
          </cell>
          <cell r="G43">
            <v>0.425532823</v>
          </cell>
          <cell r="H43">
            <v>250.33217427231276</v>
          </cell>
          <cell r="I43">
            <v>52.642800000000001</v>
          </cell>
          <cell r="J43">
            <v>507.71780709531276</v>
          </cell>
          <cell r="K43">
            <v>253.77383048183074</v>
          </cell>
          <cell r="L43">
            <v>0</v>
          </cell>
          <cell r="M43">
            <v>253.77383048183074</v>
          </cell>
          <cell r="N43">
            <v>761.49163757714348</v>
          </cell>
          <cell r="O43">
            <v>423.03418870436479</v>
          </cell>
          <cell r="P43">
            <v>376.13233313199999</v>
          </cell>
          <cell r="Q43">
            <v>46.901855572364852</v>
          </cell>
          <cell r="R43">
            <v>417.58433197977865</v>
          </cell>
          <cell r="S43">
            <v>-164.59189462399999</v>
          </cell>
          <cell r="T43">
            <v>-63.516894623999995</v>
          </cell>
          <cell r="U43">
            <v>-101.075</v>
          </cell>
          <cell r="V43">
            <v>582.17622660377867</v>
          </cell>
          <cell r="W43">
            <v>2.3850774220000002</v>
          </cell>
          <cell r="X43">
            <v>579.79114918177868</v>
          </cell>
          <cell r="Y43">
            <v>116.67177434499999</v>
          </cell>
          <cell r="Z43">
            <v>81.540942119999997</v>
          </cell>
          <cell r="AA43">
            <v>-3.1280578800000001</v>
          </cell>
          <cell r="AB43">
            <v>84.668999999999997</v>
          </cell>
          <cell r="AC43">
            <v>35.130832224999999</v>
          </cell>
          <cell r="AD43">
            <v>22.572832224999999</v>
          </cell>
          <cell r="AE43">
            <v>10.554</v>
          </cell>
          <cell r="AF43">
            <v>2.004</v>
          </cell>
          <cell r="AG43">
            <v>-37.544891237999984</v>
          </cell>
          <cell r="AH43">
            <v>-52.642800000000001</v>
          </cell>
          <cell r="AI43">
            <v>761.49163757714348</v>
          </cell>
          <cell r="AJ43" t="str">
            <v>Validée</v>
          </cell>
          <cell r="AK43">
            <v>41</v>
          </cell>
        </row>
        <row r="44">
          <cell r="A44">
            <v>39263</v>
          </cell>
          <cell r="B44">
            <v>197.90710000000001</v>
          </cell>
          <cell r="C44">
            <v>215.63310000000001</v>
          </cell>
          <cell r="D44">
            <v>17.725999999999999</v>
          </cell>
          <cell r="E44">
            <v>0</v>
          </cell>
          <cell r="F44">
            <v>306.76520738338809</v>
          </cell>
          <cell r="G44">
            <v>0.37045149799999999</v>
          </cell>
          <cell r="H44">
            <v>253.34735588538808</v>
          </cell>
          <cell r="I44">
            <v>53.047399999999996</v>
          </cell>
          <cell r="J44">
            <v>504.6723073833881</v>
          </cell>
          <cell r="K44">
            <v>263.66158614185491</v>
          </cell>
          <cell r="L44">
            <v>0</v>
          </cell>
          <cell r="M44">
            <v>263.66158614185491</v>
          </cell>
          <cell r="N44">
            <v>768.33389352524296</v>
          </cell>
          <cell r="O44">
            <v>459.498835316775</v>
          </cell>
          <cell r="P44">
            <v>385.62513886400001</v>
          </cell>
          <cell r="Q44">
            <v>73.873696452775022</v>
          </cell>
          <cell r="R44">
            <v>389.71592628146811</v>
          </cell>
          <cell r="S44">
            <v>-169.26929519000001</v>
          </cell>
          <cell r="T44">
            <v>-83.713295189999997</v>
          </cell>
          <cell r="U44">
            <v>-85.556000000000012</v>
          </cell>
          <cell r="V44">
            <v>558.98522147146809</v>
          </cell>
          <cell r="W44">
            <v>2.4069758969999997</v>
          </cell>
          <cell r="X44">
            <v>556.57824557446804</v>
          </cell>
          <cell r="Y44">
            <v>111.92254496699989</v>
          </cell>
          <cell r="Z44">
            <v>84.220004755999895</v>
          </cell>
          <cell r="AA44">
            <v>-2.3329952440000001</v>
          </cell>
          <cell r="AB44">
            <v>86.552999999999898</v>
          </cell>
          <cell r="AC44">
            <v>27.702540210999999</v>
          </cell>
          <cell r="AD44">
            <v>21.939540211000001</v>
          </cell>
          <cell r="AE44">
            <v>3.6889999999999996</v>
          </cell>
          <cell r="AF44">
            <v>2.0739999999999998</v>
          </cell>
          <cell r="AG44">
            <v>-31.041676894000002</v>
          </cell>
          <cell r="AH44">
            <v>-53.047399999999996</v>
          </cell>
          <cell r="AI44">
            <v>768.33389352524318</v>
          </cell>
          <cell r="AJ44" t="str">
            <v>Validée</v>
          </cell>
          <cell r="AK44">
            <v>42</v>
          </cell>
        </row>
        <row r="45">
          <cell r="A45">
            <v>39294</v>
          </cell>
          <cell r="B45">
            <v>196.6377</v>
          </cell>
          <cell r="C45">
            <v>215.53569999999999</v>
          </cell>
          <cell r="D45">
            <v>18.898</v>
          </cell>
          <cell r="E45">
            <v>0</v>
          </cell>
          <cell r="F45">
            <v>294.93213871370347</v>
          </cell>
          <cell r="G45">
            <v>0.34761362900000004</v>
          </cell>
          <cell r="H45">
            <v>240.2899250847035</v>
          </cell>
          <cell r="I45">
            <v>54.294599999999996</v>
          </cell>
          <cell r="J45">
            <v>491.56983871370346</v>
          </cell>
          <cell r="K45">
            <v>270.72803096359212</v>
          </cell>
          <cell r="L45">
            <v>0</v>
          </cell>
          <cell r="M45">
            <v>270.72803096359212</v>
          </cell>
          <cell r="N45">
            <v>762.29786967729558</v>
          </cell>
          <cell r="O45">
            <v>460.83317173353385</v>
          </cell>
          <cell r="P45">
            <v>397.41299240900003</v>
          </cell>
          <cell r="Q45">
            <v>63.420179324533819</v>
          </cell>
          <cell r="R45">
            <v>382.56349266276175</v>
          </cell>
          <cell r="S45">
            <v>-196.45287910399998</v>
          </cell>
          <cell r="T45">
            <v>-108.78687910399999</v>
          </cell>
          <cell r="U45">
            <v>-87.665999999999997</v>
          </cell>
          <cell r="V45">
            <v>579.01637176676172</v>
          </cell>
          <cell r="W45">
            <v>2.4305950430000003</v>
          </cell>
          <cell r="X45">
            <v>576.58577672376168</v>
          </cell>
          <cell r="Y45">
            <v>113.81441645800001</v>
          </cell>
          <cell r="Z45">
            <v>83.900395166999999</v>
          </cell>
          <cell r="AA45">
            <v>-2.4266048330000003</v>
          </cell>
          <cell r="AB45">
            <v>86.326999999999998</v>
          </cell>
          <cell r="AC45">
            <v>29.914021291000005</v>
          </cell>
          <cell r="AD45">
            <v>23.974021291000003</v>
          </cell>
          <cell r="AE45">
            <v>3.9359999999999999</v>
          </cell>
          <cell r="AF45">
            <v>2.004</v>
          </cell>
          <cell r="AG45">
            <v>-32.715621738999999</v>
          </cell>
          <cell r="AH45">
            <v>-54.294599999999996</v>
          </cell>
          <cell r="AI45">
            <v>762.29786967729558</v>
          </cell>
          <cell r="AJ45" t="str">
            <v>Validée</v>
          </cell>
          <cell r="AK45">
            <v>43</v>
          </cell>
        </row>
        <row r="46">
          <cell r="A46">
            <v>39325</v>
          </cell>
          <cell r="B46">
            <v>200.41789999999997</v>
          </cell>
          <cell r="C46">
            <v>219.74789999999999</v>
          </cell>
          <cell r="D46">
            <v>19.329999999999998</v>
          </cell>
          <cell r="E46">
            <v>0</v>
          </cell>
          <cell r="F46">
            <v>294.42610731918518</v>
          </cell>
          <cell r="G46">
            <v>0.29354427199999999</v>
          </cell>
          <cell r="H46">
            <v>240.43336304718517</v>
          </cell>
          <cell r="I46">
            <v>53.699199999999998</v>
          </cell>
          <cell r="J46">
            <v>494.84400731918515</v>
          </cell>
          <cell r="K46">
            <v>286.37037713515758</v>
          </cell>
          <cell r="L46">
            <v>0</v>
          </cell>
          <cell r="M46">
            <v>286.37037713515758</v>
          </cell>
          <cell r="N46">
            <v>781.21438445434273</v>
          </cell>
          <cell r="O46">
            <v>440.61278206344582</v>
          </cell>
          <cell r="P46">
            <v>388.70215474500003</v>
          </cell>
          <cell r="Q46">
            <v>51.910627318445762</v>
          </cell>
          <cell r="R46">
            <v>434.01933539989693</v>
          </cell>
          <cell r="S46">
            <v>-156.94450281499999</v>
          </cell>
          <cell r="T46">
            <v>-92.833502815000003</v>
          </cell>
          <cell r="U46">
            <v>-64.11099999999999</v>
          </cell>
          <cell r="V46">
            <v>590.9638382148969</v>
          </cell>
          <cell r="W46">
            <v>2.8177253510000004</v>
          </cell>
          <cell r="X46">
            <v>588.14611286389697</v>
          </cell>
          <cell r="Y46">
            <v>126.03311572999999</v>
          </cell>
          <cell r="Z46">
            <v>84.381339334000003</v>
          </cell>
          <cell r="AA46">
            <v>-3.8726606660000003</v>
          </cell>
          <cell r="AB46">
            <v>88.254000000000005</v>
          </cell>
          <cell r="AC46">
            <v>41.651776395999995</v>
          </cell>
          <cell r="AD46">
            <v>23.570776395999999</v>
          </cell>
          <cell r="AE46">
            <v>16.076999999999998</v>
          </cell>
          <cell r="AF46">
            <v>2.004</v>
          </cell>
          <cell r="AG46">
            <v>-32.615382720999975</v>
          </cell>
          <cell r="AH46">
            <v>-53.699199999999998</v>
          </cell>
          <cell r="AI46">
            <v>781.21438445434273</v>
          </cell>
          <cell r="AJ46" t="str">
            <v>Validée</v>
          </cell>
          <cell r="AK46">
            <v>44</v>
          </cell>
        </row>
        <row r="47">
          <cell r="A47">
            <v>39355</v>
          </cell>
          <cell r="B47">
            <v>210.85040000000001</v>
          </cell>
          <cell r="C47">
            <v>230.7354</v>
          </cell>
          <cell r="D47">
            <v>19.885000000000002</v>
          </cell>
          <cell r="E47">
            <v>0</v>
          </cell>
          <cell r="F47">
            <v>294.20302113169544</v>
          </cell>
          <cell r="G47">
            <v>0.27192888300000001</v>
          </cell>
          <cell r="H47">
            <v>239.99999224869546</v>
          </cell>
          <cell r="I47">
            <v>53.931100000000001</v>
          </cell>
          <cell r="J47">
            <v>505.05342113169547</v>
          </cell>
          <cell r="K47">
            <v>278.41684855102079</v>
          </cell>
          <cell r="L47">
            <v>0</v>
          </cell>
          <cell r="M47">
            <v>278.41684855102079</v>
          </cell>
          <cell r="N47">
            <v>783.47026968271621</v>
          </cell>
          <cell r="O47">
            <v>478.97792825814088</v>
          </cell>
          <cell r="P47">
            <v>424.76317450099998</v>
          </cell>
          <cell r="Q47">
            <v>54.214753757140841</v>
          </cell>
          <cell r="R47">
            <v>399.58859077857528</v>
          </cell>
          <cell r="S47">
            <v>-186.65597318399998</v>
          </cell>
          <cell r="T47">
            <v>-123.14697318399999</v>
          </cell>
          <cell r="U47">
            <v>-63.508999999999993</v>
          </cell>
          <cell r="V47">
            <v>586.24456396257528</v>
          </cell>
          <cell r="W47">
            <v>2.41247692</v>
          </cell>
          <cell r="X47">
            <v>583.83208704257527</v>
          </cell>
          <cell r="Y47">
            <v>126.92736004299996</v>
          </cell>
          <cell r="Z47">
            <v>83.969042933999972</v>
          </cell>
          <cell r="AA47">
            <v>-4.4269570660000008</v>
          </cell>
          <cell r="AB47">
            <v>88.395999999999972</v>
          </cell>
          <cell r="AC47">
            <v>42.958317108999999</v>
          </cell>
          <cell r="AD47">
            <v>26.874317109</v>
          </cell>
          <cell r="AE47">
            <v>14.080000000000002</v>
          </cell>
          <cell r="AF47">
            <v>2.004</v>
          </cell>
          <cell r="AG47">
            <v>-31.831110689000038</v>
          </cell>
          <cell r="AH47">
            <v>-53.931100000000001</v>
          </cell>
          <cell r="AI47">
            <v>783.47026968271621</v>
          </cell>
          <cell r="AJ47" t="str">
            <v>Validée</v>
          </cell>
          <cell r="AK47">
            <v>45</v>
          </cell>
        </row>
        <row r="48">
          <cell r="A48">
            <v>39386</v>
          </cell>
          <cell r="B48">
            <v>211.495</v>
          </cell>
          <cell r="C48">
            <v>230.89699999999999</v>
          </cell>
          <cell r="D48">
            <v>19.402000000000001</v>
          </cell>
          <cell r="E48">
            <v>0</v>
          </cell>
          <cell r="F48">
            <v>284.63615324756915</v>
          </cell>
          <cell r="G48">
            <v>0.28226212100000003</v>
          </cell>
          <cell r="H48">
            <v>230.91719112656918</v>
          </cell>
          <cell r="I48">
            <v>53.436699999999995</v>
          </cell>
          <cell r="J48">
            <v>496.13115324756916</v>
          </cell>
          <cell r="K48">
            <v>284.54042506436679</v>
          </cell>
          <cell r="L48">
            <v>0</v>
          </cell>
          <cell r="M48">
            <v>284.54042506436679</v>
          </cell>
          <cell r="N48">
            <v>780.67157831193595</v>
          </cell>
          <cell r="O48">
            <v>445.73928196486082</v>
          </cell>
          <cell r="P48">
            <v>381.84550352500003</v>
          </cell>
          <cell r="Q48">
            <v>63.893778439860839</v>
          </cell>
          <cell r="R48">
            <v>425.54597715807529</v>
          </cell>
          <cell r="S48">
            <v>-154.90578995199999</v>
          </cell>
          <cell r="T48">
            <v>-87.88578995200001</v>
          </cell>
          <cell r="U48">
            <v>-67.019999999999982</v>
          </cell>
          <cell r="V48">
            <v>580.45176711007525</v>
          </cell>
          <cell r="W48">
            <v>2.9079293589999997</v>
          </cell>
          <cell r="X48">
            <v>577.54383775107522</v>
          </cell>
          <cell r="Y48">
            <v>113.118961798</v>
          </cell>
          <cell r="Z48">
            <v>84.647947469000002</v>
          </cell>
          <cell r="AA48">
            <v>-4.1550525310000008</v>
          </cell>
          <cell r="AB48">
            <v>88.802999999999997</v>
          </cell>
          <cell r="AC48">
            <v>28.471014329000003</v>
          </cell>
          <cell r="AD48">
            <v>22.803014329</v>
          </cell>
          <cell r="AE48">
            <v>3.6640000000000001</v>
          </cell>
          <cell r="AF48">
            <v>2.004</v>
          </cell>
          <cell r="AG48">
            <v>-22.505280986999992</v>
          </cell>
          <cell r="AH48">
            <v>-53.436699999999995</v>
          </cell>
          <cell r="AI48">
            <v>780.67157831193617</v>
          </cell>
          <cell r="AJ48" t="str">
            <v>Validée</v>
          </cell>
          <cell r="AK48">
            <v>46</v>
          </cell>
        </row>
        <row r="49">
          <cell r="A49">
            <v>39416</v>
          </cell>
          <cell r="B49">
            <v>206.6849</v>
          </cell>
          <cell r="C49">
            <v>226.1669</v>
          </cell>
          <cell r="D49">
            <v>19.481999999999999</v>
          </cell>
          <cell r="E49">
            <v>0</v>
          </cell>
          <cell r="F49">
            <v>294.87552584184499</v>
          </cell>
          <cell r="G49">
            <v>0.29167626699999999</v>
          </cell>
          <cell r="H49">
            <v>241.147149574845</v>
          </cell>
          <cell r="I49">
            <v>53.436699999999995</v>
          </cell>
          <cell r="J49">
            <v>501.56042584184502</v>
          </cell>
          <cell r="K49">
            <v>276.85564517353686</v>
          </cell>
          <cell r="L49">
            <v>0</v>
          </cell>
          <cell r="M49">
            <v>276.85564517353686</v>
          </cell>
          <cell r="N49">
            <v>778.41607101538193</v>
          </cell>
          <cell r="O49">
            <v>427.97506365193374</v>
          </cell>
          <cell r="P49">
            <v>366.66727931399993</v>
          </cell>
          <cell r="Q49">
            <v>61.307784337933782</v>
          </cell>
          <cell r="R49">
            <v>450.64277698944807</v>
          </cell>
          <cell r="S49">
            <v>-157.562390287</v>
          </cell>
          <cell r="T49">
            <v>-93.047390287000013</v>
          </cell>
          <cell r="U49">
            <v>-64.514999999999986</v>
          </cell>
          <cell r="V49">
            <v>608.20516727644804</v>
          </cell>
          <cell r="W49">
            <v>2.3421568659999998</v>
          </cell>
          <cell r="X49">
            <v>605.86301041044806</v>
          </cell>
          <cell r="Y49">
            <v>115.094101896</v>
          </cell>
          <cell r="Z49">
            <v>84.647221533999996</v>
          </cell>
          <cell r="AA49">
            <v>-6.0217784659999998</v>
          </cell>
          <cell r="AB49">
            <v>90.668999999999997</v>
          </cell>
          <cell r="AC49">
            <v>30.446880362000002</v>
          </cell>
          <cell r="AD49">
            <v>23.420880362000002</v>
          </cell>
          <cell r="AE49">
            <v>5.0219999999999994</v>
          </cell>
          <cell r="AF49">
            <v>2.004</v>
          </cell>
          <cell r="AG49">
            <v>-14.892332270000004</v>
          </cell>
          <cell r="AH49">
            <v>-53.436699999999995</v>
          </cell>
          <cell r="AI49">
            <v>778.41607101538182</v>
          </cell>
          <cell r="AJ49" t="str">
            <v>Validée</v>
          </cell>
          <cell r="AK49">
            <v>47</v>
          </cell>
        </row>
        <row r="50">
          <cell r="A50">
            <v>39447</v>
          </cell>
          <cell r="B50">
            <v>208.30500000000001</v>
          </cell>
          <cell r="C50">
            <v>228.43899999999999</v>
          </cell>
          <cell r="D50">
            <v>20.134</v>
          </cell>
          <cell r="E50">
            <v>0</v>
          </cell>
          <cell r="F50">
            <v>274.1410194215548</v>
          </cell>
          <cell r="G50">
            <v>0.38180552700000003</v>
          </cell>
          <cell r="H50">
            <v>220.81081389455477</v>
          </cell>
          <cell r="I50">
            <v>52.948399999999999</v>
          </cell>
          <cell r="J50">
            <v>482.44601942155481</v>
          </cell>
          <cell r="K50">
            <v>210.86858400574738</v>
          </cell>
          <cell r="L50">
            <v>0</v>
          </cell>
          <cell r="M50">
            <v>210.86858400574738</v>
          </cell>
          <cell r="N50">
            <v>693.31460342730225</v>
          </cell>
          <cell r="O50">
            <v>409.79345903788351</v>
          </cell>
          <cell r="P50">
            <v>349.53683607700003</v>
          </cell>
          <cell r="Q50">
            <v>60.256622960883547</v>
          </cell>
          <cell r="R50">
            <v>384.4363353174187</v>
          </cell>
          <cell r="S50">
            <v>-146.07659673699999</v>
          </cell>
          <cell r="T50">
            <v>-71.482596736999994</v>
          </cell>
          <cell r="U50">
            <v>-74.593999999999994</v>
          </cell>
          <cell r="V50">
            <v>530.51293205441868</v>
          </cell>
          <cell r="W50">
            <v>2.1241571149999996</v>
          </cell>
          <cell r="X50">
            <v>528.38877493941868</v>
          </cell>
          <cell r="Y50">
            <v>106.41103735199999</v>
          </cell>
          <cell r="Z50">
            <v>76.201307142999994</v>
          </cell>
          <cell r="AA50">
            <v>-8.535692856999999</v>
          </cell>
          <cell r="AB50">
            <v>84.736999999999995</v>
          </cell>
          <cell r="AC50">
            <v>30.209730208999996</v>
          </cell>
          <cell r="AD50">
            <v>22.303730208999998</v>
          </cell>
          <cell r="AE50">
            <v>7.9059999999999997</v>
          </cell>
          <cell r="AF50">
            <v>0</v>
          </cell>
          <cell r="AG50">
            <v>-5.4958464239999998</v>
          </cell>
          <cell r="AH50">
            <v>-52.948399999999999</v>
          </cell>
          <cell r="AI50">
            <v>693.31460342730213</v>
          </cell>
          <cell r="AJ50" t="str">
            <v>Validée</v>
          </cell>
          <cell r="AK50">
            <v>48</v>
          </cell>
        </row>
        <row r="51">
          <cell r="A51">
            <v>39478</v>
          </cell>
          <cell r="B51">
            <v>175.93619999999999</v>
          </cell>
          <cell r="C51">
            <v>200.1472</v>
          </cell>
          <cell r="D51">
            <v>24.210999999999999</v>
          </cell>
          <cell r="E51">
            <v>0</v>
          </cell>
          <cell r="F51">
            <v>282.00334029618199</v>
          </cell>
          <cell r="G51">
            <v>0.31396945700000001</v>
          </cell>
          <cell r="H51">
            <v>228.74097083918198</v>
          </cell>
          <cell r="I51">
            <v>52.948399999999999</v>
          </cell>
          <cell r="J51">
            <v>457.93954029618197</v>
          </cell>
          <cell r="K51">
            <v>288.76679842744153</v>
          </cell>
          <cell r="L51">
            <v>0</v>
          </cell>
          <cell r="M51">
            <v>288.76679842744153</v>
          </cell>
          <cell r="N51">
            <v>746.7063387236235</v>
          </cell>
          <cell r="O51">
            <v>410.37931099565526</v>
          </cell>
          <cell r="P51">
            <v>314.28395746699994</v>
          </cell>
          <cell r="Q51">
            <v>96.095353528655366</v>
          </cell>
          <cell r="R51">
            <v>457.91803951196823</v>
          </cell>
          <cell r="S51">
            <v>-141.33537688199999</v>
          </cell>
          <cell r="T51">
            <v>-50.680376881999997</v>
          </cell>
          <cell r="U51">
            <v>-90.654999999999987</v>
          </cell>
          <cell r="V51">
            <v>599.25341639396822</v>
          </cell>
          <cell r="W51">
            <v>2.1040006560000002</v>
          </cell>
          <cell r="X51">
            <v>597.14941573796818</v>
          </cell>
          <cell r="Y51">
            <v>132.28526285600003</v>
          </cell>
          <cell r="Z51">
            <v>95.122667768000014</v>
          </cell>
          <cell r="AA51">
            <v>8.1667768000000002E-2</v>
          </cell>
          <cell r="AB51">
            <v>95.041000000000011</v>
          </cell>
          <cell r="AC51">
            <v>37.162595088000003</v>
          </cell>
          <cell r="AD51">
            <v>26.494595088000001</v>
          </cell>
          <cell r="AE51">
            <v>9.0650000000000013</v>
          </cell>
          <cell r="AF51">
            <v>1.603</v>
          </cell>
          <cell r="AG51">
            <v>-10.694251071999993</v>
          </cell>
          <cell r="AH51">
            <v>-52.948399999999999</v>
          </cell>
          <cell r="AI51">
            <v>746.7063387236235</v>
          </cell>
          <cell r="AJ51" t="str">
            <v>Validée</v>
          </cell>
          <cell r="AK51">
            <v>49</v>
          </cell>
        </row>
        <row r="52">
          <cell r="A52">
            <v>39507</v>
          </cell>
          <cell r="B52">
            <v>168.1918</v>
          </cell>
          <cell r="C52">
            <v>191.2998</v>
          </cell>
          <cell r="D52">
            <v>23.108000000000001</v>
          </cell>
          <cell r="E52">
            <v>0</v>
          </cell>
          <cell r="F52">
            <v>310.59902120047661</v>
          </cell>
          <cell r="G52">
            <v>0.32651848900000002</v>
          </cell>
          <cell r="H52">
            <v>257.3241027114766</v>
          </cell>
          <cell r="I52">
            <v>52.948399999999999</v>
          </cell>
          <cell r="J52">
            <v>478.79082120047661</v>
          </cell>
          <cell r="K52">
            <v>292.88218848321378</v>
          </cell>
          <cell r="L52">
            <v>0</v>
          </cell>
          <cell r="M52">
            <v>292.88218848321378</v>
          </cell>
          <cell r="N52">
            <v>771.67300968369045</v>
          </cell>
          <cell r="O52">
            <v>416.44504988107451</v>
          </cell>
          <cell r="P52">
            <v>322.73118726500002</v>
          </cell>
          <cell r="Q52">
            <v>93.71386261607455</v>
          </cell>
          <cell r="R52">
            <v>499.83579861161593</v>
          </cell>
          <cell r="S52">
            <v>-144.07396288999999</v>
          </cell>
          <cell r="T52">
            <v>-54.097962889999991</v>
          </cell>
          <cell r="U52">
            <v>-89.975999999999999</v>
          </cell>
          <cell r="V52">
            <v>643.90976150161589</v>
          </cell>
          <cell r="W52">
            <v>2.1653329230000002</v>
          </cell>
          <cell r="X52">
            <v>641.74442857861595</v>
          </cell>
          <cell r="Y52">
            <v>137.73607597899996</v>
          </cell>
          <cell r="Z52">
            <v>95.905636090999963</v>
          </cell>
          <cell r="AA52">
            <v>-0.26336390900000001</v>
          </cell>
          <cell r="AB52">
            <v>96.168999999999969</v>
          </cell>
          <cell r="AC52">
            <v>41.830439888000008</v>
          </cell>
          <cell r="AD52">
            <v>27.663439888000003</v>
          </cell>
          <cell r="AE52">
            <v>12.564</v>
          </cell>
          <cell r="AF52">
            <v>1.603</v>
          </cell>
          <cell r="AG52">
            <v>6.8717628300000158</v>
          </cell>
          <cell r="AH52">
            <v>-52.948399999999999</v>
          </cell>
          <cell r="AI52">
            <v>771.67300968369057</v>
          </cell>
          <cell r="AJ52" t="str">
            <v>Validée</v>
          </cell>
          <cell r="AK52">
            <v>50</v>
          </cell>
        </row>
        <row r="53">
          <cell r="A53">
            <v>39538</v>
          </cell>
          <cell r="B53">
            <v>168.6</v>
          </cell>
          <cell r="C53">
            <v>191.964</v>
          </cell>
          <cell r="D53">
            <v>23.364000000000001</v>
          </cell>
          <cell r="E53">
            <v>0</v>
          </cell>
          <cell r="F53">
            <v>248.9246791180893</v>
          </cell>
          <cell r="G53">
            <v>0.47155092600000004</v>
          </cell>
          <cell r="H53">
            <v>193.5076281920893</v>
          </cell>
          <cell r="I53">
            <v>54.945500000000003</v>
          </cell>
          <cell r="J53">
            <v>417.5246791180893</v>
          </cell>
          <cell r="K53">
            <v>242.69408067823258</v>
          </cell>
          <cell r="L53">
            <v>0</v>
          </cell>
          <cell r="M53">
            <v>242.69408067823258</v>
          </cell>
          <cell r="N53">
            <v>660.21875979632182</v>
          </cell>
          <cell r="O53">
            <v>393.74988613008912</v>
          </cell>
          <cell r="P53">
            <v>319.60149868500002</v>
          </cell>
          <cell r="Q53">
            <v>74.148387445089099</v>
          </cell>
          <cell r="R53">
            <v>379.71627580623272</v>
          </cell>
          <cell r="S53">
            <v>-187.46975526699998</v>
          </cell>
          <cell r="T53">
            <v>-74.257755266999993</v>
          </cell>
          <cell r="U53">
            <v>-113.21199999999999</v>
          </cell>
          <cell r="V53">
            <v>567.1860310732327</v>
          </cell>
          <cell r="W53">
            <v>2.3517096479999999</v>
          </cell>
          <cell r="X53">
            <v>564.8343214252327</v>
          </cell>
          <cell r="Y53">
            <v>111.24121060099992</v>
          </cell>
          <cell r="Z53">
            <v>80.052684526999911</v>
          </cell>
          <cell r="AA53">
            <v>-0.34831547299999993</v>
          </cell>
          <cell r="AB53">
            <v>80.400999999999911</v>
          </cell>
          <cell r="AC53">
            <v>31.188526074000002</v>
          </cell>
          <cell r="AD53">
            <v>21.838526074000001</v>
          </cell>
          <cell r="AE53">
            <v>7.7469999999999999</v>
          </cell>
          <cell r="AF53">
            <v>1.603</v>
          </cell>
          <cell r="AG53">
            <v>2.0061915389999783</v>
          </cell>
          <cell r="AH53">
            <v>-54.945500000000003</v>
          </cell>
          <cell r="AI53">
            <v>660.21875979632205</v>
          </cell>
          <cell r="AJ53" t="str">
            <v>Validée</v>
          </cell>
          <cell r="AK53">
            <v>51</v>
          </cell>
        </row>
        <row r="54">
          <cell r="A54">
            <v>39568</v>
          </cell>
          <cell r="B54">
            <v>159.56800000000001</v>
          </cell>
          <cell r="C54">
            <v>182.221</v>
          </cell>
          <cell r="D54">
            <v>22.652999999999999</v>
          </cell>
          <cell r="E54">
            <v>0</v>
          </cell>
          <cell r="F54">
            <v>316.76287040106473</v>
          </cell>
          <cell r="G54">
            <v>0.37491139000000001</v>
          </cell>
          <cell r="H54">
            <v>260.82355901106473</v>
          </cell>
          <cell r="I54">
            <v>55.564399999999992</v>
          </cell>
          <cell r="J54">
            <v>476.33087040106477</v>
          </cell>
          <cell r="K54">
            <v>305.62934759332427</v>
          </cell>
          <cell r="L54">
            <v>0</v>
          </cell>
          <cell r="M54">
            <v>305.62934759332427</v>
          </cell>
          <cell r="N54">
            <v>781.96021799438904</v>
          </cell>
          <cell r="O54">
            <v>406.31727444085578</v>
          </cell>
          <cell r="P54">
            <v>324.070761318</v>
          </cell>
          <cell r="Q54">
            <v>82.246513122855774</v>
          </cell>
          <cell r="R54">
            <v>510.1594765945332</v>
          </cell>
          <cell r="S54">
            <v>-153.41976088299998</v>
          </cell>
          <cell r="T54">
            <v>-82.787760883000004</v>
          </cell>
          <cell r="U54">
            <v>-70.631999999999991</v>
          </cell>
          <cell r="V54">
            <v>663.57923747753318</v>
          </cell>
          <cell r="W54">
            <v>2.3938439959999998</v>
          </cell>
          <cell r="X54">
            <v>661.1853934815332</v>
          </cell>
          <cell r="Y54">
            <v>135.43566727400002</v>
          </cell>
          <cell r="Z54">
            <v>99.067336083000015</v>
          </cell>
          <cell r="AA54">
            <v>-0.41666391699999999</v>
          </cell>
          <cell r="AB54">
            <v>99.484000000000009</v>
          </cell>
          <cell r="AC54">
            <v>36.368331191000003</v>
          </cell>
          <cell r="AD54">
            <v>27.143331190999998</v>
          </cell>
          <cell r="AE54">
            <v>7.6220000000000008</v>
          </cell>
          <cell r="AF54">
            <v>1.603</v>
          </cell>
          <cell r="AG54">
            <v>-0.91913423299998698</v>
          </cell>
          <cell r="AH54">
            <v>-55.564399999999992</v>
          </cell>
          <cell r="AI54">
            <v>781.96021799438904</v>
          </cell>
          <cell r="AJ54" t="str">
            <v>Validée</v>
          </cell>
          <cell r="AK54">
            <v>52</v>
          </cell>
        </row>
        <row r="55">
          <cell r="A55">
            <v>39599</v>
          </cell>
          <cell r="B55">
            <v>151.9213</v>
          </cell>
          <cell r="C55">
            <v>180.13730000000001</v>
          </cell>
          <cell r="D55">
            <v>28.216000000000001</v>
          </cell>
          <cell r="E55">
            <v>0</v>
          </cell>
          <cell r="F55">
            <v>326.85469877505761</v>
          </cell>
          <cell r="G55">
            <v>0.31073700199999998</v>
          </cell>
          <cell r="H55">
            <v>269.66076177305763</v>
          </cell>
          <cell r="I55">
            <v>56.883199999999995</v>
          </cell>
          <cell r="J55">
            <v>478.77599877505759</v>
          </cell>
          <cell r="K55">
            <v>323.53918487964057</v>
          </cell>
          <cell r="L55">
            <v>0</v>
          </cell>
          <cell r="M55">
            <v>323.53918487964057</v>
          </cell>
          <cell r="N55">
            <v>802.3151836546981</v>
          </cell>
          <cell r="O55">
            <v>393.69275929447525</v>
          </cell>
          <cell r="P55">
            <v>312.22507966400002</v>
          </cell>
          <cell r="Q55">
            <v>81.467679630475317</v>
          </cell>
          <cell r="R55">
            <v>518.56798056222283</v>
          </cell>
          <cell r="S55">
            <v>-146.978760929</v>
          </cell>
          <cell r="T55">
            <v>-61.061760929000002</v>
          </cell>
          <cell r="U55">
            <v>-85.917000000000002</v>
          </cell>
          <cell r="V55">
            <v>665.54674149122286</v>
          </cell>
          <cell r="W55">
            <v>2.3834744689999998</v>
          </cell>
          <cell r="X55">
            <v>663.16326702222295</v>
          </cell>
          <cell r="Y55">
            <v>135.94356975100001</v>
          </cell>
          <cell r="Z55">
            <v>99.546700892000004</v>
          </cell>
          <cell r="AA55">
            <v>-1.8222991079999997</v>
          </cell>
          <cell r="AB55">
            <v>101.369</v>
          </cell>
          <cell r="AC55">
            <v>36.396868859000001</v>
          </cell>
          <cell r="AD55">
            <v>28.341868858999998</v>
          </cell>
          <cell r="AE55">
            <v>6.4130000000000003</v>
          </cell>
          <cell r="AF55">
            <v>1.6419999999999999</v>
          </cell>
          <cell r="AG55">
            <v>-25.998013549000007</v>
          </cell>
          <cell r="AH55">
            <v>-56.883199999999995</v>
          </cell>
          <cell r="AI55">
            <v>802.3151836546981</v>
          </cell>
          <cell r="AJ55" t="str">
            <v>Validée</v>
          </cell>
          <cell r="AK55">
            <v>53</v>
          </cell>
        </row>
        <row r="56">
          <cell r="A56">
            <v>39629</v>
          </cell>
          <cell r="B56">
            <v>163.04319999999998</v>
          </cell>
          <cell r="C56">
            <v>186.63919999999999</v>
          </cell>
          <cell r="D56">
            <v>23.596</v>
          </cell>
          <cell r="E56">
            <v>0</v>
          </cell>
          <cell r="F56">
            <v>321.73604467266608</v>
          </cell>
          <cell r="G56">
            <v>0.31797314199999999</v>
          </cell>
          <cell r="H56">
            <v>264.06127153066603</v>
          </cell>
          <cell r="I56">
            <v>57.3568</v>
          </cell>
          <cell r="J56">
            <v>484.7792446726661</v>
          </cell>
          <cell r="K56">
            <v>321.40239679505669</v>
          </cell>
          <cell r="L56">
            <v>0</v>
          </cell>
          <cell r="M56">
            <v>321.40239679505669</v>
          </cell>
          <cell r="N56">
            <v>806.18164146772278</v>
          </cell>
          <cell r="O56">
            <v>372.89645531163234</v>
          </cell>
          <cell r="P56">
            <v>285.04015385299999</v>
          </cell>
          <cell r="Q56">
            <v>87.856301458632402</v>
          </cell>
          <cell r="R56">
            <v>547.27237017509037</v>
          </cell>
          <cell r="S56">
            <v>-134.41117869200002</v>
          </cell>
          <cell r="T56">
            <v>-45.380178692000001</v>
          </cell>
          <cell r="U56">
            <v>-89.031000000000006</v>
          </cell>
          <cell r="V56">
            <v>681.68354886709039</v>
          </cell>
          <cell r="W56">
            <v>2.437182</v>
          </cell>
          <cell r="X56">
            <v>679.24636686709027</v>
          </cell>
          <cell r="Y56">
            <v>125.11817264800013</v>
          </cell>
          <cell r="Z56">
            <v>95.007811097000129</v>
          </cell>
          <cell r="AA56">
            <v>-1.9971889030000001</v>
          </cell>
          <cell r="AB56">
            <v>97.005000000000123</v>
          </cell>
          <cell r="AC56">
            <v>30.110361550999997</v>
          </cell>
          <cell r="AD56">
            <v>22.204361550999998</v>
          </cell>
          <cell r="AE56">
            <v>6.5670000000000002</v>
          </cell>
          <cell r="AF56">
            <v>1.339</v>
          </cell>
          <cell r="AG56">
            <v>-11.130988629000036</v>
          </cell>
          <cell r="AH56">
            <v>-57.3568</v>
          </cell>
          <cell r="AI56">
            <v>806.18164146772256</v>
          </cell>
          <cell r="AJ56" t="str">
            <v>Validée</v>
          </cell>
          <cell r="AK56">
            <v>54</v>
          </cell>
        </row>
        <row r="57">
          <cell r="A57">
            <v>39660</v>
          </cell>
          <cell r="B57">
            <v>170.20509999999999</v>
          </cell>
          <cell r="C57">
            <v>193.55109999999999</v>
          </cell>
          <cell r="D57">
            <v>23.346</v>
          </cell>
          <cell r="E57">
            <v>0</v>
          </cell>
          <cell r="F57">
            <v>303.86476155734579</v>
          </cell>
          <cell r="G57">
            <v>0.319736042</v>
          </cell>
          <cell r="H57">
            <v>245.61542551534578</v>
          </cell>
          <cell r="I57">
            <v>57.929600000000001</v>
          </cell>
          <cell r="J57">
            <v>474.0698615573458</v>
          </cell>
          <cell r="K57">
            <v>328.95008771642887</v>
          </cell>
          <cell r="L57">
            <v>0</v>
          </cell>
          <cell r="M57">
            <v>328.95008771642887</v>
          </cell>
          <cell r="N57">
            <v>803.01994927377473</v>
          </cell>
          <cell r="O57">
            <v>403.51338528742394</v>
          </cell>
          <cell r="P57">
            <v>309.52644461099999</v>
          </cell>
          <cell r="Q57">
            <v>93.986940676424013</v>
          </cell>
          <cell r="R57">
            <v>516.1233293463506</v>
          </cell>
          <cell r="S57">
            <v>-148.33588952599999</v>
          </cell>
          <cell r="T57">
            <v>-61.56088952599999</v>
          </cell>
          <cell r="U57">
            <v>-86.774999999999991</v>
          </cell>
          <cell r="V57">
            <v>664.45921887235056</v>
          </cell>
          <cell r="W57">
            <v>2.4466463169999995</v>
          </cell>
          <cell r="X57">
            <v>662.01257255535063</v>
          </cell>
          <cell r="Y57">
            <v>128.282389655</v>
          </cell>
          <cell r="Z57">
            <v>94.742447898999998</v>
          </cell>
          <cell r="AA57">
            <v>-3.3715521009999998</v>
          </cell>
          <cell r="AB57">
            <v>98.114000000000004</v>
          </cell>
          <cell r="AC57">
            <v>33.539941755999997</v>
          </cell>
          <cell r="AD57">
            <v>22.379941756000001</v>
          </cell>
          <cell r="AE57">
            <v>9.8129999999999988</v>
          </cell>
          <cell r="AF57">
            <v>1.347</v>
          </cell>
          <cell r="AG57">
            <v>-11.665624294999994</v>
          </cell>
          <cell r="AH57">
            <v>-57.929600000000001</v>
          </cell>
          <cell r="AI57">
            <v>803.01994927377461</v>
          </cell>
          <cell r="AJ57" t="str">
            <v>Validée</v>
          </cell>
          <cell r="AK57">
            <v>55</v>
          </cell>
        </row>
        <row r="58">
          <cell r="A58">
            <v>39691</v>
          </cell>
          <cell r="B58">
            <v>172.37620000000001</v>
          </cell>
          <cell r="C58">
            <v>196.8622</v>
          </cell>
          <cell r="D58">
            <v>24.486000000000001</v>
          </cell>
          <cell r="E58">
            <v>0</v>
          </cell>
          <cell r="F58">
            <v>316.70797154845968</v>
          </cell>
          <cell r="G58">
            <v>0.35737872900000001</v>
          </cell>
          <cell r="H58">
            <v>258.42099281945968</v>
          </cell>
          <cell r="I58">
            <v>57.929600000000001</v>
          </cell>
          <cell r="J58">
            <v>489.08417154845972</v>
          </cell>
          <cell r="K58">
            <v>331.40027568673469</v>
          </cell>
          <cell r="L58">
            <v>0</v>
          </cell>
          <cell r="M58">
            <v>331.40027568673469</v>
          </cell>
          <cell r="N58">
            <v>820.48444723519447</v>
          </cell>
          <cell r="O58">
            <v>400.01712823699029</v>
          </cell>
          <cell r="P58">
            <v>324.982229082</v>
          </cell>
          <cell r="Q58">
            <v>75.034899154990228</v>
          </cell>
          <cell r="R58">
            <v>527.13861712720404</v>
          </cell>
          <cell r="S58">
            <v>-140.497831383</v>
          </cell>
          <cell r="T58">
            <v>-57.736831383000002</v>
          </cell>
          <cell r="U58">
            <v>-82.760999999999996</v>
          </cell>
          <cell r="V58">
            <v>667.63644851020399</v>
          </cell>
          <cell r="W58">
            <v>2.4190791590000003</v>
          </cell>
          <cell r="X58">
            <v>665.21736935120407</v>
          </cell>
          <cell r="Y58">
            <v>131.57649239299991</v>
          </cell>
          <cell r="Z58">
            <v>96.366566476999907</v>
          </cell>
          <cell r="AA58">
            <v>-3.6214335229999999</v>
          </cell>
          <cell r="AB58">
            <v>99.9879999999999</v>
          </cell>
          <cell r="AC58">
            <v>35.209925916000003</v>
          </cell>
          <cell r="AD58">
            <v>23.082925916000001</v>
          </cell>
          <cell r="AE58">
            <v>10.78</v>
          </cell>
          <cell r="AF58">
            <v>1.347</v>
          </cell>
          <cell r="AG58">
            <v>-24.905194264000009</v>
          </cell>
          <cell r="AH58">
            <v>-57.929600000000001</v>
          </cell>
          <cell r="AI58">
            <v>820.48444723519435</v>
          </cell>
          <cell r="AJ58" t="str">
            <v>Validée</v>
          </cell>
          <cell r="AK58">
            <v>56</v>
          </cell>
        </row>
        <row r="59">
          <cell r="A59">
            <v>39721</v>
          </cell>
          <cell r="B59">
            <v>176.6456</v>
          </cell>
          <cell r="C59">
            <v>200.60059999999999</v>
          </cell>
          <cell r="D59">
            <v>23.954999999999998</v>
          </cell>
          <cell r="E59">
            <v>0</v>
          </cell>
          <cell r="F59">
            <v>327.39740517117599</v>
          </cell>
          <cell r="G59">
            <v>0.32509043999999998</v>
          </cell>
          <cell r="H59">
            <v>266.02421473117602</v>
          </cell>
          <cell r="I59">
            <v>61.048099999999998</v>
          </cell>
          <cell r="J59">
            <v>504.04300517117599</v>
          </cell>
          <cell r="K59">
            <v>316.98163263608888</v>
          </cell>
          <cell r="L59">
            <v>0</v>
          </cell>
          <cell r="M59">
            <v>316.98163263608888</v>
          </cell>
          <cell r="N59">
            <v>821.02463780726487</v>
          </cell>
          <cell r="O59">
            <v>355.92169584287643</v>
          </cell>
          <cell r="P59">
            <v>292.07772383899999</v>
          </cell>
          <cell r="Q59">
            <v>63.843972003876473</v>
          </cell>
          <cell r="R59">
            <v>591.96198463038843</v>
          </cell>
          <cell r="S59">
            <v>-112.147885727</v>
          </cell>
          <cell r="T59">
            <v>-28.576885727000004</v>
          </cell>
          <cell r="U59">
            <v>-83.570999999999998</v>
          </cell>
          <cell r="V59">
            <v>704.10987035738844</v>
          </cell>
          <cell r="W59">
            <v>2.4299949939999999</v>
          </cell>
          <cell r="X59">
            <v>701.67987536338842</v>
          </cell>
          <cell r="Y59">
            <v>135.43702271700002</v>
          </cell>
          <cell r="Z59">
            <v>99.83391167100001</v>
          </cell>
          <cell r="AA59">
            <v>-3.8190883289999999</v>
          </cell>
          <cell r="AB59">
            <v>103.65300000000001</v>
          </cell>
          <cell r="AC59">
            <v>35.603111046000002</v>
          </cell>
          <cell r="AD59">
            <v>23.231111045999999</v>
          </cell>
          <cell r="AE59">
            <v>11.025</v>
          </cell>
          <cell r="AF59">
            <v>1.347</v>
          </cell>
          <cell r="AG59">
            <v>-8.5779800510000044</v>
          </cell>
          <cell r="AH59">
            <v>-61.048099999999998</v>
          </cell>
          <cell r="AI59">
            <v>821.02463780726487</v>
          </cell>
          <cell r="AJ59" t="str">
            <v>Validée</v>
          </cell>
          <cell r="AK59">
            <v>57</v>
          </cell>
        </row>
        <row r="60">
          <cell r="A60">
            <v>39752</v>
          </cell>
          <cell r="B60">
            <v>185.50979999999998</v>
          </cell>
          <cell r="C60">
            <v>206.7028</v>
          </cell>
          <cell r="D60">
            <v>21.193000000000001</v>
          </cell>
          <cell r="E60">
            <v>0</v>
          </cell>
          <cell r="F60">
            <v>336.71967893576942</v>
          </cell>
          <cell r="G60">
            <v>0.46100463899999999</v>
          </cell>
          <cell r="H60">
            <v>278.32907429676942</v>
          </cell>
          <cell r="I60">
            <v>57.929600000000001</v>
          </cell>
          <cell r="J60">
            <v>522.22947893576941</v>
          </cell>
          <cell r="K60">
            <v>333.59957548730949</v>
          </cell>
          <cell r="L60">
            <v>0</v>
          </cell>
          <cell r="M60">
            <v>333.59957548730949</v>
          </cell>
          <cell r="N60">
            <v>855.8290544230789</v>
          </cell>
          <cell r="O60">
            <v>342.64101691184158</v>
          </cell>
          <cell r="P60">
            <v>272.98599896100001</v>
          </cell>
          <cell r="Q60">
            <v>69.655017950841554</v>
          </cell>
          <cell r="R60">
            <v>636.8302505972373</v>
          </cell>
          <cell r="S60">
            <v>-76.544591445999998</v>
          </cell>
          <cell r="T60">
            <v>-26.616591446000008</v>
          </cell>
          <cell r="U60">
            <v>-49.927999999999997</v>
          </cell>
          <cell r="V60">
            <v>713.37484204323732</v>
          </cell>
          <cell r="W60">
            <v>2.44021021</v>
          </cell>
          <cell r="X60">
            <v>710.93463183323729</v>
          </cell>
          <cell r="Y60">
            <v>135.74598448699999</v>
          </cell>
          <cell r="Z60">
            <v>101.465783535</v>
          </cell>
          <cell r="AA60">
            <v>-3.9132164650000005</v>
          </cell>
          <cell r="AB60">
            <v>105.379</v>
          </cell>
          <cell r="AC60">
            <v>34.280200952000001</v>
          </cell>
          <cell r="AD60">
            <v>22.516200951999998</v>
          </cell>
          <cell r="AE60">
            <v>10.417</v>
          </cell>
          <cell r="AF60">
            <v>1.347</v>
          </cell>
          <cell r="AG60">
            <v>-12.103771400999996</v>
          </cell>
          <cell r="AH60">
            <v>-57.929600000000001</v>
          </cell>
          <cell r="AI60">
            <v>855.8290544230789</v>
          </cell>
          <cell r="AJ60" t="str">
            <v>Validée</v>
          </cell>
          <cell r="AK60">
            <v>58</v>
          </cell>
        </row>
        <row r="61">
          <cell r="A61">
            <v>39782</v>
          </cell>
          <cell r="B61">
            <v>203.91069999999999</v>
          </cell>
          <cell r="C61">
            <v>225.3467</v>
          </cell>
          <cell r="D61">
            <v>21.436</v>
          </cell>
          <cell r="E61">
            <v>0</v>
          </cell>
          <cell r="F61">
            <v>321.26036133214222</v>
          </cell>
          <cell r="G61">
            <v>0.35076638500000001</v>
          </cell>
          <cell r="H61">
            <v>262.97999494714225</v>
          </cell>
          <cell r="I61">
            <v>57.929600000000001</v>
          </cell>
          <cell r="J61">
            <v>525.17106133214224</v>
          </cell>
          <cell r="K61">
            <v>332.5813404253866</v>
          </cell>
          <cell r="L61">
            <v>0</v>
          </cell>
          <cell r="M61">
            <v>332.5813404253866</v>
          </cell>
          <cell r="N61">
            <v>857.75240175752879</v>
          </cell>
          <cell r="O61">
            <v>358.24230309665234</v>
          </cell>
          <cell r="P61">
            <v>262.42626771300002</v>
          </cell>
          <cell r="Q61">
            <v>95.816035383652348</v>
          </cell>
          <cell r="R61">
            <v>633.52343134687658</v>
          </cell>
          <cell r="S61">
            <v>-89.308629218000007</v>
          </cell>
          <cell r="T61">
            <v>-17.822629218000003</v>
          </cell>
          <cell r="U61">
            <v>-71.486000000000004</v>
          </cell>
          <cell r="V61">
            <v>722.83206056487654</v>
          </cell>
          <cell r="W61">
            <v>2.4247605759999997</v>
          </cell>
          <cell r="X61">
            <v>720.4072999888765</v>
          </cell>
          <cell r="Y61">
            <v>138.710726591</v>
          </cell>
          <cell r="Z61">
            <v>101.813459084</v>
          </cell>
          <cell r="AA61">
            <v>-5.2165409160000005</v>
          </cell>
          <cell r="AB61">
            <v>107.03</v>
          </cell>
          <cell r="AC61">
            <v>36.897267507000002</v>
          </cell>
          <cell r="AD61">
            <v>21.945267507000001</v>
          </cell>
          <cell r="AE61">
            <v>13.605</v>
          </cell>
          <cell r="AF61">
            <v>1.347</v>
          </cell>
          <cell r="AG61">
            <v>-4.6973939049999984</v>
          </cell>
          <cell r="AH61">
            <v>-57.929600000000001</v>
          </cell>
          <cell r="AI61">
            <v>857.7524017575289</v>
          </cell>
          <cell r="AJ61" t="str">
            <v>Validée</v>
          </cell>
          <cell r="AK61">
            <v>59</v>
          </cell>
        </row>
        <row r="62">
          <cell r="A62">
            <v>39813</v>
          </cell>
          <cell r="B62">
            <v>215.62430000000001</v>
          </cell>
          <cell r="C62">
            <v>238.3443</v>
          </cell>
          <cell r="D62">
            <v>22.72</v>
          </cell>
          <cell r="E62">
            <v>0</v>
          </cell>
          <cell r="F62">
            <v>338.18382644672158</v>
          </cell>
          <cell r="G62">
            <v>0.39757178700000001</v>
          </cell>
          <cell r="H62">
            <v>280.87205465972158</v>
          </cell>
          <cell r="I62">
            <v>56.914199999999994</v>
          </cell>
          <cell r="J62">
            <v>553.80812644672164</v>
          </cell>
          <cell r="K62">
            <v>326.46710933698722</v>
          </cell>
          <cell r="L62">
            <v>0</v>
          </cell>
          <cell r="M62">
            <v>326.46710933698722</v>
          </cell>
          <cell r="N62">
            <v>880.27523578370892</v>
          </cell>
          <cell r="O62">
            <v>398.38978220044947</v>
          </cell>
          <cell r="P62">
            <v>307.86884327500002</v>
          </cell>
          <cell r="Q62">
            <v>90.520938925449386</v>
          </cell>
          <cell r="R62">
            <v>620.64001975225938</v>
          </cell>
          <cell r="S62">
            <v>-108.41408542099998</v>
          </cell>
          <cell r="T62">
            <v>-22.202085420999992</v>
          </cell>
          <cell r="U62">
            <v>-86.211999999999989</v>
          </cell>
          <cell r="V62">
            <v>729.05410517325936</v>
          </cell>
          <cell r="W62">
            <v>2.2938801019999997</v>
          </cell>
          <cell r="X62">
            <v>726.76022507125936</v>
          </cell>
          <cell r="Y62">
            <v>143.42713140599955</v>
          </cell>
          <cell r="Z62">
            <v>103.31340244499955</v>
          </cell>
          <cell r="AA62">
            <v>-6.3535975550000003</v>
          </cell>
          <cell r="AB62">
            <v>109.66699999999955</v>
          </cell>
          <cell r="AC62">
            <v>40.113728961</v>
          </cell>
          <cell r="AD62">
            <v>26.570728961000004</v>
          </cell>
          <cell r="AE62">
            <v>12.340999999999999</v>
          </cell>
          <cell r="AF62">
            <v>1.202</v>
          </cell>
          <cell r="AG62">
            <v>-4.6725652369999864</v>
          </cell>
          <cell r="AH62">
            <v>-56.914199999999994</v>
          </cell>
          <cell r="AI62">
            <v>880.27523578370926</v>
          </cell>
          <cell r="AJ62" t="str">
            <v>Validée</v>
          </cell>
          <cell r="AK62">
            <v>60</v>
          </cell>
        </row>
        <row r="63">
          <cell r="A63">
            <v>39844</v>
          </cell>
          <cell r="B63">
            <v>224.62549999999999</v>
          </cell>
          <cell r="C63">
            <v>249.50649999999999</v>
          </cell>
          <cell r="D63">
            <v>24.881</v>
          </cell>
          <cell r="E63">
            <v>0</v>
          </cell>
          <cell r="F63">
            <v>329.83151506885127</v>
          </cell>
          <cell r="G63">
            <v>0.38583200699999998</v>
          </cell>
          <cell r="H63">
            <v>272.5314830618513</v>
          </cell>
          <cell r="I63">
            <v>56.914199999999994</v>
          </cell>
          <cell r="J63">
            <v>554.45701506885121</v>
          </cell>
          <cell r="K63">
            <v>324.63901538768397</v>
          </cell>
          <cell r="L63">
            <v>0</v>
          </cell>
          <cell r="M63">
            <v>324.63901538768397</v>
          </cell>
          <cell r="N63">
            <v>879.09603045653512</v>
          </cell>
          <cell r="O63">
            <v>426.86678324005493</v>
          </cell>
          <cell r="P63">
            <v>300.01849753799996</v>
          </cell>
          <cell r="Q63">
            <v>126.84828570205497</v>
          </cell>
          <cell r="R63">
            <v>594.1321819854802</v>
          </cell>
          <cell r="S63">
            <v>-125.00419366</v>
          </cell>
          <cell r="T63">
            <v>-20.509193659999994</v>
          </cell>
          <cell r="U63">
            <v>-104.495</v>
          </cell>
          <cell r="V63">
            <v>719.13637564548026</v>
          </cell>
          <cell r="W63">
            <v>2.3291628980000003</v>
          </cell>
          <cell r="X63">
            <v>716.80721274748021</v>
          </cell>
          <cell r="Y63">
            <v>156.70581699400009</v>
          </cell>
          <cell r="Z63">
            <v>116.02547198100009</v>
          </cell>
          <cell r="AA63">
            <v>0.37747198099999996</v>
          </cell>
          <cell r="AB63">
            <v>115.6480000000001</v>
          </cell>
          <cell r="AC63">
            <v>40.680345013</v>
          </cell>
          <cell r="AD63">
            <v>28.015345013000001</v>
          </cell>
          <cell r="AE63">
            <v>11.462999999999999</v>
          </cell>
          <cell r="AF63">
            <v>1.202</v>
          </cell>
          <cell r="AG63">
            <v>-14.802882224999976</v>
          </cell>
          <cell r="AH63">
            <v>-56.914199999999994</v>
          </cell>
          <cell r="AI63">
            <v>879.096030456535</v>
          </cell>
          <cell r="AJ63" t="str">
            <v>Validée</v>
          </cell>
          <cell r="AK63">
            <v>61</v>
          </cell>
        </row>
        <row r="64">
          <cell r="A64">
            <v>39872</v>
          </cell>
          <cell r="B64">
            <v>230.4648</v>
          </cell>
          <cell r="C64">
            <v>255.2578</v>
          </cell>
          <cell r="D64">
            <v>24.792999999999999</v>
          </cell>
          <cell r="E64">
            <v>0</v>
          </cell>
          <cell r="F64">
            <v>330.70066812967724</v>
          </cell>
          <cell r="G64">
            <v>0.34281540699999996</v>
          </cell>
          <cell r="H64">
            <v>273.44365272267726</v>
          </cell>
          <cell r="I64">
            <v>56.914199999999994</v>
          </cell>
          <cell r="J64">
            <v>561.16546812967727</v>
          </cell>
          <cell r="K64">
            <v>336.80069951756678</v>
          </cell>
          <cell r="L64">
            <v>0</v>
          </cell>
          <cell r="M64">
            <v>336.80069951756678</v>
          </cell>
          <cell r="N64">
            <v>897.96616764724399</v>
          </cell>
          <cell r="O64">
            <v>429.7633730389831</v>
          </cell>
          <cell r="P64">
            <v>324.598812264</v>
          </cell>
          <cell r="Q64">
            <v>105.16456077498314</v>
          </cell>
          <cell r="R64">
            <v>609.03196987026092</v>
          </cell>
          <cell r="S64">
            <v>-129.70619404199999</v>
          </cell>
          <cell r="T64">
            <v>-30.915194041999996</v>
          </cell>
          <cell r="U64">
            <v>-98.790999999999997</v>
          </cell>
          <cell r="V64">
            <v>738.73816391226092</v>
          </cell>
          <cell r="W64">
            <v>2.3253724470000003</v>
          </cell>
          <cell r="X64">
            <v>736.41279146526097</v>
          </cell>
          <cell r="Y64">
            <v>154.20726172799999</v>
          </cell>
          <cell r="Z64">
            <v>116.34208302099999</v>
          </cell>
          <cell r="AA64">
            <v>0.22908302099999997</v>
          </cell>
          <cell r="AB64">
            <v>116.113</v>
          </cell>
          <cell r="AC64">
            <v>37.865178706999998</v>
          </cell>
          <cell r="AD64">
            <v>26.977178707</v>
          </cell>
          <cell r="AE64">
            <v>9.6859999999999999</v>
          </cell>
          <cell r="AF64">
            <v>1.202</v>
          </cell>
          <cell r="AG64">
            <v>-13.378086465999985</v>
          </cell>
          <cell r="AH64">
            <v>-56.914199999999994</v>
          </cell>
          <cell r="AI64">
            <v>897.96616764724399</v>
          </cell>
          <cell r="AJ64" t="str">
            <v>Validée</v>
          </cell>
          <cell r="AK64">
            <v>62</v>
          </cell>
        </row>
        <row r="65">
          <cell r="A65">
            <v>39903</v>
          </cell>
          <cell r="B65">
            <v>224.82769999999999</v>
          </cell>
          <cell r="C65">
            <v>251.45169999999999</v>
          </cell>
          <cell r="D65">
            <v>26.623999999999999</v>
          </cell>
          <cell r="E65">
            <v>0</v>
          </cell>
          <cell r="F65">
            <v>337.17167398328434</v>
          </cell>
          <cell r="G65">
            <v>0.420116816</v>
          </cell>
          <cell r="H65">
            <v>277.03165716728432</v>
          </cell>
          <cell r="I65">
            <v>59.719900000000003</v>
          </cell>
          <cell r="J65">
            <v>561.99937398328439</v>
          </cell>
          <cell r="K65">
            <v>346.01185878363128</v>
          </cell>
          <cell r="L65">
            <v>0</v>
          </cell>
          <cell r="M65">
            <v>346.01185878363128</v>
          </cell>
          <cell r="N65">
            <v>908.01123276691567</v>
          </cell>
          <cell r="O65">
            <v>444.68312447405958</v>
          </cell>
          <cell r="P65">
            <v>329.90813520100011</v>
          </cell>
          <cell r="Q65">
            <v>114.77498927305952</v>
          </cell>
          <cell r="R65">
            <v>606.29355222685604</v>
          </cell>
          <cell r="S65">
            <v>-126.86268204800001</v>
          </cell>
          <cell r="T65">
            <v>-35.223682047999993</v>
          </cell>
          <cell r="U65">
            <v>-91.63900000000001</v>
          </cell>
          <cell r="V65">
            <v>733.15623427485605</v>
          </cell>
          <cell r="W65">
            <v>2.406707597</v>
          </cell>
          <cell r="X65">
            <v>730.74952667785601</v>
          </cell>
          <cell r="Y65">
            <v>156.09767772800012</v>
          </cell>
          <cell r="Z65">
            <v>119.87400875900012</v>
          </cell>
          <cell r="AA65">
            <v>2.300875899999999E-2</v>
          </cell>
          <cell r="AB65">
            <v>119.85100000000011</v>
          </cell>
          <cell r="AC65">
            <v>36.223668968999995</v>
          </cell>
          <cell r="AD65">
            <v>24.548668968999998</v>
          </cell>
          <cell r="AE65">
            <v>10.472999999999999</v>
          </cell>
          <cell r="AF65">
            <v>1.202</v>
          </cell>
          <cell r="AG65">
            <v>-13.132233794000001</v>
          </cell>
          <cell r="AH65">
            <v>-59.719900000000003</v>
          </cell>
          <cell r="AI65">
            <v>908.01123276691533</v>
          </cell>
          <cell r="AJ65" t="str">
            <v>Validée</v>
          </cell>
          <cell r="AK65">
            <v>63</v>
          </cell>
        </row>
        <row r="66">
          <cell r="A66">
            <v>39933</v>
          </cell>
          <cell r="B66">
            <v>234.01330000000002</v>
          </cell>
          <cell r="C66">
            <v>258.4633</v>
          </cell>
          <cell r="D66">
            <v>24.45</v>
          </cell>
          <cell r="E66">
            <v>0</v>
          </cell>
          <cell r="F66">
            <v>360.68789319726648</v>
          </cell>
          <cell r="G66">
            <v>0.37657864600000002</v>
          </cell>
          <cell r="H66">
            <v>303.3971145512665</v>
          </cell>
          <cell r="I66">
            <v>56.914199999999994</v>
          </cell>
          <cell r="J66">
            <v>594.70119319726655</v>
          </cell>
          <cell r="K66">
            <v>344.69942220113467</v>
          </cell>
          <cell r="L66">
            <v>0</v>
          </cell>
          <cell r="M66">
            <v>344.69942220113467</v>
          </cell>
          <cell r="N66">
            <v>939.40061539840121</v>
          </cell>
          <cell r="O66">
            <v>473.73203919285601</v>
          </cell>
          <cell r="P66">
            <v>333.62755506600001</v>
          </cell>
          <cell r="Q66">
            <v>140.10448412685599</v>
          </cell>
          <cell r="R66">
            <v>608.7245054135451</v>
          </cell>
          <cell r="S66">
            <v>-135.29417797900001</v>
          </cell>
          <cell r="T66">
            <v>-42.381177978999993</v>
          </cell>
          <cell r="U66">
            <v>-92.913000000000011</v>
          </cell>
          <cell r="V66">
            <v>744.01868339254509</v>
          </cell>
          <cell r="W66">
            <v>2.4356307670000001</v>
          </cell>
          <cell r="X66">
            <v>741.58305262554506</v>
          </cell>
          <cell r="Y66">
            <v>149.16524796999994</v>
          </cell>
          <cell r="Z66">
            <v>114.89894631499995</v>
          </cell>
          <cell r="AA66">
            <v>2.7946314999999999E-2</v>
          </cell>
          <cell r="AB66">
            <v>114.87099999999995</v>
          </cell>
          <cell r="AC66">
            <v>34.266301654999999</v>
          </cell>
          <cell r="AD66">
            <v>22.805301655000001</v>
          </cell>
          <cell r="AE66">
            <v>10.259</v>
          </cell>
          <cell r="AF66">
            <v>1.202</v>
          </cell>
          <cell r="AG66">
            <v>-6.1093187620000151</v>
          </cell>
          <cell r="AH66">
            <v>-56.914199999999994</v>
          </cell>
          <cell r="AI66">
            <v>939.40061539840133</v>
          </cell>
          <cell r="AJ66" t="str">
            <v>Validée</v>
          </cell>
          <cell r="AK66">
            <v>64</v>
          </cell>
        </row>
        <row r="67">
          <cell r="A67">
            <v>39964</v>
          </cell>
          <cell r="B67">
            <v>244.11569999999998</v>
          </cell>
          <cell r="C67">
            <v>269.90969999999999</v>
          </cell>
          <cell r="D67">
            <v>25.794</v>
          </cell>
          <cell r="E67">
            <v>0</v>
          </cell>
          <cell r="F67">
            <v>357.10547923478407</v>
          </cell>
          <cell r="G67">
            <v>0.38765069799999996</v>
          </cell>
          <cell r="H67">
            <v>296.35482853678405</v>
          </cell>
          <cell r="I67">
            <v>60.363</v>
          </cell>
          <cell r="J67">
            <v>601.22117923478402</v>
          </cell>
          <cell r="K67">
            <v>366.61834828168071</v>
          </cell>
          <cell r="L67">
            <v>0</v>
          </cell>
          <cell r="M67">
            <v>366.61834828168071</v>
          </cell>
          <cell r="N67">
            <v>967.83952751646473</v>
          </cell>
          <cell r="O67">
            <v>484.60693436507984</v>
          </cell>
          <cell r="P67">
            <v>341.78004150300001</v>
          </cell>
          <cell r="Q67">
            <v>142.8268928620798</v>
          </cell>
          <cell r="R67">
            <v>624.64719510338489</v>
          </cell>
          <cell r="S67">
            <v>-114.001775483</v>
          </cell>
          <cell r="T67">
            <v>-17.875775482999998</v>
          </cell>
          <cell r="U67">
            <v>-96.126000000000005</v>
          </cell>
          <cell r="V67">
            <v>738.64897058638485</v>
          </cell>
          <cell r="W67">
            <v>2.5346866300000004</v>
          </cell>
          <cell r="X67">
            <v>736.11428395638495</v>
          </cell>
          <cell r="Y67">
            <v>154.73013392000044</v>
          </cell>
          <cell r="Z67">
            <v>117.50662108600045</v>
          </cell>
          <cell r="AA67">
            <v>-0.59837891399999998</v>
          </cell>
          <cell r="AB67">
            <v>118.10500000000044</v>
          </cell>
          <cell r="AC67">
            <v>37.223512833999997</v>
          </cell>
          <cell r="AD67">
            <v>24.028512834000001</v>
          </cell>
          <cell r="AE67">
            <v>11.992999999999999</v>
          </cell>
          <cell r="AF67">
            <v>1.202</v>
          </cell>
          <cell r="AG67">
            <v>-13.315531968000002</v>
          </cell>
          <cell r="AH67">
            <v>-60.363</v>
          </cell>
          <cell r="AI67">
            <v>967.83952751646427</v>
          </cell>
          <cell r="AJ67" t="str">
            <v>Validée</v>
          </cell>
          <cell r="AK67">
            <v>65</v>
          </cell>
        </row>
        <row r="68">
          <cell r="A68">
            <v>39994</v>
          </cell>
          <cell r="B68">
            <v>241.67569999999998</v>
          </cell>
          <cell r="C68">
            <v>268.88369999999998</v>
          </cell>
          <cell r="D68">
            <v>27.207999999999998</v>
          </cell>
          <cell r="E68">
            <v>0</v>
          </cell>
          <cell r="F68">
            <v>350.72803151271376</v>
          </cell>
          <cell r="G68">
            <v>0.342752212</v>
          </cell>
          <cell r="H68">
            <v>290.02227930071376</v>
          </cell>
          <cell r="I68">
            <v>60.363</v>
          </cell>
          <cell r="J68">
            <v>592.40373151271376</v>
          </cell>
          <cell r="K68">
            <v>384.97646101452278</v>
          </cell>
          <cell r="L68">
            <v>0</v>
          </cell>
          <cell r="M68">
            <v>384.97646101452278</v>
          </cell>
          <cell r="N68">
            <v>977.38019252723655</v>
          </cell>
          <cell r="O68">
            <v>529.8672956049918</v>
          </cell>
          <cell r="P68">
            <v>380.42508288900012</v>
          </cell>
          <cell r="Q68">
            <v>149.44221271599173</v>
          </cell>
          <cell r="R68">
            <v>585.0402549532447</v>
          </cell>
          <cell r="S68">
            <v>-135.77198628600001</v>
          </cell>
          <cell r="T68">
            <v>-58.470986286000006</v>
          </cell>
          <cell r="U68">
            <v>-77.301000000000016</v>
          </cell>
          <cell r="V68">
            <v>720.81224123924471</v>
          </cell>
          <cell r="W68">
            <v>2.5687136399999999</v>
          </cell>
          <cell r="X68">
            <v>718.24352759924477</v>
          </cell>
          <cell r="Y68">
            <v>159.39240218999996</v>
          </cell>
          <cell r="Z68">
            <v>119.31386848799997</v>
          </cell>
          <cell r="AA68">
            <v>-0.73513151199999993</v>
          </cell>
          <cell r="AB68">
            <v>120.04899999999996</v>
          </cell>
          <cell r="AC68">
            <v>40.078533701999994</v>
          </cell>
          <cell r="AD68">
            <v>21.313533702000001</v>
          </cell>
          <cell r="AE68">
            <v>17.108999999999998</v>
          </cell>
          <cell r="AF68">
            <v>1.6559999999999999</v>
          </cell>
          <cell r="AG68">
            <v>-21.865044159000028</v>
          </cell>
          <cell r="AH68">
            <v>-60.363</v>
          </cell>
          <cell r="AI68">
            <v>977.38019252723643</v>
          </cell>
          <cell r="AJ68" t="str">
            <v>Validée</v>
          </cell>
          <cell r="AK68">
            <v>66</v>
          </cell>
        </row>
        <row r="69">
          <cell r="A69">
            <v>40025</v>
          </cell>
          <cell r="B69">
            <v>246.07969999999997</v>
          </cell>
          <cell r="C69">
            <v>271.27569999999997</v>
          </cell>
          <cell r="D69">
            <v>25.196000000000002</v>
          </cell>
          <cell r="E69">
            <v>0</v>
          </cell>
          <cell r="F69">
            <v>343.47449880238003</v>
          </cell>
          <cell r="G69">
            <v>0.475889536</v>
          </cell>
          <cell r="H69">
            <v>282.63560926638002</v>
          </cell>
          <cell r="I69">
            <v>60.363</v>
          </cell>
          <cell r="J69">
            <v>589.55419880238003</v>
          </cell>
          <cell r="K69">
            <v>391.38494519504655</v>
          </cell>
          <cell r="L69">
            <v>0</v>
          </cell>
          <cell r="M69">
            <v>391.38494519504655</v>
          </cell>
          <cell r="N69">
            <v>980.93914399742653</v>
          </cell>
          <cell r="O69">
            <v>511.67206180458845</v>
          </cell>
          <cell r="P69">
            <v>357.26322879299994</v>
          </cell>
          <cell r="Q69">
            <v>154.40883301158854</v>
          </cell>
          <cell r="R69">
            <v>609.27705430383799</v>
          </cell>
          <cell r="S69">
            <v>-127.69223481</v>
          </cell>
          <cell r="T69">
            <v>-36.866234810000002</v>
          </cell>
          <cell r="U69">
            <v>-90.825999999999993</v>
          </cell>
          <cell r="V69">
            <v>736.96928911383793</v>
          </cell>
          <cell r="W69">
            <v>2.5805676639999997</v>
          </cell>
          <cell r="X69">
            <v>734.38872144983804</v>
          </cell>
          <cell r="Y69">
            <v>155.76060088399996</v>
          </cell>
          <cell r="Z69">
            <v>120.27031894099996</v>
          </cell>
          <cell r="AA69">
            <v>-1.219681059</v>
          </cell>
          <cell r="AB69">
            <v>121.48999999999995</v>
          </cell>
          <cell r="AC69">
            <v>35.490281942999999</v>
          </cell>
          <cell r="AD69">
            <v>20.178281942999998</v>
          </cell>
          <cell r="AE69">
            <v>13.504999999999999</v>
          </cell>
          <cell r="AF69">
            <v>1.8069999999999999</v>
          </cell>
          <cell r="AG69">
            <v>-15.75062877300001</v>
          </cell>
          <cell r="AH69">
            <v>-60.363</v>
          </cell>
          <cell r="AI69">
            <v>980.93914399742664</v>
          </cell>
          <cell r="AJ69" t="str">
            <v>Validée</v>
          </cell>
          <cell r="AK69">
            <v>67</v>
          </cell>
        </row>
        <row r="70">
          <cell r="A70">
            <v>40056</v>
          </cell>
          <cell r="B70">
            <v>250.7167</v>
          </cell>
          <cell r="C70">
            <v>276.3347</v>
          </cell>
          <cell r="D70">
            <v>25.617999999999999</v>
          </cell>
          <cell r="E70">
            <v>0</v>
          </cell>
          <cell r="F70">
            <v>348.84028655149035</v>
          </cell>
          <cell r="G70">
            <v>0.445553331</v>
          </cell>
          <cell r="H70">
            <v>288.03173322049037</v>
          </cell>
          <cell r="I70">
            <v>60.363</v>
          </cell>
          <cell r="J70">
            <v>599.55698655149035</v>
          </cell>
          <cell r="K70">
            <v>399.6580770748796</v>
          </cell>
          <cell r="L70">
            <v>0</v>
          </cell>
          <cell r="M70">
            <v>399.6580770748796</v>
          </cell>
          <cell r="N70">
            <v>999.21506362637001</v>
          </cell>
          <cell r="O70">
            <v>502.75159681591856</v>
          </cell>
          <cell r="P70">
            <v>357.72467456900006</v>
          </cell>
          <cell r="Q70">
            <v>145.02692224691847</v>
          </cell>
          <cell r="R70">
            <v>631.80727945745139</v>
          </cell>
          <cell r="S70">
            <v>-131.33549962699999</v>
          </cell>
          <cell r="T70">
            <v>-38.163499627</v>
          </cell>
          <cell r="U70">
            <v>-93.171999999999997</v>
          </cell>
          <cell r="V70">
            <v>763.14277908445138</v>
          </cell>
          <cell r="W70">
            <v>2.5508910359999999</v>
          </cell>
          <cell r="X70">
            <v>760.59188804845144</v>
          </cell>
          <cell r="Y70">
            <v>162.51663891299995</v>
          </cell>
          <cell r="Z70">
            <v>124.40419615499995</v>
          </cell>
          <cell r="AA70">
            <v>-1.432803845</v>
          </cell>
          <cell r="AB70">
            <v>125.83699999999995</v>
          </cell>
          <cell r="AC70">
            <v>38.112442758</v>
          </cell>
          <cell r="AD70">
            <v>20.430442757999998</v>
          </cell>
          <cell r="AE70">
            <v>14.128</v>
          </cell>
          <cell r="AF70">
            <v>3.5539999999999998</v>
          </cell>
          <cell r="AG70">
            <v>-27.172826266000015</v>
          </cell>
          <cell r="AH70">
            <v>-60.363</v>
          </cell>
          <cell r="AI70">
            <v>999.21506362637012</v>
          </cell>
          <cell r="AJ70" t="str">
            <v>Validée</v>
          </cell>
          <cell r="AK70">
            <v>68</v>
          </cell>
        </row>
        <row r="71">
          <cell r="A71">
            <v>40086</v>
          </cell>
          <cell r="B71">
            <v>252.51670000000001</v>
          </cell>
          <cell r="C71">
            <v>276.6567</v>
          </cell>
          <cell r="D71">
            <v>24.14</v>
          </cell>
          <cell r="E71">
            <v>0</v>
          </cell>
          <cell r="F71">
            <v>348.66272145774622</v>
          </cell>
          <cell r="G71">
            <v>0.34343056</v>
          </cell>
          <cell r="H71">
            <v>287.95629089774621</v>
          </cell>
          <cell r="I71">
            <v>60.363</v>
          </cell>
          <cell r="J71">
            <v>601.17942145774623</v>
          </cell>
          <cell r="K71">
            <v>383.51903080785831</v>
          </cell>
          <cell r="L71">
            <v>0</v>
          </cell>
          <cell r="M71">
            <v>383.51903080785831</v>
          </cell>
          <cell r="N71">
            <v>984.6984522656046</v>
          </cell>
          <cell r="O71">
            <v>543.77942268965649</v>
          </cell>
          <cell r="P71">
            <v>404.81734615399989</v>
          </cell>
          <cell r="Q71">
            <v>138.96207653565671</v>
          </cell>
          <cell r="R71">
            <v>593.38727057294773</v>
          </cell>
          <cell r="S71">
            <v>-175.20974357300003</v>
          </cell>
          <cell r="T71">
            <v>-101.98774357300002</v>
          </cell>
          <cell r="U71">
            <v>-73.222000000000008</v>
          </cell>
          <cell r="V71">
            <v>768.59701414594781</v>
          </cell>
          <cell r="W71">
            <v>2.5457689759999997</v>
          </cell>
          <cell r="X71">
            <v>766.05124516994783</v>
          </cell>
          <cell r="Y71">
            <v>159.15623187699993</v>
          </cell>
          <cell r="Z71">
            <v>120.34368424799993</v>
          </cell>
          <cell r="AA71">
            <v>-1.5773157520000001</v>
          </cell>
          <cell r="AB71">
            <v>121.92099999999994</v>
          </cell>
          <cell r="AC71">
            <v>38.812547629000001</v>
          </cell>
          <cell r="AD71">
            <v>21.358547629</v>
          </cell>
          <cell r="AE71">
            <v>13.274000000000001</v>
          </cell>
          <cell r="AF71">
            <v>4.18</v>
          </cell>
          <cell r="AG71">
            <v>-6.6879908800000152</v>
          </cell>
          <cell r="AH71">
            <v>-60.363</v>
          </cell>
          <cell r="AI71">
            <v>984.69845226560426</v>
          </cell>
          <cell r="AJ71" t="str">
            <v>Validée</v>
          </cell>
          <cell r="AK71">
            <v>69</v>
          </cell>
        </row>
        <row r="72">
          <cell r="A72">
            <v>40117</v>
          </cell>
          <cell r="B72">
            <v>255.60719999999998</v>
          </cell>
          <cell r="C72">
            <v>281.69819999999999</v>
          </cell>
          <cell r="D72">
            <v>26.091000000000001</v>
          </cell>
          <cell r="E72">
            <v>0</v>
          </cell>
          <cell r="F72">
            <v>347.61787269191848</v>
          </cell>
          <cell r="G72">
            <v>0.40972648300000003</v>
          </cell>
          <cell r="H72">
            <v>283.58024620891848</v>
          </cell>
          <cell r="I72">
            <v>63.627900000000004</v>
          </cell>
          <cell r="J72">
            <v>603.22507269191851</v>
          </cell>
          <cell r="K72">
            <v>390.72003080785834</v>
          </cell>
          <cell r="L72">
            <v>0</v>
          </cell>
          <cell r="M72">
            <v>390.72003080785834</v>
          </cell>
          <cell r="N72">
            <v>993.94510349977691</v>
          </cell>
          <cell r="O72">
            <v>543.90633036873601</v>
          </cell>
          <cell r="P72">
            <v>410.53867263599983</v>
          </cell>
          <cell r="Q72">
            <v>133.36765773273623</v>
          </cell>
          <cell r="R72">
            <v>613.36297975804064</v>
          </cell>
          <cell r="S72">
            <v>-164.474174382</v>
          </cell>
          <cell r="T72">
            <v>-88.111174381999987</v>
          </cell>
          <cell r="U72">
            <v>-76.363</v>
          </cell>
          <cell r="V72">
            <v>777.83715414004064</v>
          </cell>
          <cell r="W72">
            <v>2.5585348559999996</v>
          </cell>
          <cell r="X72">
            <v>775.27861928404059</v>
          </cell>
          <cell r="Y72">
            <v>162.130413691</v>
          </cell>
          <cell r="Z72">
            <v>123.821437913</v>
          </cell>
          <cell r="AA72">
            <v>-1.6285620870000002</v>
          </cell>
          <cell r="AB72">
            <v>125.45</v>
          </cell>
          <cell r="AC72">
            <v>38.308975778000004</v>
          </cell>
          <cell r="AD72">
            <v>21.505975778000003</v>
          </cell>
          <cell r="AE72">
            <v>12.582000000000001</v>
          </cell>
          <cell r="AF72">
            <v>4.2210000000000001</v>
          </cell>
          <cell r="AG72">
            <v>1.193792935999987</v>
          </cell>
          <cell r="AH72">
            <v>-63.627900000000004</v>
          </cell>
          <cell r="AI72">
            <v>993.94510349977656</v>
          </cell>
          <cell r="AJ72" t="str">
            <v>Validée</v>
          </cell>
          <cell r="AK72">
            <v>70</v>
          </cell>
        </row>
        <row r="73">
          <cell r="A73">
            <v>40147</v>
          </cell>
          <cell r="B73">
            <v>256.7004</v>
          </cell>
          <cell r="C73">
            <v>285.00439999999998</v>
          </cell>
          <cell r="D73">
            <v>28.303999999999998</v>
          </cell>
          <cell r="E73">
            <v>0</v>
          </cell>
          <cell r="F73">
            <v>352.46109633500305</v>
          </cell>
          <cell r="G73">
            <v>0.50711311999999997</v>
          </cell>
          <cell r="H73">
            <v>288.32608321500305</v>
          </cell>
          <cell r="I73">
            <v>63.627900000000004</v>
          </cell>
          <cell r="J73">
            <v>609.16149633500299</v>
          </cell>
          <cell r="K73">
            <v>398.71988696196826</v>
          </cell>
          <cell r="L73">
            <v>0</v>
          </cell>
          <cell r="M73">
            <v>398.71988696196826</v>
          </cell>
          <cell r="N73">
            <v>1007.8813832969713</v>
          </cell>
          <cell r="O73">
            <v>582.98318705761039</v>
          </cell>
          <cell r="P73">
            <v>429.58852449300014</v>
          </cell>
          <cell r="Q73">
            <v>153.39466256461023</v>
          </cell>
          <cell r="R73">
            <v>588.88172391436115</v>
          </cell>
          <cell r="S73">
            <v>-175.54998288199999</v>
          </cell>
          <cell r="T73">
            <v>-101.433982882</v>
          </cell>
          <cell r="U73">
            <v>-74.116000000000014</v>
          </cell>
          <cell r="V73">
            <v>764.43170679636114</v>
          </cell>
          <cell r="W73">
            <v>2.524399184</v>
          </cell>
          <cell r="X73">
            <v>761.90730761236102</v>
          </cell>
          <cell r="Y73">
            <v>164.85399329099994</v>
          </cell>
          <cell r="Z73">
            <v>125.90498759899992</v>
          </cell>
          <cell r="AA73">
            <v>-2.2090124009999998</v>
          </cell>
          <cell r="AB73">
            <v>128.11399999999992</v>
          </cell>
          <cell r="AC73">
            <v>38.949005692</v>
          </cell>
          <cell r="AD73">
            <v>23.801005692</v>
          </cell>
          <cell r="AE73">
            <v>10.927</v>
          </cell>
          <cell r="AF73">
            <v>4.2210000000000001</v>
          </cell>
          <cell r="AG73">
            <v>-0.87046561600003969</v>
          </cell>
          <cell r="AH73">
            <v>-63.627900000000004</v>
          </cell>
          <cell r="AI73">
            <v>1007.8813832969716</v>
          </cell>
          <cell r="AJ73" t="str">
            <v>Validée</v>
          </cell>
          <cell r="AK73">
            <v>71</v>
          </cell>
        </row>
        <row r="74">
          <cell r="A74">
            <v>40178</v>
          </cell>
          <cell r="B74">
            <v>255.43409999999997</v>
          </cell>
          <cell r="C74">
            <v>284.67809999999997</v>
          </cell>
          <cell r="D74">
            <v>29.244</v>
          </cell>
          <cell r="E74">
            <v>0</v>
          </cell>
          <cell r="F74">
            <v>421.01397895643544</v>
          </cell>
          <cell r="G74">
            <v>0.44526644300000001</v>
          </cell>
          <cell r="H74">
            <v>356.04831251343546</v>
          </cell>
          <cell r="I74">
            <v>64.520399999999995</v>
          </cell>
          <cell r="J74">
            <v>676.44807895643544</v>
          </cell>
          <cell r="K74">
            <v>410.28256735853643</v>
          </cell>
          <cell r="L74">
            <v>0</v>
          </cell>
          <cell r="M74">
            <v>410.28256735853643</v>
          </cell>
          <cell r="N74">
            <v>1086.7306463149719</v>
          </cell>
          <cell r="O74">
            <v>575.46560521535594</v>
          </cell>
          <cell r="P74">
            <v>358.37888423999999</v>
          </cell>
          <cell r="Q74">
            <v>217.08672097535595</v>
          </cell>
          <cell r="R74">
            <v>654.5405763906158</v>
          </cell>
          <cell r="S74">
            <v>-80.586776880999992</v>
          </cell>
          <cell r="T74">
            <v>-40.674776881</v>
          </cell>
          <cell r="U74">
            <v>-39.911999999999992</v>
          </cell>
          <cell r="V74">
            <v>735.12735327161579</v>
          </cell>
          <cell r="W74">
            <v>2.6206943749999998</v>
          </cell>
          <cell r="X74">
            <v>732.50665889661582</v>
          </cell>
          <cell r="Y74">
            <v>148.76195463500017</v>
          </cell>
          <cell r="Z74">
            <v>111.66579117400016</v>
          </cell>
          <cell r="AA74">
            <v>-2.9892088259999996</v>
          </cell>
          <cell r="AB74">
            <v>114.65500000000016</v>
          </cell>
          <cell r="AC74">
            <v>37.096163460999996</v>
          </cell>
          <cell r="AD74">
            <v>23.455163460999998</v>
          </cell>
          <cell r="AE74">
            <v>9.7350000000000012</v>
          </cell>
          <cell r="AF74">
            <v>3.9059999999999997</v>
          </cell>
          <cell r="AG74">
            <v>-5.4864193439999909</v>
          </cell>
          <cell r="AH74">
            <v>-64.520399999999995</v>
          </cell>
          <cell r="AI74">
            <v>1086.7306463149716</v>
          </cell>
          <cell r="AJ74" t="str">
            <v>Validée</v>
          </cell>
          <cell r="AK74">
            <v>72</v>
          </cell>
        </row>
        <row r="75">
          <cell r="A75">
            <v>40209</v>
          </cell>
          <cell r="B75">
            <v>205.87</v>
          </cell>
          <cell r="C75">
            <v>233.82499999999999</v>
          </cell>
          <cell r="D75">
            <v>27.954999999999998</v>
          </cell>
          <cell r="E75">
            <v>0</v>
          </cell>
          <cell r="F75">
            <v>437.3712191890715</v>
          </cell>
          <cell r="G75">
            <v>0.415721746</v>
          </cell>
          <cell r="H75">
            <v>372.43509744307153</v>
          </cell>
          <cell r="I75">
            <v>64.520399999999995</v>
          </cell>
          <cell r="J75">
            <v>643.24121918907144</v>
          </cell>
          <cell r="K75">
            <v>420.39718321095449</v>
          </cell>
          <cell r="L75">
            <v>0</v>
          </cell>
          <cell r="M75">
            <v>420.39718321095449</v>
          </cell>
          <cell r="N75">
            <v>1063.6384024000258</v>
          </cell>
          <cell r="O75">
            <v>603.99614532525788</v>
          </cell>
          <cell r="P75">
            <v>413.13058844199998</v>
          </cell>
          <cell r="Q75">
            <v>190.86555688325791</v>
          </cell>
          <cell r="R75">
            <v>611.08813545476823</v>
          </cell>
          <cell r="S75">
            <v>-147.73009113900002</v>
          </cell>
          <cell r="T75">
            <v>-113.87509113900001</v>
          </cell>
          <cell r="U75">
            <v>-33.855000000000004</v>
          </cell>
          <cell r="V75">
            <v>758.81822659376826</v>
          </cell>
          <cell r="W75">
            <v>3.5415028230000001</v>
          </cell>
          <cell r="X75">
            <v>755.27672377076829</v>
          </cell>
          <cell r="Y75">
            <v>168.07475337899999</v>
          </cell>
          <cell r="Z75">
            <v>128.102333413</v>
          </cell>
          <cell r="AA75">
            <v>0.51933341300000002</v>
          </cell>
          <cell r="AB75">
            <v>127.583</v>
          </cell>
          <cell r="AC75">
            <v>39.972419965999997</v>
          </cell>
          <cell r="AD75">
            <v>25.452419966000001</v>
          </cell>
          <cell r="AE75">
            <v>10.614000000000001</v>
          </cell>
          <cell r="AF75">
            <v>3.9060000000000001</v>
          </cell>
          <cell r="AG75">
            <v>-16.628874999000011</v>
          </cell>
          <cell r="AH75">
            <v>-64.520399999999995</v>
          </cell>
          <cell r="AI75">
            <v>1063.6384024000263</v>
          </cell>
          <cell r="AJ75" t="str">
            <v>Validée</v>
          </cell>
          <cell r="AK75">
            <v>73</v>
          </cell>
        </row>
        <row r="76">
          <cell r="A76">
            <v>40237</v>
          </cell>
          <cell r="B76">
            <v>216.90979999999999</v>
          </cell>
          <cell r="C76">
            <v>244.04069999999999</v>
          </cell>
          <cell r="D76">
            <v>24.582999999999998</v>
          </cell>
          <cell r="E76">
            <v>2.5479000000000003</v>
          </cell>
          <cell r="F76">
            <v>442.72448018270211</v>
          </cell>
          <cell r="G76">
            <v>0.38753992199999998</v>
          </cell>
          <cell r="H76">
            <v>377.81654026070214</v>
          </cell>
          <cell r="I76">
            <v>64.520399999999995</v>
          </cell>
          <cell r="J76">
            <v>659.63428018270213</v>
          </cell>
          <cell r="K76">
            <v>415.74430337143747</v>
          </cell>
          <cell r="L76">
            <v>0</v>
          </cell>
          <cell r="M76">
            <v>415.74430337143747</v>
          </cell>
          <cell r="N76">
            <v>1075.3785835541396</v>
          </cell>
          <cell r="O76">
            <v>603.55103492951935</v>
          </cell>
          <cell r="P76">
            <v>383.27289193699994</v>
          </cell>
          <cell r="Q76">
            <v>220.27814299251949</v>
          </cell>
          <cell r="R76">
            <v>652.79672586861989</v>
          </cell>
          <cell r="S76">
            <v>-124.093379289</v>
          </cell>
          <cell r="T76">
            <v>-75.790379288999986</v>
          </cell>
          <cell r="U76">
            <v>-48.303000000000011</v>
          </cell>
          <cell r="V76">
            <v>776.89010515761993</v>
          </cell>
          <cell r="W76">
            <v>3.5794045179999996</v>
          </cell>
          <cell r="X76">
            <v>773.31070063961988</v>
          </cell>
          <cell r="Y76">
            <v>165.205712366</v>
          </cell>
          <cell r="Z76">
            <v>122.142056807</v>
          </cell>
          <cell r="AA76">
            <v>0.52705680700000002</v>
          </cell>
          <cell r="AB76">
            <v>121.61500000000001</v>
          </cell>
          <cell r="AC76">
            <v>43.063655558999997</v>
          </cell>
          <cell r="AD76">
            <v>29.987655559</v>
          </cell>
          <cell r="AE76">
            <v>9.17</v>
          </cell>
          <cell r="AF76">
            <v>3.9060000000000001</v>
          </cell>
          <cell r="AG76">
            <v>15.763464878000036</v>
          </cell>
          <cell r="AH76">
            <v>-64.520399999999995</v>
          </cell>
          <cell r="AI76">
            <v>1075.3785835541394</v>
          </cell>
          <cell r="AJ76" t="str">
            <v>Validée</v>
          </cell>
          <cell r="AK76">
            <v>74</v>
          </cell>
        </row>
        <row r="77">
          <cell r="A77">
            <v>40268</v>
          </cell>
          <cell r="B77">
            <v>227.83680000000001</v>
          </cell>
          <cell r="C77">
            <v>258.83390000000003</v>
          </cell>
          <cell r="D77">
            <v>28.155999999999999</v>
          </cell>
          <cell r="E77">
            <v>2.8411</v>
          </cell>
          <cell r="F77">
            <v>474.87313019023645</v>
          </cell>
          <cell r="G77">
            <v>0.47125742999999998</v>
          </cell>
          <cell r="H77">
            <v>409.88147276023648</v>
          </cell>
          <cell r="I77">
            <v>64.520399999999995</v>
          </cell>
          <cell r="J77">
            <v>702.70993019023649</v>
          </cell>
          <cell r="K77">
            <v>448.19520072824798</v>
          </cell>
          <cell r="L77">
            <v>0</v>
          </cell>
          <cell r="M77">
            <v>448.19520072824798</v>
          </cell>
          <cell r="N77">
            <v>1150.9051309184845</v>
          </cell>
          <cell r="O77">
            <v>630.36913885029276</v>
          </cell>
          <cell r="P77">
            <v>392.477439602</v>
          </cell>
          <cell r="Q77">
            <v>237.89169924829275</v>
          </cell>
          <cell r="R77">
            <v>687.94287515219162</v>
          </cell>
          <cell r="S77">
            <v>-100.03664333399999</v>
          </cell>
          <cell r="T77">
            <v>-65.187643334000001</v>
          </cell>
          <cell r="U77">
            <v>-34.84899999999999</v>
          </cell>
          <cell r="V77">
            <v>787.97951848619164</v>
          </cell>
          <cell r="W77">
            <v>3.6315442460000003</v>
          </cell>
          <cell r="X77">
            <v>784.34797424019166</v>
          </cell>
          <cell r="Y77">
            <v>165.56334542499999</v>
          </cell>
          <cell r="Z77">
            <v>114.10955939900001</v>
          </cell>
          <cell r="AA77">
            <v>0.52555939900000004</v>
          </cell>
          <cell r="AB77">
            <v>113.584</v>
          </cell>
          <cell r="AC77">
            <v>51.453786025999996</v>
          </cell>
          <cell r="AD77">
            <v>31.762786026000001</v>
          </cell>
          <cell r="AE77">
            <v>15.785</v>
          </cell>
          <cell r="AF77">
            <v>3.9060000000000001</v>
          </cell>
          <cell r="AG77">
            <v>1.8435376590000061</v>
          </cell>
          <cell r="AH77">
            <v>-64.520399999999995</v>
          </cell>
          <cell r="AI77">
            <v>1150.9051309184842</v>
          </cell>
          <cell r="AJ77" t="str">
            <v>Validée</v>
          </cell>
          <cell r="AK77">
            <v>75</v>
          </cell>
        </row>
        <row r="78">
          <cell r="A78">
            <v>40298</v>
          </cell>
          <cell r="B78">
            <v>216.17869999999999</v>
          </cell>
          <cell r="C78">
            <v>245.43119999999999</v>
          </cell>
          <cell r="D78">
            <v>26.484000000000002</v>
          </cell>
          <cell r="E78">
            <v>2.7685</v>
          </cell>
          <cell r="F78">
            <v>524.43656846493343</v>
          </cell>
          <cell r="G78">
            <v>0.52112533800000005</v>
          </cell>
          <cell r="H78">
            <v>456.51254312693345</v>
          </cell>
          <cell r="I78">
            <v>67.402899999999988</v>
          </cell>
          <cell r="J78">
            <v>740.61526846493348</v>
          </cell>
          <cell r="K78">
            <v>472.94524673556617</v>
          </cell>
          <cell r="L78">
            <v>0</v>
          </cell>
          <cell r="M78">
            <v>472.94524673556617</v>
          </cell>
          <cell r="N78">
            <v>1213.5605152004996</v>
          </cell>
          <cell r="O78">
            <v>667.58201749608702</v>
          </cell>
          <cell r="P78">
            <v>383.41251494500005</v>
          </cell>
          <cell r="Q78">
            <v>284.16950255108702</v>
          </cell>
          <cell r="R78">
            <v>731.89928318741249</v>
          </cell>
          <cell r="S78">
            <v>-55.691187103999994</v>
          </cell>
          <cell r="T78">
            <v>-26.918187104000001</v>
          </cell>
          <cell r="U78">
            <v>-28.772999999999996</v>
          </cell>
          <cell r="V78">
            <v>787.59047029141254</v>
          </cell>
          <cell r="W78">
            <v>3.9081829800000003</v>
          </cell>
          <cell r="X78">
            <v>783.68228731141255</v>
          </cell>
          <cell r="Y78">
            <v>162.10801555</v>
          </cell>
          <cell r="Z78">
            <v>112.882540615</v>
          </cell>
          <cell r="AA78">
            <v>0.52954061500000005</v>
          </cell>
          <cell r="AB78">
            <v>112.35299999999999</v>
          </cell>
          <cell r="AC78">
            <v>49.225474934999994</v>
          </cell>
          <cell r="AD78">
            <v>32.516474934999998</v>
          </cell>
          <cell r="AE78">
            <v>12.802999999999999</v>
          </cell>
          <cell r="AF78">
            <v>3.9060000000000001</v>
          </cell>
          <cell r="AG78">
            <v>23.812769932999998</v>
          </cell>
          <cell r="AH78">
            <v>-67.402899999999988</v>
          </cell>
          <cell r="AI78">
            <v>1213.5605152004994</v>
          </cell>
          <cell r="AJ78" t="str">
            <v>Validée</v>
          </cell>
          <cell r="AK78">
            <v>76</v>
          </cell>
        </row>
        <row r="79">
          <cell r="A79">
            <v>40329</v>
          </cell>
          <cell r="B79">
            <v>203.02360000000002</v>
          </cell>
          <cell r="C79">
            <v>236.51830000000001</v>
          </cell>
          <cell r="D79">
            <v>30.956</v>
          </cell>
          <cell r="E79">
            <v>2.5387</v>
          </cell>
          <cell r="F79">
            <v>526.19595762136817</v>
          </cell>
          <cell r="G79">
            <v>0.41456440300000003</v>
          </cell>
          <cell r="H79">
            <v>459.35749321836818</v>
          </cell>
          <cell r="I79">
            <v>66.423899999999989</v>
          </cell>
          <cell r="J79">
            <v>729.21955762136815</v>
          </cell>
          <cell r="K79">
            <v>490.23799544836726</v>
          </cell>
          <cell r="L79">
            <v>0</v>
          </cell>
          <cell r="M79">
            <v>490.23799544836726</v>
          </cell>
          <cell r="N79">
            <v>1219.4575530697355</v>
          </cell>
          <cell r="O79">
            <v>718.0416425770519</v>
          </cell>
          <cell r="P79">
            <v>440.79163550000004</v>
          </cell>
          <cell r="Q79">
            <v>277.25000707705192</v>
          </cell>
          <cell r="R79">
            <v>688.83810735468319</v>
          </cell>
          <cell r="S79">
            <v>-92.832558853000023</v>
          </cell>
          <cell r="T79">
            <v>-87.616558853000015</v>
          </cell>
          <cell r="U79">
            <v>-5.2160000000000082</v>
          </cell>
          <cell r="V79">
            <v>781.67066620768321</v>
          </cell>
          <cell r="W79">
            <v>3.9391846180000005</v>
          </cell>
          <cell r="X79">
            <v>777.73148158968331</v>
          </cell>
          <cell r="Y79">
            <v>161.38481744400002</v>
          </cell>
          <cell r="Z79">
            <v>115.297491812</v>
          </cell>
          <cell r="AA79">
            <v>0.55549181199999997</v>
          </cell>
          <cell r="AB79">
            <v>114.742</v>
          </cell>
          <cell r="AC79">
            <v>46.087325632000002</v>
          </cell>
          <cell r="AD79">
            <v>31.938325632000002</v>
          </cell>
          <cell r="AE79">
            <v>10.243</v>
          </cell>
          <cell r="AF79">
            <v>3.9060000000000001</v>
          </cell>
          <cell r="AG79">
            <v>26.037379417999986</v>
          </cell>
          <cell r="AH79">
            <v>-66.423899999999989</v>
          </cell>
          <cell r="AI79">
            <v>1219.4575530697352</v>
          </cell>
          <cell r="AJ79" t="str">
            <v>Validée</v>
          </cell>
          <cell r="AK79">
            <v>77</v>
          </cell>
        </row>
        <row r="80">
          <cell r="A80">
            <v>40359</v>
          </cell>
          <cell r="B80">
            <v>191.12720000000002</v>
          </cell>
          <cell r="C80">
            <v>225.07560000000001</v>
          </cell>
          <cell r="D80">
            <v>29.481999999999999</v>
          </cell>
          <cell r="E80">
            <v>4.4663999999999993</v>
          </cell>
          <cell r="F80">
            <v>520.10202280825308</v>
          </cell>
          <cell r="G80">
            <v>0.36831753500000003</v>
          </cell>
          <cell r="H80">
            <v>453.10300527325307</v>
          </cell>
          <cell r="I80">
            <v>66.63069999999999</v>
          </cell>
          <cell r="J80">
            <v>711.2292228082531</v>
          </cell>
          <cell r="K80">
            <v>519.17823099070779</v>
          </cell>
          <cell r="L80">
            <v>0</v>
          </cell>
          <cell r="M80">
            <v>519.17823099070779</v>
          </cell>
          <cell r="N80">
            <v>1230.4074537989609</v>
          </cell>
          <cell r="O80">
            <v>652.13698632954618</v>
          </cell>
          <cell r="P80">
            <v>380.06518874800008</v>
          </cell>
          <cell r="Q80">
            <v>272.07179758154609</v>
          </cell>
          <cell r="R80">
            <v>736.15423361841488</v>
          </cell>
          <cell r="S80">
            <v>-30.860740796999984</v>
          </cell>
          <cell r="T80">
            <v>-24.108740797000003</v>
          </cell>
          <cell r="U80">
            <v>-6.7519999999999811</v>
          </cell>
          <cell r="V80">
            <v>767.01497441541483</v>
          </cell>
          <cell r="W80">
            <v>3.9675357330000001</v>
          </cell>
          <cell r="X80">
            <v>763.04743868241474</v>
          </cell>
          <cell r="Y80">
            <v>163.05878187199988</v>
          </cell>
          <cell r="Z80">
            <v>120.28437132199987</v>
          </cell>
          <cell r="AA80">
            <v>2.1371322000000026E-2</v>
          </cell>
          <cell r="AB80">
            <v>120.26299999999988</v>
          </cell>
          <cell r="AC80">
            <v>42.774410549999999</v>
          </cell>
          <cell r="AD80">
            <v>31.671410550000001</v>
          </cell>
          <cell r="AE80">
            <v>7.7969999999999997</v>
          </cell>
          <cell r="AF80">
            <v>3.306</v>
          </cell>
          <cell r="AG80">
            <v>-5.1750157230000511</v>
          </cell>
          <cell r="AH80">
            <v>-66.63069999999999</v>
          </cell>
          <cell r="AI80">
            <v>1230.4074537989613</v>
          </cell>
          <cell r="AJ80" t="str">
            <v>Validée</v>
          </cell>
          <cell r="AK80">
            <v>78</v>
          </cell>
        </row>
        <row r="81">
          <cell r="A81">
            <v>40390</v>
          </cell>
          <cell r="B81">
            <v>185.38660000000002</v>
          </cell>
          <cell r="C81">
            <v>217.44130000000001</v>
          </cell>
          <cell r="D81">
            <v>28.481000000000002</v>
          </cell>
          <cell r="E81">
            <v>3.5736999999999997</v>
          </cell>
          <cell r="F81">
            <v>513.19906909264773</v>
          </cell>
          <cell r="G81">
            <v>0.40749611000000002</v>
          </cell>
          <cell r="H81">
            <v>438.66517298264779</v>
          </cell>
          <cell r="I81">
            <v>74.12639999999999</v>
          </cell>
          <cell r="J81">
            <v>698.58566909264778</v>
          </cell>
          <cell r="K81">
            <v>524.39365428263955</v>
          </cell>
          <cell r="L81">
            <v>0</v>
          </cell>
          <cell r="M81">
            <v>524.39365428263955</v>
          </cell>
          <cell r="N81">
            <v>1222.9793233752873</v>
          </cell>
          <cell r="O81">
            <v>634.49345218097517</v>
          </cell>
          <cell r="P81">
            <v>348.588809486</v>
          </cell>
          <cell r="Q81">
            <v>285.90464269497522</v>
          </cell>
          <cell r="R81">
            <v>757.17017138231199</v>
          </cell>
          <cell r="S81">
            <v>-26.060615729000002</v>
          </cell>
          <cell r="T81">
            <v>-20.981615728999994</v>
          </cell>
          <cell r="U81">
            <v>-5.0790000000000077</v>
          </cell>
          <cell r="V81">
            <v>783.230787111312</v>
          </cell>
          <cell r="W81">
            <v>3.9386025409999998</v>
          </cell>
          <cell r="X81">
            <v>779.29218457031197</v>
          </cell>
          <cell r="Y81">
            <v>167.274269844</v>
          </cell>
          <cell r="Z81">
            <v>123.546900427</v>
          </cell>
          <cell r="AA81">
            <v>-0.3990995730000001</v>
          </cell>
          <cell r="AB81">
            <v>123.946</v>
          </cell>
          <cell r="AC81">
            <v>43.727369416999991</v>
          </cell>
          <cell r="AD81">
            <v>31.154369416999995</v>
          </cell>
          <cell r="AE81">
            <v>9.2669999999999995</v>
          </cell>
          <cell r="AF81">
            <v>3.306</v>
          </cell>
          <cell r="AG81">
            <v>1.4100303440000346</v>
          </cell>
          <cell r="AH81">
            <v>-74.12639999999999</v>
          </cell>
          <cell r="AI81">
            <v>1222.9793233752873</v>
          </cell>
          <cell r="AJ81" t="str">
            <v>Validée</v>
          </cell>
          <cell r="AK81">
            <v>79</v>
          </cell>
        </row>
        <row r="82">
          <cell r="A82">
            <v>40421</v>
          </cell>
          <cell r="B82">
            <v>182.09846999999999</v>
          </cell>
          <cell r="C82">
            <v>214.25110000000001</v>
          </cell>
          <cell r="D82">
            <v>29.196999999999999</v>
          </cell>
          <cell r="E82">
            <v>2.9556300000000002</v>
          </cell>
          <cell r="F82">
            <v>488.75919836804252</v>
          </cell>
          <cell r="G82">
            <v>0.49055384400000002</v>
          </cell>
          <cell r="H82">
            <v>416.39094452404254</v>
          </cell>
          <cell r="I82">
            <v>71.877700000000019</v>
          </cell>
          <cell r="J82">
            <v>670.85766836804248</v>
          </cell>
          <cell r="K82">
            <v>547.54383080629441</v>
          </cell>
          <cell r="L82">
            <v>0</v>
          </cell>
          <cell r="M82">
            <v>547.54383080629441</v>
          </cell>
          <cell r="N82">
            <v>1218.401499174337</v>
          </cell>
          <cell r="O82">
            <v>647.1978196556388</v>
          </cell>
          <cell r="P82">
            <v>359.60578656600001</v>
          </cell>
          <cell r="Q82">
            <v>287.59203308963873</v>
          </cell>
          <cell r="R82">
            <v>748.013659000698</v>
          </cell>
          <cell r="S82">
            <v>-59.056458935999999</v>
          </cell>
          <cell r="T82">
            <v>-46.61845893600001</v>
          </cell>
          <cell r="U82">
            <v>-12.437999999999988</v>
          </cell>
          <cell r="V82">
            <v>807.07011793669801</v>
          </cell>
          <cell r="W82">
            <v>3.9053756960000001</v>
          </cell>
          <cell r="X82">
            <v>803.16474224069805</v>
          </cell>
          <cell r="Y82">
            <v>167.07291836200002</v>
          </cell>
          <cell r="Z82">
            <v>124.64861207400001</v>
          </cell>
          <cell r="AA82">
            <v>-1.034387926</v>
          </cell>
          <cell r="AB82">
            <v>125.68300000000001</v>
          </cell>
          <cell r="AC82">
            <v>42.424306288000004</v>
          </cell>
          <cell r="AD82">
            <v>31.315306288000002</v>
          </cell>
          <cell r="AE82">
            <v>7.9050000000000002</v>
          </cell>
          <cell r="AF82">
            <v>3.2040000000000002</v>
          </cell>
          <cell r="AG82">
            <v>9.7370611199999786</v>
          </cell>
          <cell r="AH82">
            <v>-71.877700000000019</v>
          </cell>
          <cell r="AI82">
            <v>1218.4014991743368</v>
          </cell>
          <cell r="AJ82" t="str">
            <v>Validée</v>
          </cell>
          <cell r="AK82">
            <v>80</v>
          </cell>
        </row>
        <row r="83">
          <cell r="A83">
            <v>40451</v>
          </cell>
          <cell r="B83">
            <v>186.10531</v>
          </cell>
          <cell r="C83">
            <v>216.97470000000001</v>
          </cell>
          <cell r="D83">
            <v>28.786000000000001</v>
          </cell>
          <cell r="E83">
            <v>2.0833900000000001</v>
          </cell>
          <cell r="F83">
            <v>488.18416766479771</v>
          </cell>
          <cell r="G83">
            <v>0.46216093499999999</v>
          </cell>
          <cell r="H83">
            <v>417.01000672979774</v>
          </cell>
          <cell r="I83">
            <v>70.712000000000003</v>
          </cell>
          <cell r="J83">
            <v>674.28947766479769</v>
          </cell>
          <cell r="K83">
            <v>533.09178721428111</v>
          </cell>
          <cell r="L83">
            <v>0</v>
          </cell>
          <cell r="M83">
            <v>533.09178721428111</v>
          </cell>
          <cell r="N83">
            <v>1207.3812648790788</v>
          </cell>
          <cell r="O83">
            <v>692.32835012564612</v>
          </cell>
          <cell r="P83">
            <v>386.53360953800006</v>
          </cell>
          <cell r="Q83">
            <v>305.79474058764606</v>
          </cell>
          <cell r="R83">
            <v>693.90566620043285</v>
          </cell>
          <cell r="S83">
            <v>-130.572329126</v>
          </cell>
          <cell r="T83">
            <v>-109.01432912599999</v>
          </cell>
          <cell r="U83">
            <v>-21.557999999999993</v>
          </cell>
          <cell r="V83">
            <v>824.47799532643285</v>
          </cell>
          <cell r="W83">
            <v>3.90794197</v>
          </cell>
          <cell r="X83">
            <v>820.57005335643271</v>
          </cell>
          <cell r="Y83">
            <v>163.23872146899998</v>
          </cell>
          <cell r="Z83">
            <v>125.985523042</v>
          </cell>
          <cell r="AA83">
            <v>-0.94747695799999998</v>
          </cell>
          <cell r="AB83">
            <v>126.93299999999999</v>
          </cell>
          <cell r="AC83">
            <v>37.253198427000001</v>
          </cell>
          <cell r="AD83">
            <v>27.834198427</v>
          </cell>
          <cell r="AE83">
            <v>6.2149999999999999</v>
          </cell>
          <cell r="AF83">
            <v>3.2040000000000002</v>
          </cell>
          <cell r="AG83">
            <v>15.614029978000019</v>
          </cell>
          <cell r="AH83">
            <v>-70.712000000000003</v>
          </cell>
          <cell r="AI83">
            <v>1207.381264879079</v>
          </cell>
          <cell r="AJ83" t="str">
            <v>Validée</v>
          </cell>
          <cell r="AK83">
            <v>81</v>
          </cell>
        </row>
        <row r="84">
          <cell r="A84">
            <v>40482</v>
          </cell>
          <cell r="B84">
            <v>187.78075999999999</v>
          </cell>
          <cell r="C84">
            <v>218.7336</v>
          </cell>
          <cell r="D84">
            <v>28.616</v>
          </cell>
          <cell r="E84">
            <v>2.33684</v>
          </cell>
          <cell r="F84">
            <v>493.17553314500071</v>
          </cell>
          <cell r="G84">
            <v>0.416933577</v>
          </cell>
          <cell r="H84">
            <v>420.6539995680007</v>
          </cell>
          <cell r="I84">
            <v>72.104600000000005</v>
          </cell>
          <cell r="J84">
            <v>680.9562931450007</v>
          </cell>
          <cell r="K84">
            <v>539.64837534300796</v>
          </cell>
          <cell r="L84">
            <v>0</v>
          </cell>
          <cell r="M84">
            <v>539.64837534300796</v>
          </cell>
          <cell r="N84">
            <v>1220.6046684880087</v>
          </cell>
          <cell r="O84">
            <v>657.357664292511</v>
          </cell>
          <cell r="P84">
            <v>350.09314305200002</v>
          </cell>
          <cell r="Q84">
            <v>307.26452124051099</v>
          </cell>
          <cell r="R84">
            <v>767.11952752849766</v>
          </cell>
          <cell r="S84">
            <v>-95.104055513999995</v>
          </cell>
          <cell r="T84">
            <v>-71.174055513999988</v>
          </cell>
          <cell r="U84">
            <v>-23.930000000000007</v>
          </cell>
          <cell r="V84">
            <v>862.22358304249769</v>
          </cell>
          <cell r="W84">
            <v>3.8407293720000002</v>
          </cell>
          <cell r="X84">
            <v>858.38285367049764</v>
          </cell>
          <cell r="Y84">
            <v>173.53608308700001</v>
          </cell>
          <cell r="Z84">
            <v>130.47951261100002</v>
          </cell>
          <cell r="AA84">
            <v>-0.58848738899999997</v>
          </cell>
          <cell r="AB84">
            <v>131.06800000000001</v>
          </cell>
          <cell r="AC84">
            <v>43.056570475999997</v>
          </cell>
          <cell r="AD84">
            <v>26.298570475999998</v>
          </cell>
          <cell r="AE84">
            <v>13.554</v>
          </cell>
          <cell r="AF84">
            <v>3.2040000000000002</v>
          </cell>
          <cell r="AG84">
            <v>30.336440246000009</v>
          </cell>
          <cell r="AH84">
            <v>-72.104600000000005</v>
          </cell>
          <cell r="AI84">
            <v>1220.6046684880087</v>
          </cell>
          <cell r="AJ84" t="str">
            <v>Validée</v>
          </cell>
          <cell r="AK84">
            <v>82</v>
          </cell>
        </row>
        <row r="85">
          <cell r="A85">
            <v>40512</v>
          </cell>
          <cell r="B85">
            <v>193.14359999999996</v>
          </cell>
          <cell r="C85">
            <v>224.17439999999999</v>
          </cell>
          <cell r="D85">
            <v>28.259</v>
          </cell>
          <cell r="E85">
            <v>2.7718000000000003</v>
          </cell>
          <cell r="F85">
            <v>520.34183008338027</v>
          </cell>
          <cell r="G85">
            <v>0.37218425799999999</v>
          </cell>
          <cell r="H85">
            <v>447.57354582538022</v>
          </cell>
          <cell r="I85">
            <v>72.396100000000004</v>
          </cell>
          <cell r="J85">
            <v>713.48543008338027</v>
          </cell>
          <cell r="K85">
            <v>544.09636656486691</v>
          </cell>
          <cell r="L85">
            <v>0</v>
          </cell>
          <cell r="M85">
            <v>544.09636656486691</v>
          </cell>
          <cell r="N85">
            <v>1257.5817966482473</v>
          </cell>
          <cell r="O85">
            <v>655.81534297962958</v>
          </cell>
          <cell r="P85">
            <v>298.21918656099996</v>
          </cell>
          <cell r="Q85">
            <v>357.5961564186295</v>
          </cell>
          <cell r="R85">
            <v>767.05145643061769</v>
          </cell>
          <cell r="S85">
            <v>-66.645195381999969</v>
          </cell>
          <cell r="T85">
            <v>-60.545195381999974</v>
          </cell>
          <cell r="U85">
            <v>-6.0999999999999943</v>
          </cell>
          <cell r="V85">
            <v>833.69665181261769</v>
          </cell>
          <cell r="W85">
            <v>3.7958958409999992</v>
          </cell>
          <cell r="X85">
            <v>829.90075597161763</v>
          </cell>
          <cell r="Y85">
            <v>170.654168481</v>
          </cell>
          <cell r="Z85">
            <v>132.60976807099999</v>
          </cell>
          <cell r="AA85">
            <v>-0.99423192900000013</v>
          </cell>
          <cell r="AB85">
            <v>133.60399999999998</v>
          </cell>
          <cell r="AC85">
            <v>38.044400410000002</v>
          </cell>
          <cell r="AD85">
            <v>27.108400410000002</v>
          </cell>
          <cell r="AE85">
            <v>7.7320000000000002</v>
          </cell>
          <cell r="AF85">
            <v>3.2040000000000002</v>
          </cell>
          <cell r="AG85">
            <v>-5.3691657190000228</v>
          </cell>
          <cell r="AH85">
            <v>-72.396100000000004</v>
          </cell>
          <cell r="AI85">
            <v>1257.5817966482473</v>
          </cell>
          <cell r="AJ85" t="str">
            <v>Validée</v>
          </cell>
          <cell r="AK85">
            <v>83</v>
          </cell>
        </row>
        <row r="86">
          <cell r="A86">
            <v>40543</v>
          </cell>
          <cell r="B86">
            <v>215.07769999999999</v>
          </cell>
          <cell r="C86">
            <v>250.37360000000001</v>
          </cell>
          <cell r="D86">
            <v>32.357999999999997</v>
          </cell>
          <cell r="E86">
            <v>2.9379</v>
          </cell>
          <cell r="F86">
            <v>512.0847966544261</v>
          </cell>
          <cell r="G86">
            <v>0.43558226999999999</v>
          </cell>
          <cell r="H86">
            <v>438.72121438442605</v>
          </cell>
          <cell r="I86">
            <v>72.927999999999997</v>
          </cell>
          <cell r="J86">
            <v>727.16249665442615</v>
          </cell>
          <cell r="K86">
            <v>554.70857607797439</v>
          </cell>
          <cell r="L86">
            <v>0</v>
          </cell>
          <cell r="M86">
            <v>554.70857607797439</v>
          </cell>
          <cell r="N86">
            <v>1281.8710727324005</v>
          </cell>
          <cell r="O86">
            <v>676.30092064267785</v>
          </cell>
          <cell r="P86">
            <v>299.32895009100002</v>
          </cell>
          <cell r="Q86">
            <v>376.97197055167783</v>
          </cell>
          <cell r="R86">
            <v>814.14593202572269</v>
          </cell>
          <cell r="S86">
            <v>-52.252535863000006</v>
          </cell>
          <cell r="T86">
            <v>-49.493535862999991</v>
          </cell>
          <cell r="U86">
            <v>-2.7590000000000146</v>
          </cell>
          <cell r="V86">
            <v>866.39846788872273</v>
          </cell>
          <cell r="W86">
            <v>3.7306479780000004</v>
          </cell>
          <cell r="X86">
            <v>862.66781991072264</v>
          </cell>
          <cell r="Y86">
            <v>179.335338283</v>
          </cell>
          <cell r="Z86">
            <v>136.379980042</v>
          </cell>
          <cell r="AA86">
            <v>-1.869019958</v>
          </cell>
          <cell r="AB86">
            <v>138.249</v>
          </cell>
          <cell r="AC86">
            <v>42.955358240999999</v>
          </cell>
          <cell r="AD86">
            <v>33.668358241</v>
          </cell>
          <cell r="AE86">
            <v>6.4080000000000004</v>
          </cell>
          <cell r="AF86">
            <v>2.879</v>
          </cell>
          <cell r="AG86">
            <v>29.240441653000019</v>
          </cell>
          <cell r="AH86">
            <v>-72.927999999999997</v>
          </cell>
          <cell r="AI86">
            <v>1281.8710727324003</v>
          </cell>
          <cell r="AJ86" t="str">
            <v>Validée</v>
          </cell>
          <cell r="AK86">
            <v>84</v>
          </cell>
        </row>
        <row r="87">
          <cell r="A87">
            <v>40574</v>
          </cell>
          <cell r="B87">
            <v>200.97402</v>
          </cell>
          <cell r="C87">
            <v>236.99610000000001</v>
          </cell>
          <cell r="D87">
            <v>32.335000000000001</v>
          </cell>
          <cell r="E87">
            <v>3.6870799999999999</v>
          </cell>
          <cell r="F87">
            <v>549.47047004711169</v>
          </cell>
          <cell r="G87">
            <v>0.42799464099999995</v>
          </cell>
          <cell r="H87">
            <v>471.48257540611172</v>
          </cell>
          <cell r="I87">
            <v>77.559899999999999</v>
          </cell>
          <cell r="J87">
            <v>750.44449004711169</v>
          </cell>
          <cell r="K87">
            <v>560.33392253523527</v>
          </cell>
          <cell r="L87">
            <v>0</v>
          </cell>
          <cell r="M87">
            <v>560.33392253523527</v>
          </cell>
          <cell r="N87">
            <v>1310.7784125823468</v>
          </cell>
          <cell r="O87">
            <v>653.01230095152118</v>
          </cell>
          <cell r="P87">
            <v>313.93101792299996</v>
          </cell>
          <cell r="Q87">
            <v>339.08128302852123</v>
          </cell>
          <cell r="R87">
            <v>838.39423243882584</v>
          </cell>
          <cell r="S87">
            <v>-63.340795151999998</v>
          </cell>
          <cell r="T87">
            <v>-65.580795152000007</v>
          </cell>
          <cell r="U87">
            <v>2.2400000000000091</v>
          </cell>
          <cell r="V87">
            <v>901.73502759082578</v>
          </cell>
          <cell r="W87">
            <v>3.7048126779999997</v>
          </cell>
          <cell r="X87">
            <v>898.03021491282584</v>
          </cell>
          <cell r="Y87">
            <v>177.98329449200003</v>
          </cell>
          <cell r="Z87">
            <v>141.29767205200002</v>
          </cell>
          <cell r="AA87">
            <v>0.457672052</v>
          </cell>
          <cell r="AB87">
            <v>140.84000000000003</v>
          </cell>
          <cell r="AC87">
            <v>36.685622439999996</v>
          </cell>
          <cell r="AD87">
            <v>27.42462244</v>
          </cell>
          <cell r="AE87">
            <v>6.3819999999999997</v>
          </cell>
          <cell r="AF87">
            <v>2.879</v>
          </cell>
          <cell r="AG87">
            <v>2.6448263160000067</v>
          </cell>
          <cell r="AH87">
            <v>-77.559899999999999</v>
          </cell>
          <cell r="AI87">
            <v>1310.7784125823468</v>
          </cell>
          <cell r="AJ87" t="str">
            <v>Validée</v>
          </cell>
          <cell r="AK87">
            <v>85</v>
          </cell>
        </row>
        <row r="88">
          <cell r="A88">
            <v>40602</v>
          </cell>
          <cell r="B88">
            <v>187.86867999999998</v>
          </cell>
          <cell r="C88">
            <v>225.44919999999999</v>
          </cell>
          <cell r="D88">
            <v>33.636000000000003</v>
          </cell>
          <cell r="E88">
            <v>3.9445199999999998</v>
          </cell>
          <cell r="F88">
            <v>572.67533895694521</v>
          </cell>
          <cell r="G88">
            <v>0.55892118899999998</v>
          </cell>
          <cell r="H88">
            <v>494.87631776794524</v>
          </cell>
          <cell r="I88">
            <v>77.240099999999998</v>
          </cell>
          <cell r="J88">
            <v>760.54401895694514</v>
          </cell>
          <cell r="K88">
            <v>566.37841414989794</v>
          </cell>
          <cell r="L88">
            <v>0</v>
          </cell>
          <cell r="M88">
            <v>566.37841414989794</v>
          </cell>
          <cell r="N88">
            <v>1326.9224331068431</v>
          </cell>
          <cell r="O88">
            <v>613.81215949444072</v>
          </cell>
          <cell r="P88">
            <v>292.4769067520001</v>
          </cell>
          <cell r="Q88">
            <v>321.33525274244062</v>
          </cell>
          <cell r="R88">
            <v>903.90575093640268</v>
          </cell>
          <cell r="S88">
            <v>-17.904396342999991</v>
          </cell>
          <cell r="T88">
            <v>-7.9583963429999924</v>
          </cell>
          <cell r="U88">
            <v>-9.945999999999998</v>
          </cell>
          <cell r="V88">
            <v>921.81014727940271</v>
          </cell>
          <cell r="W88">
            <v>3.8426681039999999</v>
          </cell>
          <cell r="X88">
            <v>917.96747917540267</v>
          </cell>
          <cell r="Y88">
            <v>184.31865563900001</v>
          </cell>
          <cell r="Z88">
            <v>143.24619560300002</v>
          </cell>
          <cell r="AA88">
            <v>0.45619560300000001</v>
          </cell>
          <cell r="AB88">
            <v>142.79000000000002</v>
          </cell>
          <cell r="AC88">
            <v>41.072460036000003</v>
          </cell>
          <cell r="AD88">
            <v>30.050460036</v>
          </cell>
          <cell r="AE88">
            <v>8.1430000000000007</v>
          </cell>
          <cell r="AF88">
            <v>2.879</v>
          </cell>
          <cell r="AG88">
            <v>6.4768216850000329</v>
          </cell>
          <cell r="AH88">
            <v>-77.240099999999998</v>
          </cell>
          <cell r="AI88">
            <v>1326.9224331068433</v>
          </cell>
          <cell r="AJ88" t="str">
            <v>Validée</v>
          </cell>
          <cell r="AK88">
            <v>86</v>
          </cell>
        </row>
        <row r="89">
          <cell r="A89">
            <v>40633</v>
          </cell>
          <cell r="B89">
            <v>194.30518999999998</v>
          </cell>
          <cell r="C89">
            <v>231.6223</v>
          </cell>
          <cell r="D89">
            <v>34.997</v>
          </cell>
          <cell r="E89">
            <v>2.3201100000000001</v>
          </cell>
          <cell r="F89">
            <v>577.72722425018594</v>
          </cell>
          <cell r="G89">
            <v>0.56337792099999995</v>
          </cell>
          <cell r="H89">
            <v>500.17604632918597</v>
          </cell>
          <cell r="I89">
            <v>76.987800000000007</v>
          </cell>
          <cell r="J89">
            <v>772.03241425018587</v>
          </cell>
          <cell r="K89">
            <v>571.01815785686131</v>
          </cell>
          <cell r="L89">
            <v>0</v>
          </cell>
          <cell r="M89">
            <v>571.01815785686131</v>
          </cell>
          <cell r="N89">
            <v>1343.0505721070472</v>
          </cell>
          <cell r="O89">
            <v>639.6850041186417</v>
          </cell>
          <cell r="P89">
            <v>279.34715796300009</v>
          </cell>
          <cell r="Q89">
            <v>360.33784615564161</v>
          </cell>
          <cell r="R89">
            <v>898.03133966540554</v>
          </cell>
          <cell r="S89">
            <v>-46.798633434999999</v>
          </cell>
          <cell r="T89">
            <v>-40.645633435000008</v>
          </cell>
          <cell r="U89">
            <v>-6.1529999999999916</v>
          </cell>
          <cell r="V89">
            <v>944.8299731004056</v>
          </cell>
          <cell r="W89">
            <v>4.0196150700000004</v>
          </cell>
          <cell r="X89">
            <v>940.81035803040561</v>
          </cell>
          <cell r="Y89">
            <v>182.323996596</v>
          </cell>
          <cell r="Z89">
            <v>134.30573446700001</v>
          </cell>
          <cell r="AA89">
            <v>0.44773446700000002</v>
          </cell>
          <cell r="AB89">
            <v>133.858</v>
          </cell>
          <cell r="AC89">
            <v>48.018262129</v>
          </cell>
          <cell r="AD89">
            <v>32.333262128999998</v>
          </cell>
          <cell r="AE89">
            <v>8.5060000000000002</v>
          </cell>
          <cell r="AF89">
            <v>7.1790000000000003</v>
          </cell>
          <cell r="AG89">
            <v>12.34177508099998</v>
          </cell>
          <cell r="AH89">
            <v>-76.987800000000007</v>
          </cell>
          <cell r="AI89">
            <v>1343.0505721070474</v>
          </cell>
          <cell r="AJ89" t="str">
            <v>Validée</v>
          </cell>
          <cell r="AK89">
            <v>87</v>
          </cell>
        </row>
        <row r="90">
          <cell r="A90">
            <v>40663</v>
          </cell>
          <cell r="B90">
            <v>215.53477000000001</v>
          </cell>
          <cell r="C90">
            <v>253.87700000000001</v>
          </cell>
          <cell r="D90">
            <v>34.951999999999998</v>
          </cell>
          <cell r="E90">
            <v>3.3902299999999999</v>
          </cell>
          <cell r="F90">
            <v>606.99119825142316</v>
          </cell>
          <cell r="G90">
            <v>1.094160963</v>
          </cell>
          <cell r="H90">
            <v>526.94273728842313</v>
          </cell>
          <cell r="I90">
            <v>78.954300000000003</v>
          </cell>
          <cell r="J90">
            <v>822.52596825142314</v>
          </cell>
          <cell r="K90">
            <v>574.49522751059817</v>
          </cell>
          <cell r="L90">
            <v>0</v>
          </cell>
          <cell r="M90">
            <v>574.49522751059817</v>
          </cell>
          <cell r="N90">
            <v>1397.0211957620213</v>
          </cell>
          <cell r="O90">
            <v>671.67213317902383</v>
          </cell>
          <cell r="P90">
            <v>301.03188418500008</v>
          </cell>
          <cell r="Q90">
            <v>370.64024899402386</v>
          </cell>
          <cell r="R90">
            <v>922.54683439499729</v>
          </cell>
          <cell r="S90">
            <v>-11.850844227000007</v>
          </cell>
          <cell r="T90">
            <v>-5.3118442270000061</v>
          </cell>
          <cell r="U90">
            <v>-6.5390000000000015</v>
          </cell>
          <cell r="V90">
            <v>934.39767862199733</v>
          </cell>
          <cell r="W90">
            <v>4.1079628169999998</v>
          </cell>
          <cell r="X90">
            <v>930.2897158049974</v>
          </cell>
          <cell r="Y90">
            <v>172.84986932799973</v>
          </cell>
          <cell r="Z90">
            <v>127.51563235399973</v>
          </cell>
          <cell r="AA90">
            <v>0.437632354</v>
          </cell>
          <cell r="AB90">
            <v>127.07799999999973</v>
          </cell>
          <cell r="AC90">
            <v>45.334236974</v>
          </cell>
          <cell r="AD90">
            <v>29.423236973999998</v>
          </cell>
          <cell r="AE90">
            <v>8.7319999999999993</v>
          </cell>
          <cell r="AF90">
            <v>7.1790000000000003</v>
          </cell>
          <cell r="AG90">
            <v>24.347902484000045</v>
          </cell>
          <cell r="AH90">
            <v>-78.954300000000003</v>
          </cell>
          <cell r="AI90">
            <v>1397.0211957620211</v>
          </cell>
          <cell r="AJ90" t="str">
            <v>Validée</v>
          </cell>
          <cell r="AK90">
            <v>88</v>
          </cell>
        </row>
        <row r="91">
          <cell r="A91">
            <v>40694</v>
          </cell>
          <cell r="B91">
            <v>202.60112999999998</v>
          </cell>
          <cell r="C91">
            <v>239.37309999999999</v>
          </cell>
          <cell r="D91">
            <v>33.921999999999997</v>
          </cell>
          <cell r="E91">
            <v>2.8499699999999999</v>
          </cell>
          <cell r="F91">
            <v>576.71469267932707</v>
          </cell>
          <cell r="G91">
            <v>0.99269540700000003</v>
          </cell>
          <cell r="H91">
            <v>495.27829727232705</v>
          </cell>
          <cell r="I91">
            <v>80.443699999999993</v>
          </cell>
          <cell r="J91">
            <v>779.31582267932708</v>
          </cell>
          <cell r="K91">
            <v>582.87858725842398</v>
          </cell>
          <cell r="L91">
            <v>0</v>
          </cell>
          <cell r="M91">
            <v>582.87858725842398</v>
          </cell>
          <cell r="N91">
            <v>1362.1944099377511</v>
          </cell>
          <cell r="O91">
            <v>665.68342182432104</v>
          </cell>
          <cell r="P91">
            <v>281.64520311199999</v>
          </cell>
          <cell r="Q91">
            <v>384.03821871232117</v>
          </cell>
          <cell r="R91">
            <v>868.56795000743</v>
          </cell>
          <cell r="S91">
            <v>-49.535371933000022</v>
          </cell>
          <cell r="T91">
            <v>-52.208371933000024</v>
          </cell>
          <cell r="U91">
            <v>2.6730000000000018</v>
          </cell>
          <cell r="V91">
            <v>918.10332194042996</v>
          </cell>
          <cell r="W91">
            <v>4.2216561219999997</v>
          </cell>
          <cell r="X91">
            <v>913.88166581842995</v>
          </cell>
          <cell r="Y91">
            <v>174.08026464700001</v>
          </cell>
          <cell r="Z91">
            <v>127.81345067700001</v>
          </cell>
          <cell r="AA91">
            <v>0.44645067700000002</v>
          </cell>
          <cell r="AB91">
            <v>127.367</v>
          </cell>
          <cell r="AC91">
            <v>46.266813969999994</v>
          </cell>
          <cell r="AD91">
            <v>30.396813969999997</v>
          </cell>
          <cell r="AE91">
            <v>7.9</v>
          </cell>
          <cell r="AF91">
            <v>7.9700000000000006</v>
          </cell>
          <cell r="AG91">
            <v>-2.0233027529999816</v>
          </cell>
          <cell r="AH91">
            <v>-80.443699999999993</v>
          </cell>
          <cell r="AI91">
            <v>1362.1944099377511</v>
          </cell>
          <cell r="AJ91" t="str">
            <v>Validée</v>
          </cell>
          <cell r="AK91">
            <v>89</v>
          </cell>
        </row>
        <row r="92">
          <cell r="A92">
            <v>40724</v>
          </cell>
          <cell r="B92">
            <v>181.58459999999999</v>
          </cell>
          <cell r="C92">
            <v>222.34819999999999</v>
          </cell>
          <cell r="D92">
            <v>32.743000000000002</v>
          </cell>
          <cell r="E92">
            <v>8.0206</v>
          </cell>
          <cell r="F92">
            <v>575.7790209249257</v>
          </cell>
          <cell r="G92">
            <v>0.81703133900000002</v>
          </cell>
          <cell r="H92">
            <v>495.5709895859257</v>
          </cell>
          <cell r="I92">
            <v>79.391000000000005</v>
          </cell>
          <cell r="J92">
            <v>757.36362092492573</v>
          </cell>
          <cell r="K92">
            <v>605.3634101828726</v>
          </cell>
          <cell r="L92">
            <v>0</v>
          </cell>
          <cell r="M92">
            <v>605.3634101828726</v>
          </cell>
          <cell r="N92">
            <v>1362.7270311077982</v>
          </cell>
          <cell r="O92">
            <v>595.96936210529122</v>
          </cell>
          <cell r="P92">
            <v>248.68278401600006</v>
          </cell>
          <cell r="Q92">
            <v>347.28657808929108</v>
          </cell>
          <cell r="R92">
            <v>954.35864958350737</v>
          </cell>
          <cell r="S92">
            <v>-4.5387171319999862</v>
          </cell>
          <cell r="T92">
            <v>-10.310717131999992</v>
          </cell>
          <cell r="U92">
            <v>5.7720000000000056</v>
          </cell>
          <cell r="V92">
            <v>958.89736671550736</v>
          </cell>
          <cell r="W92">
            <v>4.0045450360000006</v>
          </cell>
          <cell r="X92">
            <v>954.89282167950739</v>
          </cell>
          <cell r="Y92">
            <v>186.91176917899998</v>
          </cell>
          <cell r="Z92">
            <v>139.35126413999998</v>
          </cell>
          <cell r="AA92">
            <v>0.44426413999999997</v>
          </cell>
          <cell r="AB92">
            <v>138.90699999999998</v>
          </cell>
          <cell r="AC92">
            <v>47.560505038999999</v>
          </cell>
          <cell r="AD92">
            <v>28.571505039000002</v>
          </cell>
          <cell r="AE92">
            <v>11.656000000000001</v>
          </cell>
          <cell r="AF92">
            <v>7.3330000000000002</v>
          </cell>
          <cell r="AG92">
            <v>0.68921140199999797</v>
          </cell>
          <cell r="AH92">
            <v>-79.391000000000005</v>
          </cell>
          <cell r="AI92">
            <v>1362.7270311077987</v>
          </cell>
          <cell r="AJ92" t="str">
            <v>Validée</v>
          </cell>
          <cell r="AK92">
            <v>90</v>
          </cell>
        </row>
        <row r="93">
          <cell r="A93">
            <v>40755</v>
          </cell>
          <cell r="B93">
            <v>162.30914000000001</v>
          </cell>
          <cell r="C93">
            <v>195.9419</v>
          </cell>
          <cell r="D93">
            <v>29.998999999999999</v>
          </cell>
          <cell r="E93">
            <v>3.6337600000000001</v>
          </cell>
          <cell r="F93">
            <v>608.03403149540361</v>
          </cell>
          <cell r="G93">
            <v>0.80135196899999994</v>
          </cell>
          <cell r="H93">
            <v>524.6113995264036</v>
          </cell>
          <cell r="I93">
            <v>82.621279999999999</v>
          </cell>
          <cell r="J93">
            <v>770.34317149540357</v>
          </cell>
          <cell r="K93">
            <v>599.82172655939985</v>
          </cell>
          <cell r="L93">
            <v>0</v>
          </cell>
          <cell r="M93">
            <v>599.82172655939985</v>
          </cell>
          <cell r="N93">
            <v>1370.1648980548034</v>
          </cell>
          <cell r="O93">
            <v>635.20199046634036</v>
          </cell>
          <cell r="P93">
            <v>242.29646850300003</v>
          </cell>
          <cell r="Q93">
            <v>392.90552196334045</v>
          </cell>
          <cell r="R93">
            <v>893.4325807364628</v>
          </cell>
          <cell r="S93">
            <v>-40.47119558499999</v>
          </cell>
          <cell r="T93">
            <v>-71.318195584999984</v>
          </cell>
          <cell r="U93">
            <v>30.846999999999994</v>
          </cell>
          <cell r="V93">
            <v>933.90377632146283</v>
          </cell>
          <cell r="W93">
            <v>4.3061721990000006</v>
          </cell>
          <cell r="X93">
            <v>929.59760412246283</v>
          </cell>
          <cell r="Y93">
            <v>190.95140294300001</v>
          </cell>
          <cell r="Z93">
            <v>143.40280001000002</v>
          </cell>
          <cell r="AA93">
            <v>-0.31519998999999999</v>
          </cell>
          <cell r="AB93">
            <v>143.71800000000002</v>
          </cell>
          <cell r="AC93">
            <v>47.548602932999998</v>
          </cell>
          <cell r="AD93">
            <v>27.757602933000001</v>
          </cell>
          <cell r="AE93">
            <v>12.458</v>
          </cell>
          <cell r="AF93">
            <v>7.3330000000000002</v>
          </cell>
          <cell r="AG93">
            <v>-32.481729794999993</v>
          </cell>
          <cell r="AH93">
            <v>-82.621279999999999</v>
          </cell>
          <cell r="AI93">
            <v>1370.1648980548034</v>
          </cell>
          <cell r="AJ93" t="str">
            <v>Validée</v>
          </cell>
          <cell r="AK93">
            <v>91</v>
          </cell>
        </row>
        <row r="94">
          <cell r="A94">
            <v>40786</v>
          </cell>
          <cell r="B94">
            <v>168.95539000000002</v>
          </cell>
          <cell r="C94">
            <v>205.26490000000001</v>
          </cell>
          <cell r="D94">
            <v>33.363</v>
          </cell>
          <cell r="E94">
            <v>2.9465100000000004</v>
          </cell>
          <cell r="F94">
            <v>610.06866455813883</v>
          </cell>
          <cell r="G94">
            <v>0.71039210100000005</v>
          </cell>
          <cell r="H94">
            <v>510.81587245713877</v>
          </cell>
          <cell r="I94">
            <v>98.542400000000001</v>
          </cell>
          <cell r="J94">
            <v>779.02405455813891</v>
          </cell>
          <cell r="K94">
            <v>588.35797600268461</v>
          </cell>
          <cell r="L94">
            <v>0</v>
          </cell>
          <cell r="M94">
            <v>588.35797600268461</v>
          </cell>
          <cell r="N94">
            <v>1367.3820305608235</v>
          </cell>
          <cell r="O94">
            <v>661.87798920654586</v>
          </cell>
          <cell r="P94">
            <v>259.04963894799994</v>
          </cell>
          <cell r="Q94">
            <v>402.82835025854598</v>
          </cell>
          <cell r="R94">
            <v>858.02100710727757</v>
          </cell>
          <cell r="S94">
            <v>-82.153411264000027</v>
          </cell>
          <cell r="T94">
            <v>-71.384411264000008</v>
          </cell>
          <cell r="U94">
            <v>-10.76900000000002</v>
          </cell>
          <cell r="V94">
            <v>940.17441837127762</v>
          </cell>
          <cell r="W94">
            <v>4.29992017</v>
          </cell>
          <cell r="X94">
            <v>935.87449820127756</v>
          </cell>
          <cell r="Y94">
            <v>197.93043604099998</v>
          </cell>
          <cell r="Z94">
            <v>155.59882804499998</v>
          </cell>
          <cell r="AA94">
            <v>0.44682804500000001</v>
          </cell>
          <cell r="AB94">
            <v>155.15199999999999</v>
          </cell>
          <cell r="AC94">
            <v>42.331607995999995</v>
          </cell>
          <cell r="AD94">
            <v>26.630607996000002</v>
          </cell>
          <cell r="AE94">
            <v>8.3129999999999988</v>
          </cell>
          <cell r="AF94">
            <v>7.3879999999999999</v>
          </cell>
          <cell r="AG94">
            <v>-45.413470288000006</v>
          </cell>
          <cell r="AH94">
            <v>-98.542400000000001</v>
          </cell>
          <cell r="AI94">
            <v>1367.3820305608235</v>
          </cell>
          <cell r="AJ94" t="str">
            <v>Validée</v>
          </cell>
          <cell r="AK94">
            <v>92</v>
          </cell>
        </row>
        <row r="95">
          <cell r="A95">
            <v>40816</v>
          </cell>
          <cell r="B95">
            <v>173.66510000000002</v>
          </cell>
          <cell r="C95">
            <v>210.7697</v>
          </cell>
          <cell r="D95">
            <v>34.551000000000002</v>
          </cell>
          <cell r="E95">
            <v>2.5535999999999999</v>
          </cell>
          <cell r="F95">
            <v>610.44417321855087</v>
          </cell>
          <cell r="G95">
            <v>0.89785057099999999</v>
          </cell>
          <cell r="H95">
            <v>522.45922264755086</v>
          </cell>
          <cell r="I95">
            <v>87.087100000000007</v>
          </cell>
          <cell r="J95">
            <v>784.10927321855092</v>
          </cell>
          <cell r="K95">
            <v>596.47281778842876</v>
          </cell>
          <cell r="L95">
            <v>0</v>
          </cell>
          <cell r="M95">
            <v>596.47281778842876</v>
          </cell>
          <cell r="N95">
            <v>1380.5820910069797</v>
          </cell>
          <cell r="O95">
            <v>691.40724442464193</v>
          </cell>
          <cell r="P95">
            <v>239.35801042499997</v>
          </cell>
          <cell r="Q95">
            <v>452.0492339996419</v>
          </cell>
          <cell r="R95">
            <v>883.06697881333764</v>
          </cell>
          <cell r="S95">
            <v>-82.726576354000017</v>
          </cell>
          <cell r="T95">
            <v>-85.44457635400002</v>
          </cell>
          <cell r="U95">
            <v>2.7180000000000035</v>
          </cell>
          <cell r="V95">
            <v>965.79355516733767</v>
          </cell>
          <cell r="W95">
            <v>4.301748731</v>
          </cell>
          <cell r="X95">
            <v>961.4918064363377</v>
          </cell>
          <cell r="Y95">
            <v>194.251203</v>
          </cell>
          <cell r="Z95">
            <v>145.533982735</v>
          </cell>
          <cell r="AA95">
            <v>0.46398273499999998</v>
          </cell>
          <cell r="AB95">
            <v>145.07</v>
          </cell>
          <cell r="AC95">
            <v>48.717220265000002</v>
          </cell>
          <cell r="AD95">
            <v>29.380220265000002</v>
          </cell>
          <cell r="AE95">
            <v>11.923</v>
          </cell>
          <cell r="AF95">
            <v>7.4139999999999997</v>
          </cell>
          <cell r="AG95">
            <v>-0.35907076900004142</v>
          </cell>
          <cell r="AH95">
            <v>-87.087100000000007</v>
          </cell>
          <cell r="AI95">
            <v>1380.5820910069795</v>
          </cell>
          <cell r="AJ95" t="str">
            <v>Validée</v>
          </cell>
          <cell r="AK95">
            <v>93</v>
          </cell>
        </row>
        <row r="96">
          <cell r="A96">
            <v>40847</v>
          </cell>
          <cell r="B96">
            <v>183.50149999999999</v>
          </cell>
          <cell r="C96">
            <v>217.16589999999999</v>
          </cell>
          <cell r="D96">
            <v>30.776</v>
          </cell>
          <cell r="E96">
            <v>2.8884000000000003</v>
          </cell>
          <cell r="F96">
            <v>597.53841377799847</v>
          </cell>
          <cell r="G96">
            <v>0.62535858200000005</v>
          </cell>
          <cell r="H96">
            <v>509.82595519599852</v>
          </cell>
          <cell r="I96">
            <v>87.087100000000007</v>
          </cell>
          <cell r="J96">
            <v>781.03991377799844</v>
          </cell>
          <cell r="K96">
            <v>594.99899566908186</v>
          </cell>
          <cell r="L96">
            <v>0</v>
          </cell>
          <cell r="M96">
            <v>594.99899566908186</v>
          </cell>
          <cell r="N96">
            <v>1376.0389094470802</v>
          </cell>
          <cell r="O96">
            <v>624.02213541596689</v>
          </cell>
          <cell r="P96">
            <v>196.93483135899993</v>
          </cell>
          <cell r="Q96">
            <v>427.08730405696696</v>
          </cell>
          <cell r="R96">
            <v>921.76715118511345</v>
          </cell>
          <cell r="S96">
            <v>-58.845176023999976</v>
          </cell>
          <cell r="T96">
            <v>-53.353176023999985</v>
          </cell>
          <cell r="U96">
            <v>-5.4919999999999902</v>
          </cell>
          <cell r="V96">
            <v>980.61232720911346</v>
          </cell>
          <cell r="W96">
            <v>4.297680401</v>
          </cell>
          <cell r="X96">
            <v>976.31464680811348</v>
          </cell>
          <cell r="Y96">
            <v>201.99449670599998</v>
          </cell>
          <cell r="Z96">
            <v>149.18743842199999</v>
          </cell>
          <cell r="AA96">
            <v>0.45443842200000001</v>
          </cell>
          <cell r="AB96">
            <v>148.73299999999998</v>
          </cell>
          <cell r="AC96">
            <v>52.807058284</v>
          </cell>
          <cell r="AD96">
            <v>28.469058283999995</v>
          </cell>
          <cell r="AE96">
            <v>16.896000000000001</v>
          </cell>
          <cell r="AF96">
            <v>7.4420000000000002</v>
          </cell>
          <cell r="AG96">
            <v>-32.244119552000008</v>
          </cell>
          <cell r="AH96">
            <v>-87.087100000000007</v>
          </cell>
          <cell r="AI96">
            <v>1376.0389094470802</v>
          </cell>
          <cell r="AJ96" t="str">
            <v>Validée</v>
          </cell>
          <cell r="AK96">
            <v>94</v>
          </cell>
        </row>
        <row r="97">
          <cell r="A97">
            <v>40877</v>
          </cell>
          <cell r="B97">
            <v>175.70183999999998</v>
          </cell>
          <cell r="C97">
            <v>209.97814</v>
          </cell>
          <cell r="D97">
            <v>31.11</v>
          </cell>
          <cell r="E97">
            <v>3.1663000000000001</v>
          </cell>
          <cell r="F97">
            <v>592.52670690287005</v>
          </cell>
          <cell r="G97">
            <v>0.52568990799999993</v>
          </cell>
          <cell r="H97">
            <v>501.61011699487005</v>
          </cell>
          <cell r="I97">
            <v>90.390899999999988</v>
          </cell>
          <cell r="J97">
            <v>768.22854690286999</v>
          </cell>
          <cell r="K97">
            <v>593.84898183311839</v>
          </cell>
          <cell r="L97">
            <v>0</v>
          </cell>
          <cell r="M97">
            <v>593.84898183311839</v>
          </cell>
          <cell r="N97">
            <v>1362.0775287359884</v>
          </cell>
          <cell r="O97">
            <v>683.06716676662586</v>
          </cell>
          <cell r="P97">
            <v>243.63828348899995</v>
          </cell>
          <cell r="Q97">
            <v>439.42888327762586</v>
          </cell>
          <cell r="R97">
            <v>867.20632427336238</v>
          </cell>
          <cell r="S97">
            <v>-122.60001550400001</v>
          </cell>
          <cell r="T97">
            <v>-108.03001550400002</v>
          </cell>
          <cell r="U97">
            <v>-14.569999999999993</v>
          </cell>
          <cell r="V97">
            <v>989.80633977736238</v>
          </cell>
          <cell r="W97">
            <v>4.2991242270000001</v>
          </cell>
          <cell r="X97">
            <v>985.50721555036239</v>
          </cell>
          <cell r="Y97">
            <v>215.84822650899997</v>
          </cell>
          <cell r="Z97">
            <v>163.75291056499998</v>
          </cell>
          <cell r="AA97">
            <v>0.463910565</v>
          </cell>
          <cell r="AB97">
            <v>163.28899999999999</v>
          </cell>
          <cell r="AC97">
            <v>52.095315943999992</v>
          </cell>
          <cell r="AD97">
            <v>32.476315943999992</v>
          </cell>
          <cell r="AE97">
            <v>12.149999999999999</v>
          </cell>
          <cell r="AF97">
            <v>7.4689999999999994</v>
          </cell>
          <cell r="AG97">
            <v>-27.652264204999959</v>
          </cell>
          <cell r="AH97">
            <v>-90.390899999999988</v>
          </cell>
          <cell r="AI97">
            <v>1362.0775287359882</v>
          </cell>
          <cell r="AJ97" t="str">
            <v>Validée</v>
          </cell>
          <cell r="AK97">
            <v>95</v>
          </cell>
        </row>
        <row r="98">
          <cell r="A98">
            <v>40908</v>
          </cell>
          <cell r="B98">
            <v>189.53030000000001</v>
          </cell>
          <cell r="C98">
            <v>228.67400000000001</v>
          </cell>
          <cell r="D98">
            <v>35.856000000000002</v>
          </cell>
          <cell r="E98">
            <v>3.2876999999999996</v>
          </cell>
          <cell r="F98">
            <v>679.02782565916687</v>
          </cell>
          <cell r="G98">
            <v>0.56292497200000002</v>
          </cell>
          <cell r="H98">
            <v>593.58800068716687</v>
          </cell>
          <cell r="I98">
            <v>84.876899999999992</v>
          </cell>
          <cell r="J98">
            <v>868.55812565916688</v>
          </cell>
          <cell r="K98">
            <v>597.71116451189084</v>
          </cell>
          <cell r="L98">
            <v>0</v>
          </cell>
          <cell r="M98">
            <v>597.71116451189084</v>
          </cell>
          <cell r="N98">
            <v>1466.2692901710577</v>
          </cell>
          <cell r="O98">
            <v>720.66271644558333</v>
          </cell>
          <cell r="P98">
            <v>271.05454604799996</v>
          </cell>
          <cell r="Q98">
            <v>449.60817039758342</v>
          </cell>
          <cell r="R98">
            <v>938.60491853847429</v>
          </cell>
          <cell r="S98">
            <v>-91.668534701000027</v>
          </cell>
          <cell r="T98">
            <v>-80.240534701000016</v>
          </cell>
          <cell r="U98">
            <v>-11.428000000000011</v>
          </cell>
          <cell r="V98">
            <v>1030.2734532394743</v>
          </cell>
          <cell r="W98">
            <v>4.2484584380000001</v>
          </cell>
          <cell r="X98">
            <v>1026.0249948014743</v>
          </cell>
          <cell r="Y98">
            <v>226.56002313400001</v>
          </cell>
          <cell r="Z98">
            <v>179.52548261000001</v>
          </cell>
          <cell r="AA98">
            <v>0.49948260999999999</v>
          </cell>
          <cell r="AB98">
            <v>179.02600000000001</v>
          </cell>
          <cell r="AC98">
            <v>47.034540524000001</v>
          </cell>
          <cell r="AD98">
            <v>30.940540524000003</v>
          </cell>
          <cell r="AE98">
            <v>8.9509999999999987</v>
          </cell>
          <cell r="AF98">
            <v>7.1429999999999998</v>
          </cell>
          <cell r="AG98">
            <v>-33.561678320999967</v>
          </cell>
          <cell r="AH98">
            <v>-84.876899999999992</v>
          </cell>
          <cell r="AI98">
            <v>1466.2692901710577</v>
          </cell>
          <cell r="AJ98" t="str">
            <v>Validée</v>
          </cell>
          <cell r="AK98">
            <v>96</v>
          </cell>
        </row>
        <row r="99">
          <cell r="A99">
            <v>40939</v>
          </cell>
          <cell r="B99">
            <v>145.40859999999998</v>
          </cell>
          <cell r="C99">
            <v>191.1927</v>
          </cell>
          <cell r="D99">
            <v>35.585999999999999</v>
          </cell>
          <cell r="E99">
            <v>10.1981</v>
          </cell>
          <cell r="F99">
            <v>633.59180788036292</v>
          </cell>
          <cell r="G99">
            <v>0.45964458499999999</v>
          </cell>
          <cell r="H99">
            <v>546.88557329536297</v>
          </cell>
          <cell r="I99">
            <v>86.246589999999998</v>
          </cell>
          <cell r="J99">
            <v>779.0004078803629</v>
          </cell>
          <cell r="K99">
            <v>607.40604962994507</v>
          </cell>
          <cell r="L99">
            <v>0</v>
          </cell>
          <cell r="M99">
            <v>607.40604962994507</v>
          </cell>
          <cell r="N99">
            <v>1386.406457510308</v>
          </cell>
          <cell r="O99">
            <v>652.7911530508527</v>
          </cell>
          <cell r="P99">
            <v>195.54965067100011</v>
          </cell>
          <cell r="Q99">
            <v>457.24150237985248</v>
          </cell>
          <cell r="R99">
            <v>919.86517357945559</v>
          </cell>
          <cell r="S99">
            <v>-125.253818448</v>
          </cell>
          <cell r="T99">
            <v>-111.12581844799999</v>
          </cell>
          <cell r="U99">
            <v>-14.128000000000014</v>
          </cell>
          <cell r="V99">
            <v>1045.1189920274555</v>
          </cell>
          <cell r="W99">
            <v>4.189871482</v>
          </cell>
          <cell r="X99">
            <v>1040.9291205454556</v>
          </cell>
          <cell r="Y99">
            <v>232.60289726099995</v>
          </cell>
          <cell r="Z99">
            <v>184.91228790899996</v>
          </cell>
          <cell r="AA99">
            <v>0.47228790900000001</v>
          </cell>
          <cell r="AB99">
            <v>184.43999999999997</v>
          </cell>
          <cell r="AC99">
            <v>47.690609351999996</v>
          </cell>
          <cell r="AD99">
            <v>30.333609351999996</v>
          </cell>
          <cell r="AE99">
            <v>10.186</v>
          </cell>
          <cell r="AF99">
            <v>7.1709999999999994</v>
          </cell>
          <cell r="AG99">
            <v>-46.353028141000024</v>
          </cell>
          <cell r="AH99">
            <v>-86.246589999999998</v>
          </cell>
          <cell r="AI99">
            <v>1386.4064575103084</v>
          </cell>
          <cell r="AJ99" t="str">
            <v>Validée</v>
          </cell>
          <cell r="AK99">
            <v>97</v>
          </cell>
        </row>
        <row r="100">
          <cell r="A100">
            <v>40968</v>
          </cell>
          <cell r="B100">
            <v>139.56380000000001</v>
          </cell>
          <cell r="C100">
            <v>181.2577</v>
          </cell>
          <cell r="D100">
            <v>38.091999999999999</v>
          </cell>
          <cell r="E100">
            <v>3.6019000000000001</v>
          </cell>
          <cell r="F100">
            <v>671.4756069375253</v>
          </cell>
          <cell r="G100">
            <v>0.46338044699999997</v>
          </cell>
          <cell r="H100">
            <v>580.62812649052535</v>
          </cell>
          <cell r="I100">
            <v>90.384099999999989</v>
          </cell>
          <cell r="J100">
            <v>811.03940693752531</v>
          </cell>
          <cell r="K100">
            <v>623.72470874341468</v>
          </cell>
          <cell r="L100">
            <v>0</v>
          </cell>
          <cell r="M100">
            <v>623.72470874341468</v>
          </cell>
          <cell r="N100">
            <v>1434.76411568094</v>
          </cell>
          <cell r="O100">
            <v>698.68728416716476</v>
          </cell>
          <cell r="P100">
            <v>186.29098207600003</v>
          </cell>
          <cell r="Q100">
            <v>512.39630209116467</v>
          </cell>
          <cell r="R100">
            <v>953.4636903297752</v>
          </cell>
          <cell r="S100">
            <v>-104.582193911</v>
          </cell>
          <cell r="T100">
            <v>-95.871193911000006</v>
          </cell>
          <cell r="U100">
            <v>-8.7109999999999985</v>
          </cell>
          <cell r="V100">
            <v>1058.0458842407752</v>
          </cell>
          <cell r="W100">
            <v>4.2313510979999993</v>
          </cell>
          <cell r="X100">
            <v>1053.8145331427754</v>
          </cell>
          <cell r="Y100">
            <v>244.67465777199999</v>
          </cell>
          <cell r="Z100">
            <v>192.31538395699999</v>
          </cell>
          <cell r="AA100">
            <v>0.46438395700000001</v>
          </cell>
          <cell r="AB100">
            <v>191.851</v>
          </cell>
          <cell r="AC100">
            <v>52.359273815000002</v>
          </cell>
          <cell r="AD100">
            <v>33.149273815000001</v>
          </cell>
          <cell r="AE100">
            <v>13.04</v>
          </cell>
          <cell r="AF100">
            <v>6.17</v>
          </cell>
          <cell r="AG100">
            <v>-27.287798956000024</v>
          </cell>
          <cell r="AH100">
            <v>-90.384099999999989</v>
          </cell>
          <cell r="AI100">
            <v>1434.7641156809398</v>
          </cell>
          <cell r="AJ100" t="str">
            <v>Validée</v>
          </cell>
          <cell r="AK100">
            <v>98</v>
          </cell>
        </row>
        <row r="101">
          <cell r="A101">
            <v>40999</v>
          </cell>
          <cell r="B101">
            <v>129.46217999999999</v>
          </cell>
          <cell r="C101">
            <v>168.16507999999999</v>
          </cell>
          <cell r="D101">
            <v>35.100999999999999</v>
          </cell>
          <cell r="E101">
            <v>3.6019000000000001</v>
          </cell>
          <cell r="F101">
            <v>699.71399103225565</v>
          </cell>
          <cell r="G101">
            <v>0.52804410599999996</v>
          </cell>
          <cell r="H101">
            <v>614.28704692625558</v>
          </cell>
          <cell r="I101">
            <v>84.898899999999998</v>
          </cell>
          <cell r="J101">
            <v>829.17617103225564</v>
          </cell>
          <cell r="K101">
            <v>634.65922163467781</v>
          </cell>
          <cell r="L101">
            <v>0</v>
          </cell>
          <cell r="M101">
            <v>634.65922163467781</v>
          </cell>
          <cell r="N101">
            <v>1463.8353926669333</v>
          </cell>
          <cell r="O101">
            <v>683.20616738130389</v>
          </cell>
          <cell r="P101">
            <v>150.75440921299992</v>
          </cell>
          <cell r="Q101">
            <v>532.45175816830397</v>
          </cell>
          <cell r="R101">
            <v>1004.4485533536293</v>
          </cell>
          <cell r="S101">
            <v>-61.956284683000021</v>
          </cell>
          <cell r="T101">
            <v>-57.089284683000002</v>
          </cell>
          <cell r="U101">
            <v>-4.8670000000000186</v>
          </cell>
          <cell r="V101">
            <v>1066.4048380366294</v>
          </cell>
          <cell r="W101">
            <v>4.536327644</v>
          </cell>
          <cell r="X101">
            <v>1061.8685103926293</v>
          </cell>
          <cell r="Y101">
            <v>242.19034691899998</v>
          </cell>
          <cell r="Z101">
            <v>185.06632279199997</v>
          </cell>
          <cell r="AA101">
            <v>0.46532279199999999</v>
          </cell>
          <cell r="AB101">
            <v>184.60099999999997</v>
          </cell>
          <cell r="AC101">
            <v>57.124024127000006</v>
          </cell>
          <cell r="AD101">
            <v>36.702024127000001</v>
          </cell>
          <cell r="AE101">
            <v>14.194000000000001</v>
          </cell>
          <cell r="AF101">
            <v>6.2279999999999998</v>
          </cell>
          <cell r="AG101">
            <v>-18.371018851000017</v>
          </cell>
          <cell r="AH101">
            <v>-84.898899999999998</v>
          </cell>
          <cell r="AI101">
            <v>1463.8353926669331</v>
          </cell>
          <cell r="AJ101" t="str">
            <v>Validée</v>
          </cell>
          <cell r="AK101">
            <v>99</v>
          </cell>
        </row>
        <row r="102">
          <cell r="A102">
            <v>41029</v>
          </cell>
          <cell r="B102">
            <v>149.28069999999997</v>
          </cell>
          <cell r="C102">
            <v>185.27869999999999</v>
          </cell>
          <cell r="D102">
            <v>34.918999999999997</v>
          </cell>
          <cell r="E102">
            <v>1.079</v>
          </cell>
          <cell r="F102">
            <v>750.80756728377196</v>
          </cell>
          <cell r="G102">
            <v>0.479929516</v>
          </cell>
          <cell r="H102">
            <v>654.45833776777204</v>
          </cell>
          <cell r="I102">
            <v>95.869299999999981</v>
          </cell>
          <cell r="J102">
            <v>900.08826728377198</v>
          </cell>
          <cell r="K102">
            <v>635.72180871809428</v>
          </cell>
          <cell r="L102">
            <v>0</v>
          </cell>
          <cell r="M102">
            <v>635.72180871809428</v>
          </cell>
          <cell r="N102">
            <v>1535.8100760018663</v>
          </cell>
          <cell r="O102">
            <v>772.11957015695202</v>
          </cell>
          <cell r="P102">
            <v>218.74048710399998</v>
          </cell>
          <cell r="Q102">
            <v>553.37908305295218</v>
          </cell>
          <cell r="R102">
            <v>959.01489644391438</v>
          </cell>
          <cell r="S102">
            <v>-85.046240620000006</v>
          </cell>
          <cell r="T102">
            <v>-75.511240619999981</v>
          </cell>
          <cell r="U102">
            <v>-9.535000000000025</v>
          </cell>
          <cell r="V102">
            <v>1044.0611370639144</v>
          </cell>
          <cell r="W102">
            <v>4.6090736310000002</v>
          </cell>
          <cell r="X102">
            <v>1039.4520634329144</v>
          </cell>
          <cell r="Y102">
            <v>244.54957973099999</v>
          </cell>
          <cell r="Z102">
            <v>186.093767426</v>
          </cell>
          <cell r="AA102">
            <v>0.47076742599999999</v>
          </cell>
          <cell r="AB102">
            <v>185.62299999999999</v>
          </cell>
          <cell r="AC102">
            <v>58.455812305000002</v>
          </cell>
          <cell r="AD102">
            <v>35.499812304999999</v>
          </cell>
          <cell r="AE102">
            <v>16.728000000000002</v>
          </cell>
          <cell r="AF102">
            <v>6.2279999999999998</v>
          </cell>
          <cell r="AG102">
            <v>-49.225189132000004</v>
          </cell>
          <cell r="AH102">
            <v>-95.869299999999981</v>
          </cell>
          <cell r="AI102">
            <v>1535.8100760018663</v>
          </cell>
          <cell r="AJ102" t="str">
            <v>Validée</v>
          </cell>
          <cell r="AK102">
            <v>100</v>
          </cell>
        </row>
        <row r="103">
          <cell r="A103">
            <v>41060</v>
          </cell>
          <cell r="B103">
            <v>146.84279999999998</v>
          </cell>
          <cell r="C103">
            <v>189.08320000000001</v>
          </cell>
          <cell r="D103">
            <v>37.212000000000003</v>
          </cell>
          <cell r="E103">
            <v>5.0283999999999995</v>
          </cell>
          <cell r="F103">
            <v>705.12764901335345</v>
          </cell>
          <cell r="G103">
            <v>0.52290141300000004</v>
          </cell>
          <cell r="H103">
            <v>619.70584760035342</v>
          </cell>
          <cell r="I103">
            <v>84.898899999999998</v>
          </cell>
          <cell r="J103">
            <v>851.97044901335346</v>
          </cell>
          <cell r="K103">
            <v>659.23787145709844</v>
          </cell>
          <cell r="L103">
            <v>0</v>
          </cell>
          <cell r="M103">
            <v>659.23787145709844</v>
          </cell>
          <cell r="N103">
            <v>1511.2083204704518</v>
          </cell>
          <cell r="O103">
            <v>737.00056571587515</v>
          </cell>
          <cell r="P103">
            <v>180.50107215700001</v>
          </cell>
          <cell r="Q103">
            <v>556.49949355887509</v>
          </cell>
          <cell r="R103">
            <v>969.15061942257671</v>
          </cell>
          <cell r="S103">
            <v>-91.782933492999959</v>
          </cell>
          <cell r="T103">
            <v>-101.49093349299999</v>
          </cell>
          <cell r="U103">
            <v>9.7080000000000268</v>
          </cell>
          <cell r="V103">
            <v>1060.9335529155767</v>
          </cell>
          <cell r="W103">
            <v>4.6873274169999997</v>
          </cell>
          <cell r="X103">
            <v>1056.2462254985767</v>
          </cell>
          <cell r="Y103">
            <v>244.50930183099999</v>
          </cell>
          <cell r="Z103">
            <v>190.37851599599998</v>
          </cell>
          <cell r="AA103">
            <v>0.48851599600000001</v>
          </cell>
          <cell r="AB103">
            <v>189.89</v>
          </cell>
          <cell r="AC103">
            <v>54.130785835000005</v>
          </cell>
          <cell r="AD103">
            <v>36.266785835</v>
          </cell>
          <cell r="AE103">
            <v>11.612</v>
          </cell>
          <cell r="AF103">
            <v>6.2519999999999998</v>
          </cell>
          <cell r="AG103">
            <v>-49.56643716300001</v>
          </cell>
          <cell r="AH103">
            <v>-84.898899999999998</v>
          </cell>
          <cell r="AI103">
            <v>1511.208320470452</v>
          </cell>
          <cell r="AJ103" t="str">
            <v>Validée</v>
          </cell>
          <cell r="AK103">
            <v>101</v>
          </cell>
        </row>
        <row r="104">
          <cell r="A104">
            <v>41090</v>
          </cell>
          <cell r="B104">
            <v>169.68235000000001</v>
          </cell>
          <cell r="C104">
            <v>211.29275000000001</v>
          </cell>
          <cell r="D104">
            <v>36.582000000000001</v>
          </cell>
          <cell r="E104">
            <v>5.0283999999999995</v>
          </cell>
          <cell r="F104">
            <v>704.7556343025085</v>
          </cell>
          <cell r="G104">
            <v>0.48041099799999998</v>
          </cell>
          <cell r="H104">
            <v>619.37632330450845</v>
          </cell>
          <cell r="I104">
            <v>84.898899999999998</v>
          </cell>
          <cell r="J104">
            <v>874.43798430250854</v>
          </cell>
          <cell r="K104">
            <v>661.16987224920388</v>
          </cell>
          <cell r="L104">
            <v>0</v>
          </cell>
          <cell r="M104">
            <v>661.16987224920388</v>
          </cell>
          <cell r="N104">
            <v>1535.6078565517123</v>
          </cell>
          <cell r="O104">
            <v>787.35873818620757</v>
          </cell>
          <cell r="P104">
            <v>186.456507655</v>
          </cell>
          <cell r="Q104">
            <v>600.90223053120746</v>
          </cell>
          <cell r="R104">
            <v>967.57563668350474</v>
          </cell>
          <cell r="S104">
            <v>-102.07558823900001</v>
          </cell>
          <cell r="T104">
            <v>-92.380588238999991</v>
          </cell>
          <cell r="U104">
            <v>-9.6950000000000216</v>
          </cell>
          <cell r="V104">
            <v>1069.6512249225048</v>
          </cell>
          <cell r="W104">
            <v>4.7042599000000003</v>
          </cell>
          <cell r="X104">
            <v>1064.9469650225049</v>
          </cell>
          <cell r="Y104">
            <v>246.50643745799999</v>
          </cell>
          <cell r="Z104">
            <v>192.21558512499999</v>
          </cell>
          <cell r="AA104">
            <v>0.483585125</v>
          </cell>
          <cell r="AB104">
            <v>191.732</v>
          </cell>
          <cell r="AC104">
            <v>54.290852333000004</v>
          </cell>
          <cell r="AD104">
            <v>39.616852333000004</v>
          </cell>
          <cell r="AE104">
            <v>9.0850000000000009</v>
          </cell>
          <cell r="AF104">
            <v>5.5889999999999995</v>
          </cell>
          <cell r="AG104">
            <v>-27.179919139999974</v>
          </cell>
          <cell r="AH104">
            <v>-84.898899999999998</v>
          </cell>
          <cell r="AI104">
            <v>1535.6078565517125</v>
          </cell>
          <cell r="AJ104" t="str">
            <v>Validée</v>
          </cell>
          <cell r="AK104">
            <v>102</v>
          </cell>
        </row>
        <row r="105">
          <cell r="A105">
            <v>41121</v>
          </cell>
          <cell r="B105">
            <v>193.23589999999999</v>
          </cell>
          <cell r="C105">
            <v>238.30629999999999</v>
          </cell>
          <cell r="D105">
            <v>40.042000000000002</v>
          </cell>
          <cell r="E105">
            <v>5.0283999999999995</v>
          </cell>
          <cell r="F105">
            <v>702.34464339141277</v>
          </cell>
          <cell r="G105">
            <v>0.54017410200000004</v>
          </cell>
          <cell r="H105">
            <v>616.90556928941271</v>
          </cell>
          <cell r="I105">
            <v>84.898899999999998</v>
          </cell>
          <cell r="J105">
            <v>895.58054339141279</v>
          </cell>
          <cell r="K105">
            <v>673.36049574369963</v>
          </cell>
          <cell r="L105">
            <v>0</v>
          </cell>
          <cell r="M105">
            <v>673.36049574369963</v>
          </cell>
          <cell r="N105">
            <v>1568.9410391351125</v>
          </cell>
          <cell r="O105">
            <v>784.11594679096629</v>
          </cell>
          <cell r="P105">
            <v>185.73958717899995</v>
          </cell>
          <cell r="Q105">
            <v>598.37635961196634</v>
          </cell>
          <cell r="R105">
            <v>1029.2675250011462</v>
          </cell>
          <cell r="S105">
            <v>-64.779628190000011</v>
          </cell>
          <cell r="T105">
            <v>-41.254628189999998</v>
          </cell>
          <cell r="U105">
            <v>-23.525000000000006</v>
          </cell>
          <cell r="V105">
            <v>1094.0471531911462</v>
          </cell>
          <cell r="W105">
            <v>4.75544777</v>
          </cell>
          <cell r="X105">
            <v>1089.2917054211462</v>
          </cell>
          <cell r="Y105">
            <v>248.95452407400001</v>
          </cell>
          <cell r="Z105">
            <v>197.202619962</v>
          </cell>
          <cell r="AA105">
            <v>0.49261996200000002</v>
          </cell>
          <cell r="AB105">
            <v>196.71</v>
          </cell>
          <cell r="AC105">
            <v>51.751904112000005</v>
          </cell>
          <cell r="AD105">
            <v>39.585904112000001</v>
          </cell>
          <cell r="AE105">
            <v>6.532</v>
          </cell>
          <cell r="AF105">
            <v>5.6340000000000003</v>
          </cell>
          <cell r="AG105">
            <v>-4.5120914169999935</v>
          </cell>
          <cell r="AH105">
            <v>-84.898899999999998</v>
          </cell>
          <cell r="AI105">
            <v>1568.9410391351123</v>
          </cell>
          <cell r="AJ105" t="str">
            <v>Validée</v>
          </cell>
          <cell r="AK105">
            <v>103</v>
          </cell>
        </row>
        <row r="106">
          <cell r="A106">
            <v>41152</v>
          </cell>
          <cell r="B106">
            <v>198.30019999999999</v>
          </cell>
          <cell r="C106">
            <v>241.07900000000001</v>
          </cell>
          <cell r="D106">
            <v>39.020000000000003</v>
          </cell>
          <cell r="E106">
            <v>3.7588000000000004</v>
          </cell>
          <cell r="F106">
            <v>705.72863614527432</v>
          </cell>
          <cell r="G106">
            <v>0.67290621499999992</v>
          </cell>
          <cell r="H106">
            <v>623.0802299302743</v>
          </cell>
          <cell r="I106">
            <v>81.975499999999997</v>
          </cell>
          <cell r="J106">
            <v>904.02883614527434</v>
          </cell>
          <cell r="K106">
            <v>672.77535642972771</v>
          </cell>
          <cell r="L106">
            <v>0</v>
          </cell>
          <cell r="M106">
            <v>672.77535642972771</v>
          </cell>
          <cell r="N106">
            <v>1576.8041925750022</v>
          </cell>
          <cell r="O106">
            <v>768.3591219694365</v>
          </cell>
          <cell r="P106">
            <v>222.32194975699997</v>
          </cell>
          <cell r="Q106">
            <v>546.03717221243653</v>
          </cell>
          <cell r="R106">
            <v>1050.2230924545656</v>
          </cell>
          <cell r="S106">
            <v>-83.765504888999999</v>
          </cell>
          <cell r="T106">
            <v>-59.570504889000013</v>
          </cell>
          <cell r="U106">
            <v>-24.194999999999993</v>
          </cell>
          <cell r="V106">
            <v>1133.9885973435655</v>
          </cell>
          <cell r="W106">
            <v>4.7731831959999997</v>
          </cell>
          <cell r="X106">
            <v>1129.2154141475655</v>
          </cell>
          <cell r="Y106">
            <v>255.37965196499999</v>
          </cell>
          <cell r="Z106">
            <v>201.24619919</v>
          </cell>
          <cell r="AA106">
            <v>0.48419919</v>
          </cell>
          <cell r="AB106">
            <v>200.762</v>
          </cell>
          <cell r="AC106">
            <v>54.133452775000002</v>
          </cell>
          <cell r="AD106">
            <v>40.116452774999999</v>
          </cell>
          <cell r="AE106">
            <v>8.359</v>
          </cell>
          <cell r="AF106">
            <v>5.6579999999999995</v>
          </cell>
          <cell r="AG106">
            <v>-13.601630116000024</v>
          </cell>
          <cell r="AH106">
            <v>-81.975499999999997</v>
          </cell>
          <cell r="AI106">
            <v>1576.8041925750022</v>
          </cell>
          <cell r="AJ106" t="str">
            <v>Validée</v>
          </cell>
          <cell r="AK106">
            <v>104</v>
          </cell>
        </row>
        <row r="107">
          <cell r="A107">
            <v>41182</v>
          </cell>
          <cell r="B107">
            <v>197.16140000000001</v>
          </cell>
          <cell r="C107">
            <v>237.5163</v>
          </cell>
          <cell r="D107">
            <v>36.08</v>
          </cell>
          <cell r="E107">
            <v>4.2748999999999997</v>
          </cell>
          <cell r="F107">
            <v>714.88942815780786</v>
          </cell>
          <cell r="G107">
            <v>0.59321761200000001</v>
          </cell>
          <cell r="H107">
            <v>632.32071054580786</v>
          </cell>
          <cell r="I107">
            <v>81.975499999999997</v>
          </cell>
          <cell r="J107">
            <v>912.05082815780793</v>
          </cell>
          <cell r="K107">
            <v>671.32275579604334</v>
          </cell>
          <cell r="L107">
            <v>0</v>
          </cell>
          <cell r="M107">
            <v>671.32275579604334</v>
          </cell>
          <cell r="N107">
            <v>1583.3735839538513</v>
          </cell>
          <cell r="O107">
            <v>730.1870679494051</v>
          </cell>
          <cell r="P107">
            <v>212.49327775899997</v>
          </cell>
          <cell r="Q107">
            <v>517.69379019040514</v>
          </cell>
          <cell r="R107">
            <v>1068.1324989844461</v>
          </cell>
          <cell r="S107">
            <v>-100.73073798800002</v>
          </cell>
          <cell r="T107">
            <v>-54.889737988000007</v>
          </cell>
          <cell r="U107">
            <v>-45.841000000000008</v>
          </cell>
          <cell r="V107">
            <v>1168.8632369724462</v>
          </cell>
          <cell r="W107">
            <v>4.7545608210000001</v>
          </cell>
          <cell r="X107">
            <v>1164.1086761514462</v>
          </cell>
          <cell r="Y107">
            <v>256.479317627</v>
          </cell>
          <cell r="Z107">
            <v>205.136514804</v>
          </cell>
          <cell r="AA107">
            <v>0.47851480400000002</v>
          </cell>
          <cell r="AB107">
            <v>204.65799999999999</v>
          </cell>
          <cell r="AC107">
            <v>51.342802823</v>
          </cell>
          <cell r="AD107">
            <v>37.025802822999999</v>
          </cell>
          <cell r="AE107">
            <v>8.6589999999999989</v>
          </cell>
          <cell r="AF107">
            <v>5.6579999999999995</v>
          </cell>
          <cell r="AG107">
            <v>-41.533334646999911</v>
          </cell>
          <cell r="AH107">
            <v>-81.975499999999997</v>
          </cell>
          <cell r="AI107">
            <v>1583.373583953851</v>
          </cell>
          <cell r="AJ107" t="str">
            <v>Validée</v>
          </cell>
          <cell r="AK107">
            <v>105</v>
          </cell>
        </row>
        <row r="108">
          <cell r="A108">
            <v>41213</v>
          </cell>
          <cell r="B108">
            <v>200.04820000000001</v>
          </cell>
          <cell r="C108">
            <v>245.24610000000001</v>
          </cell>
          <cell r="D108">
            <v>40.923000000000002</v>
          </cell>
          <cell r="E108">
            <v>4.2748999999999997</v>
          </cell>
          <cell r="F108">
            <v>694.77403796428644</v>
          </cell>
          <cell r="G108">
            <v>1.002665965</v>
          </cell>
          <cell r="H108">
            <v>609.79937199928645</v>
          </cell>
          <cell r="I108">
            <v>83.971999999999994</v>
          </cell>
          <cell r="J108">
            <v>894.82223796428639</v>
          </cell>
          <cell r="K108">
            <v>681.91433143930692</v>
          </cell>
          <cell r="L108">
            <v>0</v>
          </cell>
          <cell r="M108">
            <v>681.91433143930692</v>
          </cell>
          <cell r="N108">
            <v>1576.7365694035934</v>
          </cell>
          <cell r="O108">
            <v>759.25001801731685</v>
          </cell>
          <cell r="P108">
            <v>249.60063394300002</v>
          </cell>
          <cell r="Q108">
            <v>509.6493840743168</v>
          </cell>
          <cell r="R108">
            <v>1052.2714085482764</v>
          </cell>
          <cell r="S108">
            <v>-140.95641505500004</v>
          </cell>
          <cell r="T108">
            <v>-115.70141505500003</v>
          </cell>
          <cell r="U108">
            <v>-25.254999999999995</v>
          </cell>
          <cell r="V108">
            <v>1193.2278236032764</v>
          </cell>
          <cell r="W108">
            <v>4.7615042390000006</v>
          </cell>
          <cell r="X108">
            <v>1188.4663193642764</v>
          </cell>
          <cell r="Y108">
            <v>273.17753442199995</v>
          </cell>
          <cell r="Z108">
            <v>211.71869462699996</v>
          </cell>
          <cell r="AA108">
            <v>0.47569462699999998</v>
          </cell>
          <cell r="AB108">
            <v>211.24299999999997</v>
          </cell>
          <cell r="AC108">
            <v>61.458839795000003</v>
          </cell>
          <cell r="AD108">
            <v>34.919839794999994</v>
          </cell>
          <cell r="AE108">
            <v>19.086000000000002</v>
          </cell>
          <cell r="AF108">
            <v>7.4529999999999994</v>
          </cell>
          <cell r="AG108">
            <v>-38.392677259999992</v>
          </cell>
          <cell r="AH108">
            <v>-83.971999999999994</v>
          </cell>
          <cell r="AI108">
            <v>1576.7365694035932</v>
          </cell>
          <cell r="AJ108" t="str">
            <v>Validée</v>
          </cell>
          <cell r="AK108">
            <v>106</v>
          </cell>
        </row>
        <row r="109">
          <cell r="A109">
            <v>41243</v>
          </cell>
          <cell r="B109">
            <v>202.89009999999999</v>
          </cell>
          <cell r="C109">
            <v>245.47499999999999</v>
          </cell>
          <cell r="D109">
            <v>37.798999999999999</v>
          </cell>
          <cell r="E109">
            <v>4.7858999999999998</v>
          </cell>
          <cell r="F109">
            <v>756.58752626671651</v>
          </cell>
          <cell r="G109">
            <v>0.59557545999999995</v>
          </cell>
          <cell r="H109">
            <v>672.01995080671657</v>
          </cell>
          <cell r="I109">
            <v>83.971999999999994</v>
          </cell>
          <cell r="J109">
            <v>959.47762626671647</v>
          </cell>
          <cell r="K109">
            <v>683.1030105113673</v>
          </cell>
          <cell r="L109">
            <v>0</v>
          </cell>
          <cell r="M109">
            <v>683.1030105113673</v>
          </cell>
          <cell r="N109">
            <v>1642.5806367780838</v>
          </cell>
          <cell r="O109">
            <v>772.6305895208684</v>
          </cell>
          <cell r="P109">
            <v>230.84564216600006</v>
          </cell>
          <cell r="Q109">
            <v>541.78494735486822</v>
          </cell>
          <cell r="R109">
            <v>1114.3405040952157</v>
          </cell>
          <cell r="S109">
            <v>-119.10870969700002</v>
          </cell>
          <cell r="T109">
            <v>-100.26270969700002</v>
          </cell>
          <cell r="U109">
            <v>-18.846000000000004</v>
          </cell>
          <cell r="V109">
            <v>1233.4492137922157</v>
          </cell>
          <cell r="W109">
            <v>4.7741998290000005</v>
          </cell>
          <cell r="X109">
            <v>1228.6750139632156</v>
          </cell>
          <cell r="Y109">
            <v>273.87063726400004</v>
          </cell>
          <cell r="Z109">
            <v>215.13617169700001</v>
          </cell>
          <cell r="AA109">
            <v>0.474171697</v>
          </cell>
          <cell r="AB109">
            <v>214.66200000000001</v>
          </cell>
          <cell r="AC109">
            <v>58.734465567000001</v>
          </cell>
          <cell r="AD109">
            <v>34.905465567</v>
          </cell>
          <cell r="AE109">
            <v>14.11</v>
          </cell>
          <cell r="AF109">
            <v>9.7189999999999994</v>
          </cell>
          <cell r="AG109">
            <v>-29.480180425999947</v>
          </cell>
          <cell r="AH109">
            <v>-83.971999999999994</v>
          </cell>
          <cell r="AI109">
            <v>1642.5806367780842</v>
          </cell>
          <cell r="AJ109" t="str">
            <v>Validée</v>
          </cell>
          <cell r="AK109">
            <v>107</v>
          </cell>
        </row>
        <row r="110">
          <cell r="A110">
            <v>41274</v>
          </cell>
          <cell r="B110">
            <v>230.10340000000002</v>
          </cell>
          <cell r="C110">
            <v>282.90890000000002</v>
          </cell>
          <cell r="D110">
            <v>48.23</v>
          </cell>
          <cell r="E110">
            <v>4.5754999999999999</v>
          </cell>
          <cell r="F110">
            <v>758.8601825375714</v>
          </cell>
          <cell r="G110">
            <v>0.58480052900000001</v>
          </cell>
          <cell r="H110">
            <v>674.30338200857148</v>
          </cell>
          <cell r="I110">
            <v>83.971999999999994</v>
          </cell>
          <cell r="J110">
            <v>988.96358253757148</v>
          </cell>
          <cell r="K110">
            <v>705.45571828117068</v>
          </cell>
          <cell r="L110">
            <v>0</v>
          </cell>
          <cell r="M110">
            <v>705.45571828117068</v>
          </cell>
          <cell r="N110">
            <v>1694.4193008187422</v>
          </cell>
          <cell r="O110">
            <v>773.58323551400599</v>
          </cell>
          <cell r="P110">
            <v>229.93110881099994</v>
          </cell>
          <cell r="Q110">
            <v>543.65212670300605</v>
          </cell>
          <cell r="R110">
            <v>1161.2051007597361</v>
          </cell>
          <cell r="S110">
            <v>-101.104218059</v>
          </cell>
          <cell r="T110">
            <v>-84.570218059000013</v>
          </cell>
          <cell r="U110">
            <v>-16.533999999999992</v>
          </cell>
          <cell r="V110">
            <v>1262.3093188187361</v>
          </cell>
          <cell r="W110">
            <v>4.6383452320000007</v>
          </cell>
          <cell r="X110">
            <v>1257.6709735867362</v>
          </cell>
          <cell r="Y110">
            <v>271.73460710500001</v>
          </cell>
          <cell r="Z110">
            <v>209.03069964800002</v>
          </cell>
          <cell r="AA110">
            <v>0.46769964800000002</v>
          </cell>
          <cell r="AB110">
            <v>208.56300000000002</v>
          </cell>
          <cell r="AC110">
            <v>62.703907457</v>
          </cell>
          <cell r="AD110">
            <v>35.618907457000006</v>
          </cell>
          <cell r="AE110">
            <v>17.266999999999999</v>
          </cell>
          <cell r="AF110">
            <v>9.8179999999999996</v>
          </cell>
          <cell r="AG110">
            <v>-31.365571650000021</v>
          </cell>
          <cell r="AH110">
            <v>-83.971999999999994</v>
          </cell>
          <cell r="AI110">
            <v>1694.4193008187419</v>
          </cell>
          <cell r="AJ110" t="str">
            <v>Validée</v>
          </cell>
          <cell r="AK110">
            <v>108</v>
          </cell>
        </row>
        <row r="111">
          <cell r="A111">
            <v>41305</v>
          </cell>
          <cell r="B111">
            <v>207.65129999999996</v>
          </cell>
          <cell r="C111">
            <v>256.00979999999998</v>
          </cell>
          <cell r="D111">
            <v>43.783000000000001</v>
          </cell>
          <cell r="E111">
            <v>4.5754999999999999</v>
          </cell>
          <cell r="F111">
            <v>804.14353799436401</v>
          </cell>
          <cell r="G111">
            <v>0.61862872999999996</v>
          </cell>
          <cell r="H111">
            <v>719.55290926436408</v>
          </cell>
          <cell r="I111">
            <v>83.971999999999994</v>
          </cell>
          <cell r="J111">
            <v>1011.794837994364</v>
          </cell>
          <cell r="K111">
            <v>706.83264169970494</v>
          </cell>
          <cell r="L111">
            <v>0</v>
          </cell>
          <cell r="M111">
            <v>706.83264169970494</v>
          </cell>
          <cell r="N111">
            <v>1718.6274796940688</v>
          </cell>
          <cell r="O111">
            <v>706.97637976510737</v>
          </cell>
          <cell r="P111">
            <v>170.89455182500001</v>
          </cell>
          <cell r="Q111">
            <v>536.08182794010725</v>
          </cell>
          <cell r="R111">
            <v>1237.6759923509619</v>
          </cell>
          <cell r="S111">
            <v>-71.626353008000052</v>
          </cell>
          <cell r="T111">
            <v>-58.313353008000028</v>
          </cell>
          <cell r="U111">
            <v>-13.313000000000017</v>
          </cell>
          <cell r="V111">
            <v>1309.3023453589619</v>
          </cell>
          <cell r="W111">
            <v>4.6456223350000005</v>
          </cell>
          <cell r="X111">
            <v>1304.6567230239618</v>
          </cell>
          <cell r="Y111">
            <v>263.89473578999997</v>
          </cell>
          <cell r="Z111">
            <v>212.84317705899997</v>
          </cell>
          <cell r="AA111">
            <v>0.522177059</v>
          </cell>
          <cell r="AB111">
            <v>212.32099999999997</v>
          </cell>
          <cell r="AC111">
            <v>51.051558731</v>
          </cell>
          <cell r="AD111">
            <v>28.830558731</v>
          </cell>
          <cell r="AE111">
            <v>12.379</v>
          </cell>
          <cell r="AF111">
            <v>9.8419999999999987</v>
          </cell>
          <cell r="AG111">
            <v>-37.869843368000019</v>
          </cell>
          <cell r="AH111">
            <v>-83.971999999999994</v>
          </cell>
          <cell r="AI111">
            <v>1718.6274796940693</v>
          </cell>
          <cell r="AJ111" t="str">
            <v>Validée</v>
          </cell>
          <cell r="AK111">
            <v>109</v>
          </cell>
        </row>
        <row r="112">
          <cell r="A112">
            <v>41333</v>
          </cell>
          <cell r="B112">
            <v>222.42739999999998</v>
          </cell>
          <cell r="C112">
            <v>270.45659999999998</v>
          </cell>
          <cell r="D112">
            <v>43.241999999999997</v>
          </cell>
          <cell r="E112">
            <v>4.7871999999999995</v>
          </cell>
          <cell r="F112">
            <v>809.63101994794818</v>
          </cell>
          <cell r="G112">
            <v>0.575092728</v>
          </cell>
          <cell r="H112">
            <v>725.08392721994824</v>
          </cell>
          <cell r="I112">
            <v>83.971999999999994</v>
          </cell>
          <cell r="J112">
            <v>1032.0584199479481</v>
          </cell>
          <cell r="K112">
            <v>729.83745927413747</v>
          </cell>
          <cell r="L112">
            <v>0</v>
          </cell>
          <cell r="M112">
            <v>729.83745927413747</v>
          </cell>
          <cell r="N112">
            <v>1761.8958792220856</v>
          </cell>
          <cell r="O112">
            <v>748.52620682121096</v>
          </cell>
          <cell r="P112">
            <v>167.45845177899997</v>
          </cell>
          <cell r="Q112">
            <v>581.06775504221093</v>
          </cell>
          <cell r="R112">
            <v>1267.8228689518746</v>
          </cell>
          <cell r="S112">
            <v>-65.541399327999997</v>
          </cell>
          <cell r="T112">
            <v>-61.924399328000007</v>
          </cell>
          <cell r="U112">
            <v>-3.6169999999999902</v>
          </cell>
          <cell r="V112">
            <v>1333.3642682798745</v>
          </cell>
          <cell r="W112">
            <v>4.6126368280000003</v>
          </cell>
          <cell r="X112">
            <v>1328.7516314518746</v>
          </cell>
          <cell r="Y112">
            <v>276.98758596099998</v>
          </cell>
          <cell r="Z112">
            <v>220.99071704099998</v>
          </cell>
          <cell r="AA112">
            <v>0.85771704100000001</v>
          </cell>
          <cell r="AB112">
            <v>220.13299999999998</v>
          </cell>
          <cell r="AC112">
            <v>55.996868920000004</v>
          </cell>
          <cell r="AD112">
            <v>36.00786892</v>
          </cell>
          <cell r="AE112">
            <v>11.042</v>
          </cell>
          <cell r="AF112">
            <v>8.947000000000001</v>
          </cell>
          <cell r="AG112">
            <v>-22.534389410000031</v>
          </cell>
          <cell r="AH112">
            <v>-83.971999999999994</v>
          </cell>
          <cell r="AI112">
            <v>1761.8958792220858</v>
          </cell>
          <cell r="AJ112" t="str">
            <v>Validée</v>
          </cell>
          <cell r="AK112">
            <v>110</v>
          </cell>
        </row>
        <row r="113">
          <cell r="A113">
            <v>41364</v>
          </cell>
          <cell r="B113">
            <v>199.97210000000001</v>
          </cell>
          <cell r="C113">
            <v>249.3485</v>
          </cell>
          <cell r="D113">
            <v>44.767000000000003</v>
          </cell>
          <cell r="E113">
            <v>4.6093999999999999</v>
          </cell>
          <cell r="F113">
            <v>861.63030092065424</v>
          </cell>
          <cell r="G113">
            <v>0.58194410900000004</v>
          </cell>
          <cell r="H113">
            <v>775.95225681165425</v>
          </cell>
          <cell r="I113">
            <v>85.096099999999993</v>
          </cell>
          <cell r="J113">
            <v>1061.6024009206542</v>
          </cell>
          <cell r="K113">
            <v>754.43108915746154</v>
          </cell>
          <cell r="L113">
            <v>0</v>
          </cell>
          <cell r="M113">
            <v>754.43108915746154</v>
          </cell>
          <cell r="N113">
            <v>1816.0334900781158</v>
          </cell>
          <cell r="O113">
            <v>681.75370020865171</v>
          </cell>
          <cell r="P113">
            <v>104.816359234</v>
          </cell>
          <cell r="Q113">
            <v>576.93734097465176</v>
          </cell>
          <cell r="R113">
            <v>1341.2920145444641</v>
          </cell>
          <cell r="S113">
            <v>-5.1560627059999788</v>
          </cell>
          <cell r="T113">
            <v>-18.48406270600001</v>
          </cell>
          <cell r="U113">
            <v>13.328000000000031</v>
          </cell>
          <cell r="V113">
            <v>1346.4480772504642</v>
          </cell>
          <cell r="W113">
            <v>4.6310722559999995</v>
          </cell>
          <cell r="X113">
            <v>1341.8170049944642</v>
          </cell>
          <cell r="Y113">
            <v>281.55588868200005</v>
          </cell>
          <cell r="Z113">
            <v>225.79372729000002</v>
          </cell>
          <cell r="AA113">
            <v>1.2997272900000001</v>
          </cell>
          <cell r="AB113">
            <v>224.49400000000003</v>
          </cell>
          <cell r="AC113">
            <v>55.762161391999996</v>
          </cell>
          <cell r="AD113">
            <v>36.009161391999996</v>
          </cell>
          <cell r="AE113">
            <v>10.78</v>
          </cell>
          <cell r="AF113">
            <v>8.9730000000000008</v>
          </cell>
          <cell r="AG113">
            <v>-74.54366400699999</v>
          </cell>
          <cell r="AH113">
            <v>-85.096099999999993</v>
          </cell>
          <cell r="AI113">
            <v>1816.0334900781156</v>
          </cell>
          <cell r="AJ113" t="str">
            <v>Validée</v>
          </cell>
          <cell r="AK113">
            <v>111</v>
          </cell>
        </row>
        <row r="114">
          <cell r="A114">
            <v>41394</v>
          </cell>
          <cell r="B114">
            <v>189.30510000000001</v>
          </cell>
          <cell r="C114">
            <v>237.3075</v>
          </cell>
          <cell r="D114">
            <v>43.393000000000001</v>
          </cell>
          <cell r="E114">
            <v>4.6093999999999999</v>
          </cell>
          <cell r="F114">
            <v>881.41166471375527</v>
          </cell>
          <cell r="G114">
            <v>0.62092784499999998</v>
          </cell>
          <cell r="H114">
            <v>791.21353686875534</v>
          </cell>
          <cell r="I114">
            <v>89.577200000000005</v>
          </cell>
          <cell r="J114">
            <v>1070.7167647137553</v>
          </cell>
          <cell r="K114">
            <v>761.82064165421832</v>
          </cell>
          <cell r="L114">
            <v>0</v>
          </cell>
          <cell r="M114">
            <v>761.82064165421832</v>
          </cell>
          <cell r="N114">
            <v>1832.5374063679737</v>
          </cell>
          <cell r="O114">
            <v>691.49409124482554</v>
          </cell>
          <cell r="P114">
            <v>144.790983883</v>
          </cell>
          <cell r="Q114">
            <v>546.70310736182546</v>
          </cell>
          <cell r="R114">
            <v>1380.915921667148</v>
          </cell>
          <cell r="S114">
            <v>18.040542466999987</v>
          </cell>
          <cell r="T114">
            <v>-2.2614575330000042</v>
          </cell>
          <cell r="U114">
            <v>20.301999999999992</v>
          </cell>
          <cell r="V114">
            <v>1362.875379200148</v>
          </cell>
          <cell r="W114">
            <v>4.5623080390000004</v>
          </cell>
          <cell r="X114">
            <v>1358.3130711611482</v>
          </cell>
          <cell r="Y114">
            <v>271.63157676900005</v>
          </cell>
          <cell r="Z114">
            <v>209.86183741600001</v>
          </cell>
          <cell r="AA114">
            <v>1.5878374159999999</v>
          </cell>
          <cell r="AB114">
            <v>208.274</v>
          </cell>
          <cell r="AC114">
            <v>61.769739353000006</v>
          </cell>
          <cell r="AD114">
            <v>35.692739353</v>
          </cell>
          <cell r="AE114">
            <v>17.072000000000003</v>
          </cell>
          <cell r="AF114">
            <v>9.0050000000000008</v>
          </cell>
          <cell r="AG114">
            <v>-31.758970225000041</v>
          </cell>
          <cell r="AH114">
            <v>-89.577200000000005</v>
          </cell>
          <cell r="AI114">
            <v>1832.5374063679733</v>
          </cell>
          <cell r="AJ114" t="str">
            <v>Validée</v>
          </cell>
          <cell r="AK114">
            <v>112</v>
          </cell>
        </row>
        <row r="115">
          <cell r="A115">
            <v>41425</v>
          </cell>
          <cell r="B115">
            <v>170.12979999999999</v>
          </cell>
          <cell r="C115">
            <v>223.04259999999999</v>
          </cell>
          <cell r="D115">
            <v>47.713999999999999</v>
          </cell>
          <cell r="E115">
            <v>5.1988000000000003</v>
          </cell>
          <cell r="F115">
            <v>879.60493054742642</v>
          </cell>
          <cell r="G115">
            <v>0.51621217600000002</v>
          </cell>
          <cell r="H115">
            <v>788.29651837142649</v>
          </cell>
          <cell r="I115">
            <v>90.792200000000008</v>
          </cell>
          <cell r="J115">
            <v>1049.7347305474264</v>
          </cell>
          <cell r="K115">
            <v>767.41824124259233</v>
          </cell>
          <cell r="L115">
            <v>0</v>
          </cell>
          <cell r="M115">
            <v>767.41824124259233</v>
          </cell>
          <cell r="N115">
            <v>1817.1529717900187</v>
          </cell>
          <cell r="O115">
            <v>700.86933687177157</v>
          </cell>
          <cell r="P115">
            <v>111.50202650999995</v>
          </cell>
          <cell r="Q115">
            <v>589.36731036177162</v>
          </cell>
          <cell r="R115">
            <v>1340.0480760802473</v>
          </cell>
          <cell r="S115">
            <v>-26.703981065999976</v>
          </cell>
          <cell r="T115">
            <v>-32.876981066000006</v>
          </cell>
          <cell r="U115">
            <v>6.1730000000000302</v>
          </cell>
          <cell r="V115">
            <v>1366.7520571462471</v>
          </cell>
          <cell r="W115">
            <v>4.5046078940000003</v>
          </cell>
          <cell r="X115">
            <v>1362.2474492522472</v>
          </cell>
          <cell r="Y115">
            <v>273.70921583399996</v>
          </cell>
          <cell r="Z115">
            <v>213.44631273899998</v>
          </cell>
          <cell r="AA115">
            <v>1.2433127389999998</v>
          </cell>
          <cell r="AB115">
            <v>212.20299999999997</v>
          </cell>
          <cell r="AC115">
            <v>60.262903094999999</v>
          </cell>
          <cell r="AD115">
            <v>36.231903095</v>
          </cell>
          <cell r="AE115">
            <v>14.991999999999997</v>
          </cell>
          <cell r="AF115">
            <v>9.0389999999999997</v>
          </cell>
          <cell r="AG115">
            <v>-49.944774672000023</v>
          </cell>
          <cell r="AH115">
            <v>-90.792200000000008</v>
          </cell>
          <cell r="AI115">
            <v>1817.1529717900189</v>
          </cell>
          <cell r="AJ115" t="str">
            <v>Validée</v>
          </cell>
          <cell r="AK115">
            <v>113</v>
          </cell>
        </row>
        <row r="116">
          <cell r="A116">
            <v>41455</v>
          </cell>
          <cell r="B116">
            <v>168.79660000000001</v>
          </cell>
          <cell r="C116">
            <v>218.0042</v>
          </cell>
          <cell r="D116">
            <v>44.642000000000003</v>
          </cell>
          <cell r="E116">
            <v>4.5656000000000008</v>
          </cell>
          <cell r="F116">
            <v>883.57761615046911</v>
          </cell>
          <cell r="G116">
            <v>0.51660572900000001</v>
          </cell>
          <cell r="H116">
            <v>792.18241042146906</v>
          </cell>
          <cell r="I116">
            <v>90.878600000000006</v>
          </cell>
          <cell r="J116">
            <v>1052.3742161504692</v>
          </cell>
          <cell r="K116">
            <v>759.82687247641661</v>
          </cell>
          <cell r="L116">
            <v>0</v>
          </cell>
          <cell r="M116">
            <v>759.82687247641661</v>
          </cell>
          <cell r="N116">
            <v>1812.2010886268858</v>
          </cell>
          <cell r="O116">
            <v>686.59669212641325</v>
          </cell>
          <cell r="P116">
            <v>126.32820461199998</v>
          </cell>
          <cell r="Q116">
            <v>560.26848751441332</v>
          </cell>
          <cell r="R116">
            <v>1362.5887665744722</v>
          </cell>
          <cell r="S116">
            <v>-32.832683422000017</v>
          </cell>
          <cell r="T116">
            <v>-28.070683422000013</v>
          </cell>
          <cell r="U116">
            <v>-4.7620000000000005</v>
          </cell>
          <cell r="V116">
            <v>1395.4214499964721</v>
          </cell>
          <cell r="W116">
            <v>4.5566546130000001</v>
          </cell>
          <cell r="X116">
            <v>1390.8647953834723</v>
          </cell>
          <cell r="Y116">
            <v>271.55655397700002</v>
          </cell>
          <cell r="Z116">
            <v>213.582573008</v>
          </cell>
          <cell r="AA116">
            <v>1.5185730080000002</v>
          </cell>
          <cell r="AB116">
            <v>212.06399999999999</v>
          </cell>
          <cell r="AC116">
            <v>57.973980969000003</v>
          </cell>
          <cell r="AD116">
            <v>34.577980969000002</v>
          </cell>
          <cell r="AE116">
            <v>14.961</v>
          </cell>
          <cell r="AF116">
            <v>8.4350000000000005</v>
          </cell>
          <cell r="AG116">
            <v>-34.572183902999981</v>
          </cell>
          <cell r="AH116">
            <v>-90.878600000000006</v>
          </cell>
          <cell r="AI116">
            <v>1812.2010886268856</v>
          </cell>
          <cell r="AJ116" t="str">
            <v>Validée</v>
          </cell>
          <cell r="AK116">
            <v>114</v>
          </cell>
        </row>
        <row r="117">
          <cell r="A117">
            <v>41486</v>
          </cell>
          <cell r="B117">
            <v>185.10430000000002</v>
          </cell>
          <cell r="C117">
            <v>230.91290000000001</v>
          </cell>
          <cell r="D117">
            <v>41.243000000000002</v>
          </cell>
          <cell r="E117">
            <v>4.5656000000000008</v>
          </cell>
          <cell r="F117">
            <v>827.97733553402884</v>
          </cell>
          <cell r="G117">
            <v>0.46068628899999997</v>
          </cell>
          <cell r="H117">
            <v>736.57414924502882</v>
          </cell>
          <cell r="I117">
            <v>90.942499999999995</v>
          </cell>
          <cell r="J117">
            <v>1013.0816355340289</v>
          </cell>
          <cell r="K117">
            <v>793.99261026813633</v>
          </cell>
          <cell r="L117">
            <v>9.2663392499999997</v>
          </cell>
          <cell r="M117">
            <v>784.72627101813634</v>
          </cell>
          <cell r="N117">
            <v>1807.0742458021653</v>
          </cell>
          <cell r="O117">
            <v>687.36350571992512</v>
          </cell>
          <cell r="P117">
            <v>142.13886784399995</v>
          </cell>
          <cell r="Q117">
            <v>545.22463787592505</v>
          </cell>
          <cell r="R117">
            <v>1346.6746771982398</v>
          </cell>
          <cell r="S117">
            <v>-98.083007464000005</v>
          </cell>
          <cell r="T117">
            <v>-92.492007463999997</v>
          </cell>
          <cell r="U117">
            <v>-5.5910000000000082</v>
          </cell>
          <cell r="V117">
            <v>1444.7576846622399</v>
          </cell>
          <cell r="W117">
            <v>4.504902275000001</v>
          </cell>
          <cell r="X117">
            <v>1440.2527823872399</v>
          </cell>
          <cell r="Y117">
            <v>273.310973956</v>
          </cell>
          <cell r="Z117">
            <v>217.16595003199998</v>
          </cell>
          <cell r="AA117">
            <v>1.369950032</v>
          </cell>
          <cell r="AB117">
            <v>215.79599999999999</v>
          </cell>
          <cell r="AC117">
            <v>56.145023924</v>
          </cell>
          <cell r="AD117">
            <v>34.668023923999996</v>
          </cell>
          <cell r="AE117">
            <v>13.017999999999999</v>
          </cell>
          <cell r="AF117">
            <v>8.4589999999999996</v>
          </cell>
          <cell r="AG117">
            <v>-46.347036839999916</v>
          </cell>
          <cell r="AH117">
            <v>-90.942499999999995</v>
          </cell>
          <cell r="AI117">
            <v>1807.0742458021648</v>
          </cell>
          <cell r="AJ117" t="str">
            <v>Validée</v>
          </cell>
          <cell r="AK117">
            <v>115</v>
          </cell>
        </row>
        <row r="118">
          <cell r="A118">
            <v>41517</v>
          </cell>
          <cell r="B118">
            <v>156.89097999999998</v>
          </cell>
          <cell r="C118">
            <v>208.03378000000001</v>
          </cell>
          <cell r="D118">
            <v>46.526000000000003</v>
          </cell>
          <cell r="E118">
            <v>4.6168000000000005</v>
          </cell>
          <cell r="F118">
            <v>824.17044424909614</v>
          </cell>
          <cell r="G118">
            <v>0.44063952099999998</v>
          </cell>
          <cell r="H118">
            <v>730.2187047280961</v>
          </cell>
          <cell r="I118">
            <v>93.511099999999999</v>
          </cell>
          <cell r="J118">
            <v>981.06142424909615</v>
          </cell>
          <cell r="K118">
            <v>810.1125932575876</v>
          </cell>
          <cell r="L118">
            <v>0</v>
          </cell>
          <cell r="M118">
            <v>810.1125932575876</v>
          </cell>
          <cell r="N118">
            <v>1791.1740175066839</v>
          </cell>
          <cell r="O118">
            <v>643.85927455781416</v>
          </cell>
          <cell r="P118">
            <v>127.21226855200001</v>
          </cell>
          <cell r="Q118">
            <v>516.64700600581409</v>
          </cell>
          <cell r="R118">
            <v>1368.8994020478694</v>
          </cell>
          <cell r="S118">
            <v>-62.28700802500002</v>
          </cell>
          <cell r="T118">
            <v>-50.786008024999987</v>
          </cell>
          <cell r="U118">
            <v>-11.501000000000033</v>
          </cell>
          <cell r="V118">
            <v>1431.1864100728694</v>
          </cell>
          <cell r="W118">
            <v>4.5351180929999995</v>
          </cell>
          <cell r="X118">
            <v>1426.6512919798695</v>
          </cell>
          <cell r="Y118">
            <v>268.72941209100003</v>
          </cell>
          <cell r="Z118">
            <v>215.14363616400004</v>
          </cell>
          <cell r="AA118">
            <v>1.5736361640000001</v>
          </cell>
          <cell r="AB118">
            <v>213.57000000000005</v>
          </cell>
          <cell r="AC118">
            <v>53.585775927000007</v>
          </cell>
          <cell r="AD118">
            <v>33.396775927</v>
          </cell>
          <cell r="AE118">
            <v>11.681000000000001</v>
          </cell>
          <cell r="AF118">
            <v>8.5080000000000009</v>
          </cell>
          <cell r="AG118">
            <v>-47.144752992000015</v>
          </cell>
          <cell r="AH118">
            <v>-93.511099999999999</v>
          </cell>
          <cell r="AI118">
            <v>1791.1740175066836</v>
          </cell>
          <cell r="AJ118" t="str">
            <v>Validée</v>
          </cell>
          <cell r="AK118">
            <v>116</v>
          </cell>
        </row>
        <row r="119">
          <cell r="A119">
            <v>41547</v>
          </cell>
          <cell r="B119">
            <v>149.90860000000001</v>
          </cell>
          <cell r="C119">
            <v>195.49889999999999</v>
          </cell>
          <cell r="D119">
            <v>41.067999999999998</v>
          </cell>
          <cell r="E119">
            <v>4.5223000000000004</v>
          </cell>
          <cell r="F119">
            <v>816.464327925097</v>
          </cell>
          <cell r="G119">
            <v>0.46758568300000003</v>
          </cell>
          <cell r="H119">
            <v>722.4856422420969</v>
          </cell>
          <cell r="I119">
            <v>93.511099999999999</v>
          </cell>
          <cell r="J119">
            <v>966.37292792509697</v>
          </cell>
          <cell r="K119">
            <v>808.26906308274181</v>
          </cell>
          <cell r="L119">
            <v>0</v>
          </cell>
          <cell r="M119">
            <v>808.26906308274181</v>
          </cell>
          <cell r="N119">
            <v>1774.6419910078389</v>
          </cell>
          <cell r="O119">
            <v>632.72404798703565</v>
          </cell>
          <cell r="P119">
            <v>132.48248956900005</v>
          </cell>
          <cell r="Q119">
            <v>500.24155841803542</v>
          </cell>
          <cell r="R119">
            <v>1371.6879709718032</v>
          </cell>
          <cell r="S119">
            <v>-76.020713815000022</v>
          </cell>
          <cell r="T119">
            <v>-66.273713815000008</v>
          </cell>
          <cell r="U119">
            <v>-9.7470000000000141</v>
          </cell>
          <cell r="V119">
            <v>1447.7086847868034</v>
          </cell>
          <cell r="W119">
            <v>4.55253788</v>
          </cell>
          <cell r="X119">
            <v>1443.1561469068033</v>
          </cell>
          <cell r="Y119">
            <v>278.52153248799999</v>
          </cell>
          <cell r="Z119">
            <v>221.70373321900001</v>
          </cell>
          <cell r="AA119">
            <v>0.45573321900000002</v>
          </cell>
          <cell r="AB119">
            <v>221.24800000000002</v>
          </cell>
          <cell r="AC119">
            <v>56.817799268999998</v>
          </cell>
          <cell r="AD119">
            <v>32.825799268999994</v>
          </cell>
          <cell r="AE119">
            <v>15.434000000000001</v>
          </cell>
          <cell r="AF119">
            <v>8.5579999999999998</v>
          </cell>
          <cell r="AG119">
            <v>-48.751504536999967</v>
          </cell>
          <cell r="AH119">
            <v>-93.511099999999999</v>
          </cell>
          <cell r="AI119">
            <v>1774.6419910078389</v>
          </cell>
          <cell r="AJ119" t="str">
            <v>Validée</v>
          </cell>
          <cell r="AK119">
            <v>117</v>
          </cell>
        </row>
        <row r="120">
          <cell r="A120">
            <v>41578</v>
          </cell>
          <cell r="B120">
            <v>146.85189999999997</v>
          </cell>
          <cell r="C120">
            <v>193.29419999999999</v>
          </cell>
          <cell r="D120">
            <v>41.92</v>
          </cell>
          <cell r="E120">
            <v>4.5223000000000004</v>
          </cell>
          <cell r="F120">
            <v>837.61264219369673</v>
          </cell>
          <cell r="G120">
            <v>0.50838412300000002</v>
          </cell>
          <cell r="H120">
            <v>744.13595807069669</v>
          </cell>
          <cell r="I120">
            <v>92.968299999999999</v>
          </cell>
          <cell r="J120">
            <v>984.46454219369673</v>
          </cell>
          <cell r="K120">
            <v>813.54838373148414</v>
          </cell>
          <cell r="L120">
            <v>0</v>
          </cell>
          <cell r="M120">
            <v>813.54838373148414</v>
          </cell>
          <cell r="N120">
            <v>1798.0129259251808</v>
          </cell>
          <cell r="O120">
            <v>622.07433312535693</v>
          </cell>
          <cell r="P120">
            <v>104.65737944299997</v>
          </cell>
          <cell r="Q120">
            <v>517.41695368235696</v>
          </cell>
          <cell r="R120">
            <v>1409.5806403838237</v>
          </cell>
          <cell r="S120">
            <v>-75.728416528000025</v>
          </cell>
          <cell r="T120">
            <v>-32.922416528000014</v>
          </cell>
          <cell r="U120">
            <v>-42.806000000000012</v>
          </cell>
          <cell r="V120">
            <v>1485.3090569118237</v>
          </cell>
          <cell r="W120">
            <v>4.4356687919999995</v>
          </cell>
          <cell r="X120">
            <v>1480.8733881198239</v>
          </cell>
          <cell r="Y120">
            <v>284.443181751</v>
          </cell>
          <cell r="Z120">
            <v>229.63735341099999</v>
          </cell>
          <cell r="AA120">
            <v>0.45235341099999998</v>
          </cell>
          <cell r="AB120">
            <v>229.185</v>
          </cell>
          <cell r="AC120">
            <v>54.805828340000005</v>
          </cell>
          <cell r="AD120">
            <v>32.258828340000001</v>
          </cell>
          <cell r="AE120">
            <v>14.898</v>
          </cell>
          <cell r="AF120">
            <v>7.6490000000000009</v>
          </cell>
          <cell r="AG120">
            <v>-50.801134167000058</v>
          </cell>
          <cell r="AH120">
            <v>-92.968299999999999</v>
          </cell>
          <cell r="AI120">
            <v>1798.012925925181</v>
          </cell>
          <cell r="AJ120" t="str">
            <v>Validée</v>
          </cell>
          <cell r="AK120">
            <v>118</v>
          </cell>
        </row>
        <row r="121">
          <cell r="A121">
            <v>41608</v>
          </cell>
          <cell r="B121">
            <v>153.57070000000002</v>
          </cell>
          <cell r="C121">
            <v>200.19220000000001</v>
          </cell>
          <cell r="D121">
            <v>41.948</v>
          </cell>
          <cell r="E121">
            <v>4.6734999999999998</v>
          </cell>
          <cell r="F121">
            <v>908.90695598193099</v>
          </cell>
          <cell r="G121">
            <v>0.446696502</v>
          </cell>
          <cell r="H121">
            <v>815.54145947993095</v>
          </cell>
          <cell r="I121">
            <v>92.918800000000005</v>
          </cell>
          <cell r="J121">
            <v>1062.4776559819311</v>
          </cell>
          <cell r="K121">
            <v>798.17546535127804</v>
          </cell>
          <cell r="L121">
            <v>0</v>
          </cell>
          <cell r="M121">
            <v>798.17546535127804</v>
          </cell>
          <cell r="N121">
            <v>1860.6531213332091</v>
          </cell>
          <cell r="O121">
            <v>609.94560460537525</v>
          </cell>
          <cell r="P121">
            <v>75.973813050999922</v>
          </cell>
          <cell r="Q121">
            <v>533.97179155437539</v>
          </cell>
          <cell r="R121">
            <v>1491.0144759958337</v>
          </cell>
          <cell r="S121">
            <v>-8.6287600370000455</v>
          </cell>
          <cell r="T121">
            <v>16.573239962999981</v>
          </cell>
          <cell r="U121">
            <v>-25.202000000000027</v>
          </cell>
          <cell r="V121">
            <v>1499.6432360328338</v>
          </cell>
          <cell r="W121">
            <v>4.3751027560000004</v>
          </cell>
          <cell r="X121">
            <v>1495.2681332768336</v>
          </cell>
          <cell r="Y121">
            <v>292.29671495500003</v>
          </cell>
          <cell r="Z121">
            <v>233.63801396100004</v>
          </cell>
          <cell r="AA121">
            <v>0.45301396100000002</v>
          </cell>
          <cell r="AB121">
            <v>233.18500000000003</v>
          </cell>
          <cell r="AC121">
            <v>58.658700994</v>
          </cell>
          <cell r="AD121">
            <v>35.722700994</v>
          </cell>
          <cell r="AE121">
            <v>15.282</v>
          </cell>
          <cell r="AF121">
            <v>7.6539999999999999</v>
          </cell>
          <cell r="AG121">
            <v>-51.989755686999963</v>
          </cell>
          <cell r="AH121">
            <v>-92.918800000000005</v>
          </cell>
          <cell r="AI121">
            <v>1860.6531213332091</v>
          </cell>
          <cell r="AJ121" t="str">
            <v>Validée</v>
          </cell>
          <cell r="AK121">
            <v>119</v>
          </cell>
        </row>
        <row r="122">
          <cell r="A122">
            <v>41639</v>
          </cell>
          <cell r="B122">
            <v>204.72139999999999</v>
          </cell>
          <cell r="C122">
            <v>260.96030000000002</v>
          </cell>
          <cell r="D122">
            <v>49.968000000000004</v>
          </cell>
          <cell r="E122">
            <v>6.2708999999999993</v>
          </cell>
          <cell r="F122">
            <v>863.85353574860937</v>
          </cell>
          <cell r="G122">
            <v>0.47072339400000002</v>
          </cell>
          <cell r="H122">
            <v>770.02791235460938</v>
          </cell>
          <cell r="I122">
            <v>93.354900000000015</v>
          </cell>
          <cell r="J122">
            <v>1068.5749357486093</v>
          </cell>
          <cell r="K122">
            <v>809.74230847452623</v>
          </cell>
          <cell r="L122">
            <v>0</v>
          </cell>
          <cell r="M122">
            <v>809.74230847452623</v>
          </cell>
          <cell r="N122">
            <v>1878.3172442231355</v>
          </cell>
          <cell r="O122">
            <v>557.72343838965639</v>
          </cell>
          <cell r="P122">
            <v>39.097458574000029</v>
          </cell>
          <cell r="Q122">
            <v>518.62597981565659</v>
          </cell>
          <cell r="R122">
            <v>1528.0606794394789</v>
          </cell>
          <cell r="S122">
            <v>-34.778596777999994</v>
          </cell>
          <cell r="T122">
            <v>-7.2975967780000008</v>
          </cell>
          <cell r="U122">
            <v>-27.480999999999995</v>
          </cell>
          <cell r="V122">
            <v>1562.839276217479</v>
          </cell>
          <cell r="W122">
            <v>4.2310352040000003</v>
          </cell>
          <cell r="X122">
            <v>1558.6082410134791</v>
          </cell>
          <cell r="Y122">
            <v>283.19945366400003</v>
          </cell>
          <cell r="Z122">
            <v>226.22409848900003</v>
          </cell>
          <cell r="AA122">
            <v>0.82209848900000004</v>
          </cell>
          <cell r="AB122">
            <v>225.40200000000002</v>
          </cell>
          <cell r="AC122">
            <v>56.975355174999997</v>
          </cell>
          <cell r="AD122">
            <v>35.774355174999997</v>
          </cell>
          <cell r="AE122">
            <v>13.512</v>
          </cell>
          <cell r="AF122">
            <v>7.6890000000000001</v>
          </cell>
          <cell r="AG122">
            <v>-75.732580057999996</v>
          </cell>
          <cell r="AH122">
            <v>-93.354900000000015</v>
          </cell>
          <cell r="AI122">
            <v>1878.3172442231355</v>
          </cell>
          <cell r="AJ122" t="str">
            <v>Validée</v>
          </cell>
          <cell r="AK122">
            <v>120</v>
          </cell>
        </row>
        <row r="123">
          <cell r="A123">
            <v>41670</v>
          </cell>
          <cell r="B123">
            <v>175.0898</v>
          </cell>
          <cell r="C123">
            <v>228.62129999999999</v>
          </cell>
          <cell r="D123">
            <v>48.956000000000003</v>
          </cell>
          <cell r="E123">
            <v>4.5754999999999999</v>
          </cell>
          <cell r="F123">
            <v>866.0368615417658</v>
          </cell>
          <cell r="G123">
            <v>0.51317104400000002</v>
          </cell>
          <cell r="H123">
            <v>732.59019049776578</v>
          </cell>
          <cell r="I123">
            <v>132.93350000000001</v>
          </cell>
          <cell r="J123">
            <v>1041.1266615417658</v>
          </cell>
          <cell r="K123">
            <v>824.15557968782537</v>
          </cell>
          <cell r="L123">
            <v>0</v>
          </cell>
          <cell r="M123">
            <v>824.15557968782537</v>
          </cell>
          <cell r="N123">
            <v>1865.2822412295911</v>
          </cell>
          <cell r="O123">
            <v>571.81438653508133</v>
          </cell>
          <cell r="P123">
            <v>53.076532870000051</v>
          </cell>
          <cell r="Q123">
            <v>518.73785366508116</v>
          </cell>
          <cell r="R123">
            <v>1492.0200676545098</v>
          </cell>
          <cell r="S123">
            <v>-91.685997716000031</v>
          </cell>
          <cell r="T123">
            <v>-69.169997716000012</v>
          </cell>
          <cell r="U123">
            <v>-22.51600000000002</v>
          </cell>
          <cell r="V123">
            <v>1583.7060653705098</v>
          </cell>
          <cell r="W123">
            <v>4.1881488500000001</v>
          </cell>
          <cell r="X123">
            <v>1579.51791652051</v>
          </cell>
          <cell r="Y123">
            <v>296.147069907</v>
          </cell>
          <cell r="Z123">
            <v>240.99723726900001</v>
          </cell>
          <cell r="AA123">
            <v>0.65523726900000001</v>
          </cell>
          <cell r="AB123">
            <v>240.34200000000001</v>
          </cell>
          <cell r="AC123">
            <v>55.149832638000007</v>
          </cell>
          <cell r="AD123">
            <v>37.102832638000002</v>
          </cell>
          <cell r="AE123">
            <v>10.317</v>
          </cell>
          <cell r="AF123">
            <v>7.73</v>
          </cell>
          <cell r="AG123">
            <v>-97.594856946999982</v>
          </cell>
          <cell r="AH123">
            <v>-132.93350000000001</v>
          </cell>
          <cell r="AI123">
            <v>1865.2822412295911</v>
          </cell>
          <cell r="AJ123" t="str">
            <v>Validée</v>
          </cell>
          <cell r="AK123">
            <v>121</v>
          </cell>
        </row>
        <row r="124">
          <cell r="A124">
            <v>41698</v>
          </cell>
          <cell r="B124">
            <v>109.1664</v>
          </cell>
          <cell r="C124">
            <v>160.73609999999999</v>
          </cell>
          <cell r="D124">
            <v>47.244</v>
          </cell>
          <cell r="E124">
            <v>4.3256999999999994</v>
          </cell>
          <cell r="F124">
            <v>925.84495738186979</v>
          </cell>
          <cell r="G124">
            <v>0.49618732600000004</v>
          </cell>
          <cell r="H124">
            <v>792.97887005586972</v>
          </cell>
          <cell r="I124">
            <v>132.3699</v>
          </cell>
          <cell r="J124">
            <v>1035.0113573818699</v>
          </cell>
          <cell r="K124">
            <v>828.37247997934696</v>
          </cell>
          <cell r="L124">
            <v>0</v>
          </cell>
          <cell r="M124">
            <v>828.37247997934696</v>
          </cell>
          <cell r="N124">
            <v>1863.3838373612168</v>
          </cell>
          <cell r="O124">
            <v>533.43345293440416</v>
          </cell>
          <cell r="P124">
            <v>-65.462510886000018</v>
          </cell>
          <cell r="Q124">
            <v>598.89596382040418</v>
          </cell>
          <cell r="R124">
            <v>1570.7497202388124</v>
          </cell>
          <cell r="S124">
            <v>-31.054974445000042</v>
          </cell>
          <cell r="T124">
            <v>-9.4959744450000461</v>
          </cell>
          <cell r="U124">
            <v>-21.558999999999997</v>
          </cell>
          <cell r="V124">
            <v>1601.8046946838124</v>
          </cell>
          <cell r="W124">
            <v>4.2013084690000007</v>
          </cell>
          <cell r="X124">
            <v>1597.6033862148124</v>
          </cell>
          <cell r="Y124">
            <v>308.262473849</v>
          </cell>
          <cell r="Z124">
            <v>248.46405839800002</v>
          </cell>
          <cell r="AA124">
            <v>0.65705839799999999</v>
          </cell>
          <cell r="AB124">
            <v>247.80700000000002</v>
          </cell>
          <cell r="AC124">
            <v>59.798415451000004</v>
          </cell>
          <cell r="AD124">
            <v>41.380415451000005</v>
          </cell>
          <cell r="AE124">
            <v>11.585000000000001</v>
          </cell>
          <cell r="AF124">
            <v>6.8330000000000002</v>
          </cell>
          <cell r="AG124">
            <v>-67.463138036999993</v>
          </cell>
          <cell r="AH124">
            <v>-132.3699</v>
          </cell>
          <cell r="AI124">
            <v>1863.3838373612164</v>
          </cell>
          <cell r="AJ124" t="str">
            <v>Validée</v>
          </cell>
          <cell r="AK124">
            <v>122</v>
          </cell>
        </row>
        <row r="125">
          <cell r="A125">
            <v>41729</v>
          </cell>
          <cell r="B125">
            <v>100.07250000000001</v>
          </cell>
          <cell r="C125">
            <v>151.71420000000001</v>
          </cell>
          <cell r="D125">
            <v>46.712000000000003</v>
          </cell>
          <cell r="E125">
            <v>4.9296999999999995</v>
          </cell>
          <cell r="F125">
            <v>954.37695075201793</v>
          </cell>
          <cell r="G125">
            <v>0.62872485099999997</v>
          </cell>
          <cell r="H125">
            <v>819.21212590101788</v>
          </cell>
          <cell r="I125">
            <v>134.5361</v>
          </cell>
          <cell r="J125">
            <v>1054.449450752018</v>
          </cell>
          <cell r="K125">
            <v>854.29795618033336</v>
          </cell>
          <cell r="L125">
            <v>0</v>
          </cell>
          <cell r="M125">
            <v>854.29795618033336</v>
          </cell>
          <cell r="N125">
            <v>1908.7474069323514</v>
          </cell>
          <cell r="O125">
            <v>561.03619605891083</v>
          </cell>
          <cell r="P125">
            <v>-53.058112122000011</v>
          </cell>
          <cell r="Q125">
            <v>614.09430818091084</v>
          </cell>
          <cell r="R125">
            <v>1627.3891505914407</v>
          </cell>
          <cell r="S125">
            <v>-7.2698752129999527</v>
          </cell>
          <cell r="T125">
            <v>-8.7248752129999652</v>
          </cell>
          <cell r="U125">
            <v>1.4550000000000125</v>
          </cell>
          <cell r="V125">
            <v>1634.6590258044407</v>
          </cell>
          <cell r="W125">
            <v>4.264251904</v>
          </cell>
          <cell r="X125">
            <v>1630.3947739004407</v>
          </cell>
          <cell r="Y125">
            <v>309.38788858600003</v>
          </cell>
          <cell r="Z125">
            <v>249.05454150400001</v>
          </cell>
          <cell r="AA125">
            <v>1.1495415039999999</v>
          </cell>
          <cell r="AB125">
            <v>247.905</v>
          </cell>
          <cell r="AC125">
            <v>60.333347081999989</v>
          </cell>
          <cell r="AD125">
            <v>42.593347081999994</v>
          </cell>
          <cell r="AE125">
            <v>10.885999999999999</v>
          </cell>
          <cell r="AF125">
            <v>6.8540000000000001</v>
          </cell>
          <cell r="AG125">
            <v>-29.709948867999941</v>
          </cell>
          <cell r="AH125">
            <v>-134.5361</v>
          </cell>
          <cell r="AI125">
            <v>1908.7474069323514</v>
          </cell>
          <cell r="AJ125" t="str">
            <v>Validée</v>
          </cell>
          <cell r="AK125">
            <v>123</v>
          </cell>
        </row>
        <row r="126">
          <cell r="A126">
            <v>41759</v>
          </cell>
          <cell r="B126">
            <v>77.503199999999993</v>
          </cell>
          <cell r="C126">
            <v>129.63919999999999</v>
          </cell>
          <cell r="D126">
            <v>47.695</v>
          </cell>
          <cell r="E126">
            <v>4.4409999999999998</v>
          </cell>
          <cell r="F126">
            <v>980.61126079287328</v>
          </cell>
          <cell r="G126">
            <v>0.66223397500000003</v>
          </cell>
          <cell r="H126">
            <v>843.39292681787322</v>
          </cell>
          <cell r="I126">
            <v>136.55610000000001</v>
          </cell>
          <cell r="J126">
            <v>1058.1144607928732</v>
          </cell>
          <cell r="K126">
            <v>842.14797801532859</v>
          </cell>
          <cell r="L126">
            <v>0</v>
          </cell>
          <cell r="M126">
            <v>842.14797801532859</v>
          </cell>
          <cell r="N126">
            <v>1900.2624388082018</v>
          </cell>
          <cell r="O126">
            <v>527.47319314479705</v>
          </cell>
          <cell r="P126">
            <v>-119.64169923400001</v>
          </cell>
          <cell r="Q126">
            <v>647.11489237879709</v>
          </cell>
          <cell r="R126">
            <v>1604.9859548214044</v>
          </cell>
          <cell r="S126">
            <v>-42.01075562799997</v>
          </cell>
          <cell r="T126">
            <v>7.5092443720000146</v>
          </cell>
          <cell r="U126">
            <v>-49.519999999999982</v>
          </cell>
          <cell r="V126">
            <v>1646.9967104494044</v>
          </cell>
          <cell r="W126">
            <v>4.2966979950000006</v>
          </cell>
          <cell r="X126">
            <v>1642.7000124544045</v>
          </cell>
          <cell r="Y126">
            <v>293.47325669700001</v>
          </cell>
          <cell r="Z126">
            <v>227.36499837700003</v>
          </cell>
          <cell r="AA126">
            <v>2.0779983770000001</v>
          </cell>
          <cell r="AB126">
            <v>225.28700000000003</v>
          </cell>
          <cell r="AC126">
            <v>66.10825831999999</v>
          </cell>
          <cell r="AD126">
            <v>41.992258319999998</v>
          </cell>
          <cell r="AE126">
            <v>17.224</v>
          </cell>
          <cell r="AF126">
            <v>6.8919999999999995</v>
          </cell>
          <cell r="AG126">
            <v>-61.276547538999949</v>
          </cell>
          <cell r="AH126">
            <v>-136.55610000000001</v>
          </cell>
          <cell r="AI126">
            <v>1900.2624388082011</v>
          </cell>
          <cell r="AJ126" t="str">
            <v>Validée</v>
          </cell>
          <cell r="AK126">
            <v>124</v>
          </cell>
        </row>
        <row r="127">
          <cell r="A127">
            <v>41790</v>
          </cell>
          <cell r="B127">
            <v>116.21119999999999</v>
          </cell>
          <cell r="C127">
            <v>170.1422</v>
          </cell>
          <cell r="D127">
            <v>49.49</v>
          </cell>
          <cell r="E127">
            <v>4.4409999999999998</v>
          </cell>
          <cell r="F127">
            <v>982.30616134197203</v>
          </cell>
          <cell r="G127">
            <v>0.50279250399999997</v>
          </cell>
          <cell r="H127">
            <v>845.19526883797198</v>
          </cell>
          <cell r="I127">
            <v>136.60810000000001</v>
          </cell>
          <cell r="J127">
            <v>1098.517361341972</v>
          </cell>
          <cell r="K127">
            <v>876.62979160324153</v>
          </cell>
          <cell r="L127">
            <v>0</v>
          </cell>
          <cell r="M127">
            <v>876.62979160324153</v>
          </cell>
          <cell r="N127">
            <v>1975.1471529452135</v>
          </cell>
          <cell r="O127">
            <v>511.42044226223175</v>
          </cell>
          <cell r="P127">
            <v>-131.98454816500004</v>
          </cell>
          <cell r="Q127">
            <v>643.40499042723172</v>
          </cell>
          <cell r="R127">
            <v>1686.5254068889815</v>
          </cell>
          <cell r="S127">
            <v>13.900890645999997</v>
          </cell>
          <cell r="T127">
            <v>7.0388906460000014</v>
          </cell>
          <cell r="U127">
            <v>6.8619999999999948</v>
          </cell>
          <cell r="V127">
            <v>1672.6245162429814</v>
          </cell>
          <cell r="W127">
            <v>4.2394462289999995</v>
          </cell>
          <cell r="X127">
            <v>1668.3850700139815</v>
          </cell>
          <cell r="Y127">
            <v>294.60877092299995</v>
          </cell>
          <cell r="Z127">
            <v>230.36733083299998</v>
          </cell>
          <cell r="AA127">
            <v>2.319330833</v>
          </cell>
          <cell r="AB127">
            <v>228.04799999999997</v>
          </cell>
          <cell r="AC127">
            <v>64.241440089999998</v>
          </cell>
          <cell r="AD127">
            <v>40.096440090000002</v>
          </cell>
          <cell r="AE127">
            <v>17.215</v>
          </cell>
          <cell r="AF127">
            <v>6.93</v>
          </cell>
          <cell r="AG127">
            <v>-71.810074716999935</v>
          </cell>
          <cell r="AH127">
            <v>-136.60810000000001</v>
          </cell>
          <cell r="AI127">
            <v>1975.1471529452131</v>
          </cell>
          <cell r="AJ127" t="str">
            <v>Validée</v>
          </cell>
          <cell r="AK127">
            <v>125</v>
          </cell>
        </row>
        <row r="128">
          <cell r="A128">
            <v>41820</v>
          </cell>
          <cell r="B128">
            <v>162.61359999999999</v>
          </cell>
          <cell r="C128">
            <v>207.9676</v>
          </cell>
          <cell r="D128">
            <v>41.365000000000002</v>
          </cell>
          <cell r="E128">
            <v>3.9889999999999999</v>
          </cell>
          <cell r="F128">
            <v>992.93029274808589</v>
          </cell>
          <cell r="G128">
            <v>0.48956427000000002</v>
          </cell>
          <cell r="H128">
            <v>854.54462847808588</v>
          </cell>
          <cell r="I128">
            <v>137.89610000000002</v>
          </cell>
          <cell r="J128">
            <v>1155.5438927480859</v>
          </cell>
          <cell r="K128">
            <v>888.65944913899818</v>
          </cell>
          <cell r="L128">
            <v>0</v>
          </cell>
          <cell r="M128">
            <v>888.65944913899818</v>
          </cell>
          <cell r="N128">
            <v>2044.2033418870842</v>
          </cell>
          <cell r="O128">
            <v>545.29945271062672</v>
          </cell>
          <cell r="P128">
            <v>-42.337501962999966</v>
          </cell>
          <cell r="Q128">
            <v>587.63695467362675</v>
          </cell>
          <cell r="R128">
            <v>1729.9872925934576</v>
          </cell>
          <cell r="S128">
            <v>41.252803796999977</v>
          </cell>
          <cell r="T128">
            <v>40.149803796999997</v>
          </cell>
          <cell r="U128">
            <v>1.1029999999999802</v>
          </cell>
          <cell r="V128">
            <v>1688.7344887964575</v>
          </cell>
          <cell r="W128">
            <v>3.4333658530000002</v>
          </cell>
          <cell r="X128">
            <v>1685.3011229434574</v>
          </cell>
          <cell r="Y128">
            <v>291.01658923799999</v>
          </cell>
          <cell r="Z128">
            <v>232.53355811699998</v>
          </cell>
          <cell r="AA128">
            <v>2.8545581169999998</v>
          </cell>
          <cell r="AB128">
            <v>229.67899999999997</v>
          </cell>
          <cell r="AC128">
            <v>58.48303112100001</v>
          </cell>
          <cell r="AD128">
            <v>36.955031121000005</v>
          </cell>
          <cell r="AE128">
            <v>15.200000000000001</v>
          </cell>
          <cell r="AF128">
            <v>6.3279999999999994</v>
          </cell>
          <cell r="AG128">
            <v>-59.933185821000038</v>
          </cell>
          <cell r="AH128">
            <v>-137.89610000000002</v>
          </cell>
          <cell r="AI128">
            <v>2044.2033418870844</v>
          </cell>
          <cell r="AJ128" t="str">
            <v>Validée</v>
          </cell>
          <cell r="AK128">
            <v>126</v>
          </cell>
        </row>
        <row r="129">
          <cell r="A129">
            <v>41851</v>
          </cell>
          <cell r="B129">
            <v>209.83959999999999</v>
          </cell>
          <cell r="C129">
            <v>262.6318</v>
          </cell>
          <cell r="D129">
            <v>45.31</v>
          </cell>
          <cell r="E129">
            <v>7.4821999999999997</v>
          </cell>
          <cell r="F129">
            <v>943.77731893971736</v>
          </cell>
          <cell r="G129">
            <v>0.50120379500000001</v>
          </cell>
          <cell r="H129">
            <v>803.49511514471726</v>
          </cell>
          <cell r="I129">
            <v>139.78100000000001</v>
          </cell>
          <cell r="J129">
            <v>1153.6169189397174</v>
          </cell>
          <cell r="K129">
            <v>896.24398941649292</v>
          </cell>
          <cell r="L129">
            <v>0</v>
          </cell>
          <cell r="M129">
            <v>896.24398941649292</v>
          </cell>
          <cell r="N129">
            <v>2049.8609083562105</v>
          </cell>
          <cell r="O129">
            <v>563.81944989882891</v>
          </cell>
          <cell r="P129">
            <v>-33.129087671000036</v>
          </cell>
          <cell r="Q129">
            <v>596.948537569829</v>
          </cell>
          <cell r="R129">
            <v>1731.611290504381</v>
          </cell>
          <cell r="S129">
            <v>32.153530543999985</v>
          </cell>
          <cell r="T129">
            <v>6.3615305440000105</v>
          </cell>
          <cell r="U129">
            <v>25.791999999999973</v>
          </cell>
          <cell r="V129">
            <v>1699.4577599603811</v>
          </cell>
          <cell r="W129">
            <v>3.524192969</v>
          </cell>
          <cell r="X129">
            <v>1695.933566991381</v>
          </cell>
          <cell r="Y129">
            <v>294.47252392400003</v>
          </cell>
          <cell r="Z129">
            <v>237.86535304500001</v>
          </cell>
          <cell r="AA129">
            <v>3.0013530450000001</v>
          </cell>
          <cell r="AB129">
            <v>234.864</v>
          </cell>
          <cell r="AC129">
            <v>56.607170879000002</v>
          </cell>
          <cell r="AD129">
            <v>36.788170878999999</v>
          </cell>
          <cell r="AE129">
            <v>13.449000000000002</v>
          </cell>
          <cell r="AF129">
            <v>6.37</v>
          </cell>
          <cell r="AG129">
            <v>-48.902691876999967</v>
          </cell>
          <cell r="AH129">
            <v>-139.78100000000001</v>
          </cell>
          <cell r="AI129">
            <v>2049.8609083562096</v>
          </cell>
          <cell r="AJ129" t="str">
            <v>Validée</v>
          </cell>
          <cell r="AK129">
            <v>127</v>
          </cell>
        </row>
        <row r="130">
          <cell r="A130">
            <v>41882</v>
          </cell>
          <cell r="B130">
            <v>200.22099999999998</v>
          </cell>
          <cell r="C130">
            <v>250.37209999999999</v>
          </cell>
          <cell r="D130">
            <v>45.447000000000003</v>
          </cell>
          <cell r="E130">
            <v>4.7041000000000004</v>
          </cell>
          <cell r="F130">
            <v>920.51031482187591</v>
          </cell>
          <cell r="G130">
            <v>0.48087391699999998</v>
          </cell>
          <cell r="H130">
            <v>779.50434090487579</v>
          </cell>
          <cell r="I130">
            <v>140.52510000000001</v>
          </cell>
          <cell r="J130">
            <v>1120.7313148218759</v>
          </cell>
          <cell r="K130">
            <v>903.66153581661479</v>
          </cell>
          <cell r="L130">
            <v>0</v>
          </cell>
          <cell r="M130">
            <v>903.66153581661479</v>
          </cell>
          <cell r="N130">
            <v>2024.3928506384907</v>
          </cell>
          <cell r="O130">
            <v>529.08914674409345</v>
          </cell>
          <cell r="P130">
            <v>-74.227748129999952</v>
          </cell>
          <cell r="Q130">
            <v>603.31689487409346</v>
          </cell>
          <cell r="R130">
            <v>1732.5822905353971</v>
          </cell>
          <cell r="S130">
            <v>22.954413103000018</v>
          </cell>
          <cell r="T130">
            <v>10.445413103000003</v>
          </cell>
          <cell r="U130">
            <v>12.509000000000015</v>
          </cell>
          <cell r="V130">
            <v>1709.6278774323971</v>
          </cell>
          <cell r="W130">
            <v>3.5128955849999999</v>
          </cell>
          <cell r="X130">
            <v>1706.1149818473971</v>
          </cell>
          <cell r="Y130">
            <v>298.23928866599999</v>
          </cell>
          <cell r="Z130">
            <v>242.966763829</v>
          </cell>
          <cell r="AA130">
            <v>3.3677638290000003</v>
          </cell>
          <cell r="AB130">
            <v>239.59899999999999</v>
          </cell>
          <cell r="AC130">
            <v>55.272524837000013</v>
          </cell>
          <cell r="AD130">
            <v>37.270524837000011</v>
          </cell>
          <cell r="AE130">
            <v>11.605</v>
          </cell>
          <cell r="AF130">
            <v>6.3970000000000002</v>
          </cell>
          <cell r="AG130">
            <v>-60.960702025000018</v>
          </cell>
          <cell r="AH130">
            <v>-140.52510000000001</v>
          </cell>
          <cell r="AI130">
            <v>2024.3928506384905</v>
          </cell>
          <cell r="AJ130" t="str">
            <v>Validée</v>
          </cell>
          <cell r="AK130">
            <v>128</v>
          </cell>
        </row>
        <row r="131">
          <cell r="A131">
            <v>41912</v>
          </cell>
          <cell r="B131">
            <v>215.58470000000003</v>
          </cell>
          <cell r="C131">
            <v>264.16640000000001</v>
          </cell>
          <cell r="D131">
            <v>43.83</v>
          </cell>
          <cell r="E131">
            <v>4.7516999999999996</v>
          </cell>
          <cell r="F131">
            <v>942.69786090148523</v>
          </cell>
          <cell r="G131">
            <v>0.46369438800000001</v>
          </cell>
          <cell r="H131">
            <v>802.00026651348526</v>
          </cell>
          <cell r="I131">
            <v>140.23390000000001</v>
          </cell>
          <cell r="J131">
            <v>1158.2825609014853</v>
          </cell>
          <cell r="K131">
            <v>914.62512869797433</v>
          </cell>
          <cell r="L131">
            <v>0</v>
          </cell>
          <cell r="M131">
            <v>914.62512869797433</v>
          </cell>
          <cell r="N131">
            <v>2072.9076895994594</v>
          </cell>
          <cell r="O131">
            <v>538.0651431058252</v>
          </cell>
          <cell r="P131">
            <v>-71.376932322000016</v>
          </cell>
          <cell r="Q131">
            <v>609.44207542782522</v>
          </cell>
          <cell r="R131">
            <v>1801.2335254756347</v>
          </cell>
          <cell r="S131">
            <v>47.122463886000034</v>
          </cell>
          <cell r="T131">
            <v>20.902463886000007</v>
          </cell>
          <cell r="U131">
            <v>26.220000000000027</v>
          </cell>
          <cell r="V131">
            <v>1754.1110615896346</v>
          </cell>
          <cell r="W131">
            <v>4.0757418059999999</v>
          </cell>
          <cell r="X131">
            <v>1750.0353197836346</v>
          </cell>
          <cell r="Y131">
            <v>310.54352277300001</v>
          </cell>
          <cell r="Z131">
            <v>250.32631351700002</v>
          </cell>
          <cell r="AA131">
            <v>4.1943135169999994</v>
          </cell>
          <cell r="AB131">
            <v>246.13200000000001</v>
          </cell>
          <cell r="AC131">
            <v>60.217209255999997</v>
          </cell>
          <cell r="AD131">
            <v>40.131209255999998</v>
          </cell>
          <cell r="AE131">
            <v>13.655000000000001</v>
          </cell>
          <cell r="AF131">
            <v>6.431</v>
          </cell>
          <cell r="AG131">
            <v>-44.152543790999971</v>
          </cell>
          <cell r="AH131">
            <v>-140.23390000000001</v>
          </cell>
          <cell r="AI131">
            <v>2072.9076895994599</v>
          </cell>
          <cell r="AJ131" t="str">
            <v>Validée</v>
          </cell>
          <cell r="AK131">
            <v>129</v>
          </cell>
        </row>
        <row r="132">
          <cell r="A132">
            <v>41943</v>
          </cell>
          <cell r="B132">
            <v>204.76660000000001</v>
          </cell>
          <cell r="C132">
            <v>250.7158</v>
          </cell>
          <cell r="D132">
            <v>40.124000000000002</v>
          </cell>
          <cell r="E132">
            <v>5.8251999999999997</v>
          </cell>
          <cell r="F132">
            <v>926.65919540705943</v>
          </cell>
          <cell r="G132">
            <v>0.46079905500000001</v>
          </cell>
          <cell r="H132">
            <v>793.25919635205935</v>
          </cell>
          <cell r="I132">
            <v>132.9392</v>
          </cell>
          <cell r="J132">
            <v>1131.4257954070595</v>
          </cell>
          <cell r="K132">
            <v>900.84580379651106</v>
          </cell>
          <cell r="L132">
            <v>0</v>
          </cell>
          <cell r="M132">
            <v>900.84580379651106</v>
          </cell>
          <cell r="N132">
            <v>2032.2715992035705</v>
          </cell>
          <cell r="O132">
            <v>515.50331508215834</v>
          </cell>
          <cell r="P132">
            <v>-81.090704984000013</v>
          </cell>
          <cell r="Q132">
            <v>596.59402006615846</v>
          </cell>
          <cell r="R132">
            <v>1805.6711297764118</v>
          </cell>
          <cell r="S132">
            <v>32.387833703000005</v>
          </cell>
          <cell r="T132">
            <v>5.8858337029999985</v>
          </cell>
          <cell r="U132">
            <v>26.50200000000001</v>
          </cell>
          <cell r="V132">
            <v>1773.2832960734117</v>
          </cell>
          <cell r="W132">
            <v>3.9773159910000002</v>
          </cell>
          <cell r="X132">
            <v>1769.3059800824119</v>
          </cell>
          <cell r="Y132">
            <v>320.84644913800003</v>
          </cell>
          <cell r="Z132">
            <v>258.81179326300003</v>
          </cell>
          <cell r="AA132">
            <v>4.5727932630000003</v>
          </cell>
          <cell r="AB132">
            <v>254.239</v>
          </cell>
          <cell r="AC132">
            <v>62.034655875000013</v>
          </cell>
          <cell r="AD132">
            <v>42.021655875000008</v>
          </cell>
          <cell r="AE132">
            <v>14.545</v>
          </cell>
          <cell r="AF132">
            <v>5.468</v>
          </cell>
          <cell r="AG132">
            <v>-31.94360348299999</v>
          </cell>
          <cell r="AH132">
            <v>-132.9392</v>
          </cell>
          <cell r="AI132">
            <v>2032.2715992035701</v>
          </cell>
          <cell r="AJ132" t="str">
            <v>Validée</v>
          </cell>
          <cell r="AK132">
            <v>130</v>
          </cell>
        </row>
        <row r="133">
          <cell r="A133">
            <v>41973</v>
          </cell>
          <cell r="B133">
            <v>201.75799999999998</v>
          </cell>
          <cell r="C133">
            <v>250.97919999999999</v>
          </cell>
          <cell r="D133">
            <v>43.396000000000001</v>
          </cell>
          <cell r="E133">
            <v>5.8251999999999997</v>
          </cell>
          <cell r="F133">
            <v>932.14242894080576</v>
          </cell>
          <cell r="G133">
            <v>0.456753187</v>
          </cell>
          <cell r="H133">
            <v>799.37567575380581</v>
          </cell>
          <cell r="I133">
            <v>132.31</v>
          </cell>
          <cell r="J133">
            <v>1133.9004289408058</v>
          </cell>
          <cell r="K133">
            <v>923.27389151294005</v>
          </cell>
          <cell r="L133">
            <v>0</v>
          </cell>
          <cell r="M133">
            <v>923.27389151294005</v>
          </cell>
          <cell r="N133">
            <v>2057.1743204537461</v>
          </cell>
          <cell r="O133">
            <v>477.22893248809123</v>
          </cell>
          <cell r="P133">
            <v>-129.94654895000002</v>
          </cell>
          <cell r="Q133">
            <v>607.17548143809108</v>
          </cell>
          <cell r="R133">
            <v>1856.1217973256548</v>
          </cell>
          <cell r="S133">
            <v>73.821816158000019</v>
          </cell>
          <cell r="T133">
            <v>30.876816158000022</v>
          </cell>
          <cell r="U133">
            <v>42.944999999999993</v>
          </cell>
          <cell r="V133">
            <v>1782.2999811676548</v>
          </cell>
          <cell r="W133">
            <v>3.322895339</v>
          </cell>
          <cell r="X133">
            <v>1778.9770858286547</v>
          </cell>
          <cell r="Y133">
            <v>326.997939793</v>
          </cell>
          <cell r="Z133">
            <v>268.06615847900002</v>
          </cell>
          <cell r="AA133">
            <v>5.0231584790000001</v>
          </cell>
          <cell r="AB133">
            <v>263.04300000000001</v>
          </cell>
          <cell r="AC133">
            <v>58.931781314000006</v>
          </cell>
          <cell r="AD133">
            <v>41.510781314000006</v>
          </cell>
          <cell r="AE133">
            <v>14.323999999999998</v>
          </cell>
          <cell r="AF133">
            <v>3.097</v>
          </cell>
          <cell r="AG133">
            <v>-50.82153043299995</v>
          </cell>
          <cell r="AH133">
            <v>-132.31</v>
          </cell>
          <cell r="AI133">
            <v>2057.1743204537461</v>
          </cell>
          <cell r="AJ133" t="str">
            <v>Validée</v>
          </cell>
          <cell r="AK133">
            <v>131</v>
          </cell>
        </row>
        <row r="134">
          <cell r="A134">
            <v>42004</v>
          </cell>
          <cell r="B134">
            <v>227.9272</v>
          </cell>
          <cell r="C134">
            <v>285.19569999999999</v>
          </cell>
          <cell r="D134">
            <v>51.598999999999997</v>
          </cell>
          <cell r="E134">
            <v>5.6695000000000002</v>
          </cell>
          <cell r="F134">
            <v>937.54660017831122</v>
          </cell>
          <cell r="G134">
            <v>0.48905921399999996</v>
          </cell>
          <cell r="H134">
            <v>803.83694096431122</v>
          </cell>
          <cell r="I134">
            <v>133.22060000000002</v>
          </cell>
          <cell r="J134">
            <v>1165.4738001783112</v>
          </cell>
          <cell r="K134">
            <v>919.7915602161504</v>
          </cell>
          <cell r="L134">
            <v>0</v>
          </cell>
          <cell r="M134">
            <v>919.7915602161504</v>
          </cell>
          <cell r="N134">
            <v>2085.2653603944618</v>
          </cell>
          <cell r="O134">
            <v>455.23366628848271</v>
          </cell>
          <cell r="P134">
            <v>-123.11441483199997</v>
          </cell>
          <cell r="Q134">
            <v>578.34808112048268</v>
          </cell>
          <cell r="R134">
            <v>1873.6026176049788</v>
          </cell>
          <cell r="S134">
            <v>44.345263255000049</v>
          </cell>
          <cell r="T134">
            <v>-17.222736744999992</v>
          </cell>
          <cell r="U134">
            <v>61.56800000000004</v>
          </cell>
          <cell r="V134">
            <v>1829.2573543499789</v>
          </cell>
          <cell r="W134">
            <v>3.2179342899999996</v>
          </cell>
          <cell r="X134">
            <v>1826.039420059979</v>
          </cell>
          <cell r="Y134">
            <v>345.16269059400003</v>
          </cell>
          <cell r="Z134">
            <v>279.84375400900001</v>
          </cell>
          <cell r="AA134">
            <v>5.2317540090000003</v>
          </cell>
          <cell r="AB134">
            <v>274.61200000000002</v>
          </cell>
          <cell r="AC134">
            <v>65.318936585000003</v>
          </cell>
          <cell r="AD134">
            <v>45.680936584999998</v>
          </cell>
          <cell r="AE134">
            <v>14.113</v>
          </cell>
          <cell r="AF134">
            <v>5.5250000000000004</v>
          </cell>
          <cell r="AG134">
            <v>-101.59176709500019</v>
          </cell>
          <cell r="AH134">
            <v>-133.22060000000002</v>
          </cell>
          <cell r="AI134">
            <v>2085.2653603944618</v>
          </cell>
          <cell r="AJ134" t="str">
            <v>Validée</v>
          </cell>
          <cell r="AK134">
            <v>132</v>
          </cell>
        </row>
        <row r="135">
          <cell r="A135">
            <v>42035</v>
          </cell>
          <cell r="B135">
            <v>205.40639293800001</v>
          </cell>
          <cell r="C135">
            <v>260.52390000000003</v>
          </cell>
          <cell r="D135">
            <v>49.448</v>
          </cell>
          <cell r="E135">
            <v>5.669507062000001</v>
          </cell>
          <cell r="F135">
            <v>920.48933916876376</v>
          </cell>
          <cell r="G135">
            <v>0.50888911999999997</v>
          </cell>
          <cell r="H135">
            <v>779.05922600776375</v>
          </cell>
          <cell r="I135">
            <v>140.92122404100002</v>
          </cell>
          <cell r="J135">
            <v>1125.8957321067637</v>
          </cell>
          <cell r="K135">
            <v>931.87517945792524</v>
          </cell>
          <cell r="L135">
            <v>0</v>
          </cell>
          <cell r="M135">
            <v>931.87517945792524</v>
          </cell>
          <cell r="N135">
            <v>2057.770911564689</v>
          </cell>
          <cell r="O135">
            <v>423.44495021019839</v>
          </cell>
          <cell r="P135">
            <v>-164.022817514</v>
          </cell>
          <cell r="Q135">
            <v>587.46776772419821</v>
          </cell>
          <cell r="R135">
            <v>1891.7938332254914</v>
          </cell>
          <cell r="S135">
            <v>33.227284192999981</v>
          </cell>
          <cell r="T135">
            <v>-19.06471580700002</v>
          </cell>
          <cell r="U135">
            <v>52.292000000000002</v>
          </cell>
          <cell r="V135">
            <v>1858.5665490324914</v>
          </cell>
          <cell r="W135">
            <v>3.9739112909999998</v>
          </cell>
          <cell r="X135">
            <v>1854.5926377414912</v>
          </cell>
          <cell r="Y135">
            <v>347.01617886600002</v>
          </cell>
          <cell r="Z135">
            <v>276.50356401700003</v>
          </cell>
          <cell r="AA135">
            <v>-1.103435983</v>
          </cell>
          <cell r="AB135">
            <v>277.60700000000003</v>
          </cell>
          <cell r="AC135">
            <v>70.512614849000002</v>
          </cell>
          <cell r="AD135">
            <v>48.472614848999996</v>
          </cell>
          <cell r="AE135">
            <v>16.484000000000002</v>
          </cell>
          <cell r="AF135">
            <v>5.556</v>
          </cell>
          <cell r="AG135">
            <v>-89.548306995000132</v>
          </cell>
          <cell r="AH135">
            <v>-140.92122404100002</v>
          </cell>
          <cell r="AI135">
            <v>2057.7709115646899</v>
          </cell>
          <cell r="AJ135" t="str">
            <v>Validée</v>
          </cell>
          <cell r="AK135">
            <v>133</v>
          </cell>
        </row>
        <row r="136">
          <cell r="A136">
            <v>42063</v>
          </cell>
          <cell r="B136">
            <v>195.245800312</v>
          </cell>
          <cell r="C136">
            <v>247.6953</v>
          </cell>
          <cell r="D136">
            <v>48.15</v>
          </cell>
          <cell r="E136">
            <v>4.299499688</v>
          </cell>
          <cell r="F136">
            <v>995.69748204219354</v>
          </cell>
          <cell r="G136">
            <v>0.49589254500000002</v>
          </cell>
          <cell r="H136">
            <v>850.72574180619358</v>
          </cell>
          <cell r="I136">
            <v>144.47584769100001</v>
          </cell>
          <cell r="J136">
            <v>1190.9432823541936</v>
          </cell>
          <cell r="K136">
            <v>952.62001592614376</v>
          </cell>
          <cell r="L136">
            <v>0</v>
          </cell>
          <cell r="M136">
            <v>952.62001592614376</v>
          </cell>
          <cell r="N136">
            <v>2143.5632982803372</v>
          </cell>
          <cell r="O136">
            <v>424.72837160612607</v>
          </cell>
          <cell r="P136">
            <v>-151.78103219799999</v>
          </cell>
          <cell r="Q136">
            <v>576.50940380412612</v>
          </cell>
          <cell r="R136">
            <v>1978.2799330402113</v>
          </cell>
          <cell r="S136">
            <v>108.093547254</v>
          </cell>
          <cell r="T136">
            <v>45.669547253999994</v>
          </cell>
          <cell r="U136">
            <v>62.424000000000007</v>
          </cell>
          <cell r="V136">
            <v>1870.1863857862113</v>
          </cell>
          <cell r="W136">
            <v>4.0210318580000006</v>
          </cell>
          <cell r="X136">
            <v>1866.1653539282113</v>
          </cell>
          <cell r="Y136">
            <v>356.757619508</v>
          </cell>
          <cell r="Z136">
            <v>286.73850463500003</v>
          </cell>
          <cell r="AA136">
            <v>-0.20049536500000009</v>
          </cell>
          <cell r="AB136">
            <v>286.93900000000002</v>
          </cell>
          <cell r="AC136">
            <v>70.019114872999992</v>
          </cell>
          <cell r="AD136">
            <v>45.030114872999995</v>
          </cell>
          <cell r="AE136">
            <v>20.116</v>
          </cell>
          <cell r="AF136">
            <v>4.8730000000000002</v>
          </cell>
          <cell r="AG136">
            <v>-97.312613142000032</v>
          </cell>
          <cell r="AH136">
            <v>-144.47584769100001</v>
          </cell>
          <cell r="AI136">
            <v>2143.5632982803372</v>
          </cell>
          <cell r="AJ136" t="str">
            <v>Validée</v>
          </cell>
          <cell r="AK136">
            <v>134</v>
          </cell>
        </row>
        <row r="137">
          <cell r="A137">
            <v>42094</v>
          </cell>
          <cell r="B137">
            <v>194.74387264699999</v>
          </cell>
          <cell r="C137">
            <v>250.91569999999999</v>
          </cell>
          <cell r="D137">
            <v>51.069000000000003</v>
          </cell>
          <cell r="E137">
            <v>5.1028273529999995</v>
          </cell>
          <cell r="F137">
            <v>1032.5706149485356</v>
          </cell>
          <cell r="G137">
            <v>0.45487632</v>
          </cell>
          <cell r="H137">
            <v>884.76612971953568</v>
          </cell>
          <cell r="I137">
            <v>147.34960890900001</v>
          </cell>
          <cell r="J137">
            <v>1227.3144875955356</v>
          </cell>
          <cell r="K137">
            <v>972.77785103736403</v>
          </cell>
          <cell r="L137">
            <v>0</v>
          </cell>
          <cell r="M137">
            <v>972.77785103736403</v>
          </cell>
          <cell r="N137">
            <v>2200.0923386328996</v>
          </cell>
          <cell r="O137">
            <v>523.2044059549047</v>
          </cell>
          <cell r="P137">
            <v>-133.64913209300005</v>
          </cell>
          <cell r="Q137">
            <v>656.85353804790475</v>
          </cell>
          <cell r="R137">
            <v>1921.3418151199949</v>
          </cell>
          <cell r="S137">
            <v>41.523615687999957</v>
          </cell>
          <cell r="T137">
            <v>42.665615687999981</v>
          </cell>
          <cell r="U137">
            <v>-1.1420000000000243</v>
          </cell>
          <cell r="V137">
            <v>1879.8181994319948</v>
          </cell>
          <cell r="W137">
            <v>3.950756723</v>
          </cell>
          <cell r="X137">
            <v>1875.867442708995</v>
          </cell>
          <cell r="Y137">
            <v>360.04891642700005</v>
          </cell>
          <cell r="Z137">
            <v>292.60817650700005</v>
          </cell>
          <cell r="AA137">
            <v>2.9891765069999998</v>
          </cell>
          <cell r="AB137">
            <v>289.61900000000003</v>
          </cell>
          <cell r="AC137">
            <v>67.440739919999999</v>
          </cell>
          <cell r="AD137">
            <v>46.004739919999999</v>
          </cell>
          <cell r="AE137">
            <v>16.724</v>
          </cell>
          <cell r="AF137">
            <v>4.7119999999999997</v>
          </cell>
          <cell r="AG137">
            <v>-115.59503398499999</v>
          </cell>
          <cell r="AH137">
            <v>-147.34960890900001</v>
          </cell>
          <cell r="AI137">
            <v>2200.0923386328996</v>
          </cell>
          <cell r="AJ137" t="str">
            <v>Validée</v>
          </cell>
          <cell r="AK137">
            <v>135</v>
          </cell>
        </row>
        <row r="138">
          <cell r="A138">
            <v>42124</v>
          </cell>
          <cell r="B138">
            <v>187.82424123999999</v>
          </cell>
          <cell r="C138">
            <v>241.81729999999999</v>
          </cell>
          <cell r="D138">
            <v>48.634999999999998</v>
          </cell>
          <cell r="E138">
            <v>5.3580587600000005</v>
          </cell>
          <cell r="F138">
            <v>1052.6127145785733</v>
          </cell>
          <cell r="G138">
            <v>0.51212526399999991</v>
          </cell>
          <cell r="H138">
            <v>901.30888460257324</v>
          </cell>
          <cell r="I138">
            <v>150.79170471199998</v>
          </cell>
          <cell r="J138">
            <v>1240.4369558185733</v>
          </cell>
          <cell r="K138">
            <v>976.35260002936252</v>
          </cell>
          <cell r="L138">
            <v>0</v>
          </cell>
          <cell r="M138">
            <v>976.35260002936252</v>
          </cell>
          <cell r="N138">
            <v>2216.7895558479358</v>
          </cell>
          <cell r="O138">
            <v>559.98358548376996</v>
          </cell>
          <cell r="P138">
            <v>-149.31824742700002</v>
          </cell>
          <cell r="Q138">
            <v>709.30183291076992</v>
          </cell>
          <cell r="R138">
            <v>1960.7032537471659</v>
          </cell>
          <cell r="S138">
            <v>37.079322729999994</v>
          </cell>
          <cell r="T138">
            <v>30.36232273000001</v>
          </cell>
          <cell r="U138">
            <v>6.7169999999999845</v>
          </cell>
          <cell r="V138">
            <v>1923.6239310171659</v>
          </cell>
          <cell r="W138">
            <v>3.9662792959999997</v>
          </cell>
          <cell r="X138">
            <v>1919.6576517211661</v>
          </cell>
          <cell r="Y138">
            <v>351.76411762499998</v>
          </cell>
          <cell r="Z138">
            <v>276.69729956699996</v>
          </cell>
          <cell r="AA138">
            <v>3.4802995669999999</v>
          </cell>
          <cell r="AB138">
            <v>273.21699999999998</v>
          </cell>
          <cell r="AC138">
            <v>75.06681805800001</v>
          </cell>
          <cell r="AD138">
            <v>52.579818058000008</v>
          </cell>
          <cell r="AE138">
            <v>17.751999999999999</v>
          </cell>
          <cell r="AF138">
            <v>4.7350000000000003</v>
          </cell>
          <cell r="AG138">
            <v>-47.866834241999982</v>
          </cell>
          <cell r="AH138">
            <v>-150.79170471199998</v>
          </cell>
          <cell r="AI138">
            <v>2216.7895558479363</v>
          </cell>
          <cell r="AJ138" t="str">
            <v>Validée</v>
          </cell>
          <cell r="AK138">
            <v>136</v>
          </cell>
        </row>
        <row r="139">
          <cell r="A139">
            <v>42155</v>
          </cell>
          <cell r="B139">
            <v>166.279354711</v>
          </cell>
          <cell r="C139">
            <v>235.7825</v>
          </cell>
          <cell r="D139">
            <v>56.546999999999997</v>
          </cell>
          <cell r="E139">
            <v>12.956145289</v>
          </cell>
          <cell r="F139">
            <v>1035.4575242636797</v>
          </cell>
          <cell r="G139">
            <v>0.51569876999999997</v>
          </cell>
          <cell r="H139">
            <v>882.60927537367979</v>
          </cell>
          <cell r="I139">
            <v>152.33255012000001</v>
          </cell>
          <cell r="J139">
            <v>1201.7368789746797</v>
          </cell>
          <cell r="K139">
            <v>991.89415070169946</v>
          </cell>
          <cell r="L139">
            <v>10</v>
          </cell>
          <cell r="M139">
            <v>981.89415070169946</v>
          </cell>
          <cell r="N139">
            <v>2193.6310296763791</v>
          </cell>
          <cell r="O139">
            <v>518.8708046412371</v>
          </cell>
          <cell r="P139">
            <v>-150.36835441300008</v>
          </cell>
          <cell r="Q139">
            <v>669.23915905423712</v>
          </cell>
          <cell r="R139">
            <v>1948.097553209142</v>
          </cell>
          <cell r="S139">
            <v>24.91109748200001</v>
          </cell>
          <cell r="T139">
            <v>12.595097482000005</v>
          </cell>
          <cell r="U139">
            <v>12.316000000000003</v>
          </cell>
          <cell r="V139">
            <v>1923.1864557271419</v>
          </cell>
          <cell r="W139">
            <v>3.9851887059999997</v>
          </cell>
          <cell r="X139">
            <v>1919.201267021142</v>
          </cell>
          <cell r="Y139">
            <v>351.90127439499997</v>
          </cell>
          <cell r="Z139">
            <v>277.763701352</v>
          </cell>
          <cell r="AA139">
            <v>4.2647013520000003</v>
          </cell>
          <cell r="AB139">
            <v>273.49900000000002</v>
          </cell>
          <cell r="AC139">
            <v>74.137573043000003</v>
          </cell>
          <cell r="AD139">
            <v>54.747573043000003</v>
          </cell>
          <cell r="AE139">
            <v>14.625</v>
          </cell>
          <cell r="AF139">
            <v>4.7650000000000006</v>
          </cell>
          <cell r="AG139">
            <v>-78.563946220999981</v>
          </cell>
          <cell r="AH139">
            <v>-152.33255012000001</v>
          </cell>
          <cell r="AI139">
            <v>2193.6310296763795</v>
          </cell>
          <cell r="AJ139" t="str">
            <v>Validée</v>
          </cell>
          <cell r="AK139">
            <v>137</v>
          </cell>
        </row>
        <row r="140">
          <cell r="A140">
            <v>42185</v>
          </cell>
          <cell r="B140">
            <v>209.87679320699999</v>
          </cell>
          <cell r="C140">
            <v>266.7901</v>
          </cell>
          <cell r="D140">
            <v>51.591000000000001</v>
          </cell>
          <cell r="E140">
            <v>5.3223067930000001</v>
          </cell>
          <cell r="F140">
            <v>1037.5050825518929</v>
          </cell>
          <cell r="G140">
            <v>0.46757948199999999</v>
          </cell>
          <cell r="H140">
            <v>881.76574291689292</v>
          </cell>
          <cell r="I140">
            <v>155.271760153</v>
          </cell>
          <cell r="J140">
            <v>1247.3818757588929</v>
          </cell>
          <cell r="K140">
            <v>1014.1649874426172</v>
          </cell>
          <cell r="L140">
            <v>0</v>
          </cell>
          <cell r="M140">
            <v>1014.1649874426172</v>
          </cell>
          <cell r="N140">
            <v>2261.54686320151</v>
          </cell>
          <cell r="O140">
            <v>491.08956981790129</v>
          </cell>
          <cell r="P140">
            <v>-81.893259354000008</v>
          </cell>
          <cell r="Q140">
            <v>572.98282917190136</v>
          </cell>
          <cell r="R140">
            <v>1961.0121917116089</v>
          </cell>
          <cell r="S140">
            <v>14.844508336000015</v>
          </cell>
          <cell r="T140">
            <v>9.8215083360000186</v>
          </cell>
          <cell r="U140">
            <v>5.0229999999999961</v>
          </cell>
          <cell r="V140">
            <v>1946.1676833756089</v>
          </cell>
          <cell r="W140">
            <v>4.0307821879999999</v>
          </cell>
          <cell r="X140">
            <v>1942.1369011876088</v>
          </cell>
          <cell r="Y140">
            <v>358.77724268899999</v>
          </cell>
          <cell r="Z140">
            <v>281.928396986</v>
          </cell>
          <cell r="AA140">
            <v>5.2033969860000004</v>
          </cell>
          <cell r="AB140">
            <v>276.72500000000002</v>
          </cell>
          <cell r="AC140">
            <v>76.848845702999995</v>
          </cell>
          <cell r="AD140">
            <v>55.139845702999999</v>
          </cell>
          <cell r="AE140">
            <v>16.914999999999999</v>
          </cell>
          <cell r="AF140">
            <v>4.7940000000000005</v>
          </cell>
          <cell r="AG140">
            <v>-168.22234436100001</v>
          </cell>
          <cell r="AH140">
            <v>-155.271760153</v>
          </cell>
          <cell r="AI140">
            <v>2261.5468632015104</v>
          </cell>
          <cell r="AJ140" t="str">
            <v>Validée</v>
          </cell>
          <cell r="AK140">
            <v>138</v>
          </cell>
        </row>
        <row r="141">
          <cell r="A141">
            <v>42216</v>
          </cell>
          <cell r="B141">
            <v>192.815853731</v>
          </cell>
          <cell r="C141">
            <v>249.6816</v>
          </cell>
          <cell r="D141">
            <v>51.485999999999997</v>
          </cell>
          <cell r="E141">
            <v>5.379746269</v>
          </cell>
          <cell r="F141">
            <v>1023.9189295793482</v>
          </cell>
          <cell r="G141">
            <v>0.68510815799999991</v>
          </cell>
          <cell r="H141">
            <v>866.07474146034815</v>
          </cell>
          <cell r="I141">
            <v>157.159079961</v>
          </cell>
          <cell r="J141">
            <v>1216.7347833103481</v>
          </cell>
          <cell r="K141">
            <v>1014.6544942112531</v>
          </cell>
          <cell r="L141">
            <v>0</v>
          </cell>
          <cell r="M141">
            <v>1014.6544942112531</v>
          </cell>
          <cell r="N141">
            <v>2231.3892775216013</v>
          </cell>
          <cell r="O141">
            <v>631.20751971665322</v>
          </cell>
          <cell r="P141">
            <v>-72.882122391999985</v>
          </cell>
          <cell r="Q141">
            <v>704.08964210865315</v>
          </cell>
          <cell r="R141">
            <v>1871.2250169589483</v>
          </cell>
          <cell r="S141">
            <v>-25.522233197000013</v>
          </cell>
          <cell r="T141">
            <v>-49.420233197000037</v>
          </cell>
          <cell r="U141">
            <v>23.898000000000025</v>
          </cell>
          <cell r="V141">
            <v>1896.7472501559484</v>
          </cell>
          <cell r="W141">
            <v>4.0636565930000002</v>
          </cell>
          <cell r="X141">
            <v>1892.6835935629483</v>
          </cell>
          <cell r="Y141">
            <v>370.47243284799998</v>
          </cell>
          <cell r="Z141">
            <v>290.65191670799999</v>
          </cell>
          <cell r="AA141">
            <v>5.5669167079999999</v>
          </cell>
          <cell r="AB141">
            <v>285.08499999999998</v>
          </cell>
          <cell r="AC141">
            <v>79.820516139999995</v>
          </cell>
          <cell r="AD141">
            <v>53.280516140000003</v>
          </cell>
          <cell r="AE141">
            <v>21.72</v>
          </cell>
          <cell r="AF141">
            <v>4.82</v>
          </cell>
          <cell r="AG141">
            <v>-99.429173693999985</v>
          </cell>
          <cell r="AH141">
            <v>-157.159079961</v>
          </cell>
          <cell r="AI141">
            <v>2231.3892775216013</v>
          </cell>
          <cell r="AJ141" t="str">
            <v>Validée</v>
          </cell>
          <cell r="AK141">
            <v>139</v>
          </cell>
        </row>
        <row r="142">
          <cell r="A142">
            <v>42247</v>
          </cell>
          <cell r="B142">
            <v>244.01347176499996</v>
          </cell>
          <cell r="C142">
            <v>296.33819999999997</v>
          </cell>
          <cell r="D142">
            <v>46.911000000000001</v>
          </cell>
          <cell r="E142">
            <v>5.4137282350000007</v>
          </cell>
          <cell r="F142">
            <v>1022.2509990481686</v>
          </cell>
          <cell r="G142">
            <v>0.55373175599999991</v>
          </cell>
          <cell r="H142">
            <v>863.30881728016857</v>
          </cell>
          <cell r="I142">
            <v>158.38845001199999</v>
          </cell>
          <cell r="J142">
            <v>1266.2644708131686</v>
          </cell>
          <cell r="K142">
            <v>1025.6047678138648</v>
          </cell>
          <cell r="L142">
            <v>0</v>
          </cell>
          <cell r="M142">
            <v>1025.6047678138648</v>
          </cell>
          <cell r="N142">
            <v>2291.8692386270332</v>
          </cell>
          <cell r="O142">
            <v>717.80777560819092</v>
          </cell>
          <cell r="P142">
            <v>17.600834398000075</v>
          </cell>
          <cell r="Q142">
            <v>700.20694121019073</v>
          </cell>
          <cell r="R142">
            <v>1827.8371080618426</v>
          </cell>
          <cell r="S142">
            <v>-75.43855176400001</v>
          </cell>
          <cell r="T142">
            <v>-97.57155176400002</v>
          </cell>
          <cell r="U142">
            <v>22.13300000000001</v>
          </cell>
          <cell r="V142">
            <v>1903.2756598258427</v>
          </cell>
          <cell r="W142">
            <v>4.0890159419999996</v>
          </cell>
          <cell r="X142">
            <v>1899.1866438838426</v>
          </cell>
          <cell r="Y142">
            <v>372.28836756499993</v>
          </cell>
          <cell r="Z142">
            <v>298.41052182299995</v>
          </cell>
          <cell r="AA142">
            <v>6.3135218230000003</v>
          </cell>
          <cell r="AB142">
            <v>292.09699999999998</v>
          </cell>
          <cell r="AC142">
            <v>73.877845742000005</v>
          </cell>
          <cell r="AD142">
            <v>50.593845742000006</v>
          </cell>
          <cell r="AE142">
            <v>18.437000000000001</v>
          </cell>
          <cell r="AF142">
            <v>4.8469999999999995</v>
          </cell>
          <cell r="AG142">
            <v>-118.51272252199996</v>
          </cell>
          <cell r="AH142">
            <v>-158.38845001199999</v>
          </cell>
          <cell r="AI142">
            <v>2291.8692386270336</v>
          </cell>
          <cell r="AJ142" t="str">
            <v>Validée</v>
          </cell>
          <cell r="AK142">
            <v>140</v>
          </cell>
        </row>
        <row r="143">
          <cell r="A143">
            <v>42277</v>
          </cell>
          <cell r="B143">
            <v>251.59141227000001</v>
          </cell>
          <cell r="C143">
            <v>309.73590000000002</v>
          </cell>
          <cell r="D143">
            <v>54.073999999999998</v>
          </cell>
          <cell r="E143">
            <v>4.07048773</v>
          </cell>
          <cell r="F143">
            <v>1033.4687187186692</v>
          </cell>
          <cell r="G143">
            <v>0.63726771399999993</v>
          </cell>
          <cell r="H143">
            <v>875.20752999566912</v>
          </cell>
          <cell r="I143">
            <v>157.62392100900001</v>
          </cell>
          <cell r="J143">
            <v>1285.0601309886692</v>
          </cell>
          <cell r="K143">
            <v>1029.8828701366033</v>
          </cell>
          <cell r="L143">
            <v>0.26609407699999998</v>
          </cell>
          <cell r="M143">
            <v>1029.6167760596034</v>
          </cell>
          <cell r="N143">
            <v>2314.9430011252725</v>
          </cell>
          <cell r="O143">
            <v>650.98189194319286</v>
          </cell>
          <cell r="P143">
            <v>2.259052975999964</v>
          </cell>
          <cell r="Q143">
            <v>648.72283896719296</v>
          </cell>
          <cell r="R143">
            <v>1870.5762354640799</v>
          </cell>
          <cell r="S143">
            <v>-33.00151539899997</v>
          </cell>
          <cell r="T143">
            <v>-58.853515399000003</v>
          </cell>
          <cell r="U143">
            <v>25.852000000000032</v>
          </cell>
          <cell r="V143">
            <v>1903.5777508630799</v>
          </cell>
          <cell r="W143">
            <v>4.1242837749999994</v>
          </cell>
          <cell r="X143">
            <v>1899.4534670880798</v>
          </cell>
          <cell r="Y143">
            <v>379.979883282</v>
          </cell>
          <cell r="Z143">
            <v>305.17511001000003</v>
          </cell>
          <cell r="AA143">
            <v>7.2511100099999997</v>
          </cell>
          <cell r="AB143">
            <v>297.92400000000004</v>
          </cell>
          <cell r="AC143">
            <v>74.804773271999991</v>
          </cell>
          <cell r="AD143">
            <v>51.120773272000001</v>
          </cell>
          <cell r="AE143">
            <v>18.791999999999998</v>
          </cell>
          <cell r="AF143">
            <v>4.8920000000000003</v>
          </cell>
          <cell r="AG143">
            <v>-173.36475700000003</v>
          </cell>
          <cell r="AH143">
            <v>-157.62392100900001</v>
          </cell>
          <cell r="AI143">
            <v>2314.9430011252725</v>
          </cell>
          <cell r="AJ143" t="str">
            <v>Validée</v>
          </cell>
          <cell r="AK143">
            <v>141</v>
          </cell>
        </row>
        <row r="144">
          <cell r="A144">
            <v>42308</v>
          </cell>
          <cell r="B144">
            <v>259.67840008299999</v>
          </cell>
          <cell r="C144">
            <v>314.80430000000001</v>
          </cell>
          <cell r="D144">
            <v>50.024000000000001</v>
          </cell>
          <cell r="E144">
            <v>5.1018999170000008</v>
          </cell>
          <cell r="F144">
            <v>1009.4448474496562</v>
          </cell>
          <cell r="G144">
            <v>0.545178194</v>
          </cell>
          <cell r="H144">
            <v>851.24423316865625</v>
          </cell>
          <cell r="I144">
            <v>157.65543608699997</v>
          </cell>
          <cell r="J144">
            <v>1269.1232475326563</v>
          </cell>
          <cell r="K144">
            <v>1039.2615880155538</v>
          </cell>
          <cell r="L144">
            <v>0.26609407699999998</v>
          </cell>
          <cell r="M144">
            <v>1038.9954939385539</v>
          </cell>
          <cell r="N144">
            <v>2308.38483554821</v>
          </cell>
          <cell r="O144">
            <v>653.57875080728468</v>
          </cell>
          <cell r="P144">
            <v>-78.582743023000035</v>
          </cell>
          <cell r="Q144">
            <v>732.16149383028471</v>
          </cell>
          <cell r="R144">
            <v>1922.4636985979259</v>
          </cell>
          <cell r="S144">
            <v>-37.399164086999917</v>
          </cell>
          <cell r="T144">
            <v>-75.221164086999977</v>
          </cell>
          <cell r="U144">
            <v>37.82200000000006</v>
          </cell>
          <cell r="V144">
            <v>1959.8628626849259</v>
          </cell>
          <cell r="W144">
            <v>4.2326294080000002</v>
          </cell>
          <cell r="X144">
            <v>1955.6302332769258</v>
          </cell>
          <cell r="Y144">
            <v>380.66671841000004</v>
          </cell>
          <cell r="Z144">
            <v>309.52764928000005</v>
          </cell>
          <cell r="AA144">
            <v>7.4956492800000003</v>
          </cell>
          <cell r="AB144">
            <v>302.03200000000004</v>
          </cell>
          <cell r="AC144">
            <v>71.139069129999996</v>
          </cell>
          <cell r="AD144">
            <v>47.034069129999999</v>
          </cell>
          <cell r="AE144">
            <v>20.116</v>
          </cell>
          <cell r="AF144">
            <v>3.9889999999999999</v>
          </cell>
          <cell r="AG144">
            <v>-113.00910455299999</v>
          </cell>
          <cell r="AH144">
            <v>-157.65543608699997</v>
          </cell>
          <cell r="AI144">
            <v>2308.38483554821</v>
          </cell>
          <cell r="AJ144" t="str">
            <v>Validée</v>
          </cell>
          <cell r="AK144">
            <v>142</v>
          </cell>
        </row>
        <row r="145">
          <cell r="A145">
            <v>42338</v>
          </cell>
          <cell r="B145">
            <v>274.466075961</v>
          </cell>
          <cell r="C145">
            <v>328.71289999999999</v>
          </cell>
          <cell r="D145">
            <v>49.598999999999997</v>
          </cell>
          <cell r="E145">
            <v>4.6478240389999987</v>
          </cell>
          <cell r="F145">
            <v>1031.7848807208377</v>
          </cell>
          <cell r="G145">
            <v>0.48346727099999998</v>
          </cell>
          <cell r="H145">
            <v>874.94363620883769</v>
          </cell>
          <cell r="I145">
            <v>156.35777724100001</v>
          </cell>
          <cell r="J145">
            <v>1306.2509566818376</v>
          </cell>
          <cell r="K145">
            <v>1049.9256220438187</v>
          </cell>
          <cell r="L145">
            <v>0.26609407699999998</v>
          </cell>
          <cell r="M145">
            <v>1049.6595279668188</v>
          </cell>
          <cell r="N145">
            <v>2356.1765787256563</v>
          </cell>
          <cell r="O145">
            <v>673.07108670302932</v>
          </cell>
          <cell r="P145">
            <v>-103.30285127500008</v>
          </cell>
          <cell r="Q145">
            <v>776.37393797802952</v>
          </cell>
          <cell r="R145">
            <v>1982.2230068366266</v>
          </cell>
          <cell r="S145">
            <v>14.048835156000024</v>
          </cell>
          <cell r="T145">
            <v>-16.005164844000006</v>
          </cell>
          <cell r="U145">
            <v>30.05400000000003</v>
          </cell>
          <cell r="V145">
            <v>1968.1741716806266</v>
          </cell>
          <cell r="W145">
            <v>4.1599454829999996</v>
          </cell>
          <cell r="X145">
            <v>1964.0142261976266</v>
          </cell>
          <cell r="Y145">
            <v>398.04716454400062</v>
          </cell>
          <cell r="Z145">
            <v>316.94518107500062</v>
          </cell>
          <cell r="AA145">
            <v>8.2791810750000003</v>
          </cell>
          <cell r="AB145">
            <v>308.66600000000062</v>
          </cell>
          <cell r="AC145">
            <v>81.101983469000018</v>
          </cell>
          <cell r="AD145">
            <v>61.215983469000008</v>
          </cell>
          <cell r="AE145">
            <v>15.909000000000001</v>
          </cell>
          <cell r="AF145">
            <v>3.9770000000000003</v>
          </cell>
          <cell r="AG145">
            <v>-98.929649730000051</v>
          </cell>
          <cell r="AH145">
            <v>-156.35777724100001</v>
          </cell>
          <cell r="AI145">
            <v>2356.1765787256554</v>
          </cell>
          <cell r="AJ145" t="str">
            <v>Validée</v>
          </cell>
          <cell r="AK145">
            <v>143</v>
          </cell>
        </row>
        <row r="146">
          <cell r="A146">
            <v>42369</v>
          </cell>
          <cell r="B146">
            <v>299.16585148599995</v>
          </cell>
          <cell r="C146">
            <v>366.91550191099998</v>
          </cell>
          <cell r="D146">
            <v>61.564999999999998</v>
          </cell>
          <cell r="E146">
            <v>6.184650425000001</v>
          </cell>
          <cell r="F146">
            <v>1130.6913948919098</v>
          </cell>
          <cell r="G146">
            <v>0.5645789200000001</v>
          </cell>
          <cell r="H146">
            <v>968.7470627599098</v>
          </cell>
          <cell r="I146">
            <v>161.379753212</v>
          </cell>
          <cell r="J146">
            <v>1429.8572463779096</v>
          </cell>
          <cell r="K146">
            <v>1060.2708073716069</v>
          </cell>
          <cell r="L146">
            <v>0.26609407699999998</v>
          </cell>
          <cell r="M146">
            <v>1060.004713294607</v>
          </cell>
          <cell r="N146">
            <v>2490.1280537495168</v>
          </cell>
          <cell r="O146">
            <v>737.75407879126396</v>
          </cell>
          <cell r="P146">
            <v>-136.05306034600005</v>
          </cell>
          <cell r="Q146">
            <v>873.8071391372639</v>
          </cell>
          <cell r="R146">
            <v>2036.1243578712526</v>
          </cell>
          <cell r="S146">
            <v>17.871258429999983</v>
          </cell>
          <cell r="T146">
            <v>-14.083741570000001</v>
          </cell>
          <cell r="U146">
            <v>31.954999999999984</v>
          </cell>
          <cell r="V146">
            <v>2018.2530994412527</v>
          </cell>
          <cell r="W146">
            <v>3.5684625240000001</v>
          </cell>
          <cell r="X146">
            <v>2014.6846369172526</v>
          </cell>
          <cell r="Y146">
            <v>394.72472733499995</v>
          </cell>
          <cell r="Z146">
            <v>313.20177773399996</v>
          </cell>
          <cell r="AA146">
            <v>8.7337777340000002</v>
          </cell>
          <cell r="AB146">
            <v>304.46799999999996</v>
          </cell>
          <cell r="AC146">
            <v>81.522949600999979</v>
          </cell>
          <cell r="AD146">
            <v>62.203949600999991</v>
          </cell>
          <cell r="AE146">
            <v>15.237</v>
          </cell>
          <cell r="AF146">
            <v>4.0819999999999999</v>
          </cell>
          <cell r="AG146">
            <v>-110.97434442200013</v>
          </cell>
          <cell r="AH146">
            <v>-161.379753212</v>
          </cell>
          <cell r="AI146">
            <v>2490.1280537495172</v>
          </cell>
          <cell r="AJ146" t="str">
            <v>Validée</v>
          </cell>
          <cell r="AK146">
            <v>144</v>
          </cell>
        </row>
        <row r="147">
          <cell r="A147">
            <v>42400</v>
          </cell>
          <cell r="B147">
            <v>299.43943783999998</v>
          </cell>
          <cell r="C147">
            <v>359.45164979999998</v>
          </cell>
          <cell r="D147">
            <v>53.843000000000004</v>
          </cell>
          <cell r="E147">
            <v>6.1692119599999993</v>
          </cell>
          <cell r="F147">
            <v>1109.3215624789652</v>
          </cell>
          <cell r="G147">
            <v>0.52286980400000005</v>
          </cell>
          <cell r="H147">
            <v>944.44615988796522</v>
          </cell>
          <cell r="I147">
            <v>164.352532787</v>
          </cell>
          <cell r="J147">
            <v>1408.7610003189652</v>
          </cell>
          <cell r="K147">
            <v>1073.1712069976254</v>
          </cell>
          <cell r="L147">
            <v>0.26609407699999998</v>
          </cell>
          <cell r="M147">
            <v>1072.9051129206255</v>
          </cell>
          <cell r="N147">
            <v>2481.9322073165904</v>
          </cell>
          <cell r="O147">
            <v>745.90025919406082</v>
          </cell>
          <cell r="P147">
            <v>-137.64523415500003</v>
          </cell>
          <cell r="Q147">
            <v>883.54549334906085</v>
          </cell>
          <cell r="R147">
            <v>1973.3343446695294</v>
          </cell>
          <cell r="S147">
            <v>-18.720559709999989</v>
          </cell>
          <cell r="T147">
            <v>-57.412559709999996</v>
          </cell>
          <cell r="U147">
            <v>38.692000000000007</v>
          </cell>
          <cell r="V147">
            <v>1992.0549043795295</v>
          </cell>
          <cell r="W147">
            <v>3.5791249199999999</v>
          </cell>
          <cell r="X147">
            <v>1988.4757794595296</v>
          </cell>
          <cell r="Y147">
            <v>377.78092597699998</v>
          </cell>
          <cell r="Z147">
            <v>304.21623145699999</v>
          </cell>
          <cell r="AA147">
            <v>1.2322314569999999</v>
          </cell>
          <cell r="AB147">
            <v>302.98399999999998</v>
          </cell>
          <cell r="AC147">
            <v>73.564694520000003</v>
          </cell>
          <cell r="AD147">
            <v>56.665694520000002</v>
          </cell>
          <cell r="AE147">
            <v>12.891999999999999</v>
          </cell>
          <cell r="AF147">
            <v>4.0069999999999997</v>
          </cell>
          <cell r="AG147">
            <v>-140.47852942999987</v>
          </cell>
          <cell r="AH147">
            <v>-164.352532787</v>
          </cell>
          <cell r="AI147">
            <v>2481.9322073165899</v>
          </cell>
          <cell r="AJ147" t="str">
            <v>Validée</v>
          </cell>
          <cell r="AK147">
            <v>145</v>
          </cell>
        </row>
        <row r="148">
          <cell r="A148">
            <v>42429</v>
          </cell>
          <cell r="B148">
            <v>309.14316342400002</v>
          </cell>
          <cell r="C148">
            <v>367.51304109199998</v>
          </cell>
          <cell r="D148">
            <v>51.429000000000002</v>
          </cell>
          <cell r="E148">
            <v>6.9408776679999988</v>
          </cell>
          <cell r="F148">
            <v>1124.5049835972397</v>
          </cell>
          <cell r="G148">
            <v>1.0612946089999999</v>
          </cell>
          <cell r="H148">
            <v>957.36371206523972</v>
          </cell>
          <cell r="I148">
            <v>166.07997692299998</v>
          </cell>
          <cell r="J148">
            <v>1433.6481470212398</v>
          </cell>
          <cell r="K148">
            <v>1088.1184500065954</v>
          </cell>
          <cell r="L148">
            <v>0.26609407699999998</v>
          </cell>
          <cell r="M148">
            <v>1087.8523559295954</v>
          </cell>
          <cell r="N148">
            <v>2521.7665970278349</v>
          </cell>
          <cell r="O148">
            <v>742.83065835082766</v>
          </cell>
          <cell r="P148">
            <v>-148.94028216000015</v>
          </cell>
          <cell r="Q148">
            <v>891.7709405108277</v>
          </cell>
          <cell r="R148">
            <v>2052.2027244430074</v>
          </cell>
          <cell r="S148">
            <v>34.539178912000025</v>
          </cell>
          <cell r="T148">
            <v>-12.002821088000005</v>
          </cell>
          <cell r="U148">
            <v>46.54200000000003</v>
          </cell>
          <cell r="V148">
            <v>2017.6635455310075</v>
          </cell>
          <cell r="W148">
            <v>4.2774180470000003</v>
          </cell>
          <cell r="X148">
            <v>2013.3861274840074</v>
          </cell>
          <cell r="Y148">
            <v>381.45406901299998</v>
          </cell>
          <cell r="Z148">
            <v>309.25522874199999</v>
          </cell>
          <cell r="AA148">
            <v>1.9832287419999999</v>
          </cell>
          <cell r="AB148">
            <v>307.27199999999999</v>
          </cell>
          <cell r="AC148">
            <v>72.198840270999995</v>
          </cell>
          <cell r="AD148">
            <v>53.995840270999999</v>
          </cell>
          <cell r="AE148">
            <v>15.017000000000001</v>
          </cell>
          <cell r="AF148">
            <v>3.1859999999999999</v>
          </cell>
          <cell r="AG148">
            <v>-108.18728324699993</v>
          </cell>
          <cell r="AH148">
            <v>-166.07997692299998</v>
          </cell>
          <cell r="AI148">
            <v>2521.7665970278349</v>
          </cell>
          <cell r="AJ148" t="str">
            <v>Validée</v>
          </cell>
          <cell r="AK148">
            <v>146</v>
          </cell>
        </row>
        <row r="149">
          <cell r="A149">
            <v>42460</v>
          </cell>
          <cell r="B149">
            <v>323.85781388900006</v>
          </cell>
          <cell r="C149">
            <v>388.101821911</v>
          </cell>
          <cell r="D149">
            <v>60.179000000000002</v>
          </cell>
          <cell r="E149">
            <v>4.0650080219999998</v>
          </cell>
          <cell r="F149">
            <v>1176.251222170431</v>
          </cell>
          <cell r="G149">
            <v>0.31157468999999999</v>
          </cell>
          <cell r="H149">
            <v>1007.6974373394308</v>
          </cell>
          <cell r="I149">
            <v>168.24221014099999</v>
          </cell>
          <cell r="J149">
            <v>1500.109036059431</v>
          </cell>
          <cell r="K149">
            <v>1105.7701335845816</v>
          </cell>
          <cell r="L149">
            <v>0.26609407699999998</v>
          </cell>
          <cell r="M149">
            <v>1105.5040395075816</v>
          </cell>
          <cell r="N149">
            <v>2605.8791696440126</v>
          </cell>
          <cell r="O149">
            <v>823.58451706976825</v>
          </cell>
          <cell r="P149">
            <v>-135.50939624600016</v>
          </cell>
          <cell r="Q149">
            <v>959.09391331576853</v>
          </cell>
          <cell r="R149">
            <v>2033.6743651472434</v>
          </cell>
          <cell r="S149">
            <v>35.218995739999997</v>
          </cell>
          <cell r="T149">
            <v>-22.365004260000006</v>
          </cell>
          <cell r="U149">
            <v>57.584000000000003</v>
          </cell>
          <cell r="V149">
            <v>1998.4553694072433</v>
          </cell>
          <cell r="W149">
            <v>3.543805876</v>
          </cell>
          <cell r="X149">
            <v>1994.9115635312435</v>
          </cell>
          <cell r="Y149">
            <v>379.99496468500001</v>
          </cell>
          <cell r="Z149">
            <v>303.923309206</v>
          </cell>
          <cell r="AA149">
            <v>4.2393092059999997</v>
          </cell>
          <cell r="AB149">
            <v>299.68400000000003</v>
          </cell>
          <cell r="AC149">
            <v>76.071655479</v>
          </cell>
          <cell r="AD149">
            <v>57.699655479</v>
          </cell>
          <cell r="AE149">
            <v>15.167</v>
          </cell>
          <cell r="AF149">
            <v>3.2050000000000001</v>
          </cell>
          <cell r="AG149">
            <v>-128.61525211199998</v>
          </cell>
          <cell r="AH149">
            <v>-168.24221014099999</v>
          </cell>
          <cell r="AI149">
            <v>2605.8791696440117</v>
          </cell>
          <cell r="AJ149" t="str">
            <v>Validée</v>
          </cell>
          <cell r="AK149">
            <v>147</v>
          </cell>
        </row>
        <row r="150">
          <cell r="A150">
            <v>42490</v>
          </cell>
          <cell r="B150">
            <v>327.12748847099994</v>
          </cell>
          <cell r="C150">
            <v>388.68953743899999</v>
          </cell>
          <cell r="D150">
            <v>55.84</v>
          </cell>
          <cell r="E150">
            <v>5.7220489680000002</v>
          </cell>
          <cell r="F150">
            <v>1158.8469545568437</v>
          </cell>
          <cell r="G150">
            <v>0.47603532500000001</v>
          </cell>
          <cell r="H150">
            <v>988.22132658884379</v>
          </cell>
          <cell r="I150">
            <v>170.14959264300001</v>
          </cell>
          <cell r="J150">
            <v>1485.9744430278436</v>
          </cell>
          <cell r="K150">
            <v>1115.0504539801188</v>
          </cell>
          <cell r="L150">
            <v>0.26609407699999998</v>
          </cell>
          <cell r="M150">
            <v>1114.7843599031189</v>
          </cell>
          <cell r="N150">
            <v>2601.0248970079624</v>
          </cell>
          <cell r="O150">
            <v>834.20862182667997</v>
          </cell>
          <cell r="P150">
            <v>-134.30882126899996</v>
          </cell>
          <cell r="Q150">
            <v>968.51744309567982</v>
          </cell>
          <cell r="R150">
            <v>2027.7556193092828</v>
          </cell>
          <cell r="S150">
            <v>20.424483127999959</v>
          </cell>
          <cell r="T150">
            <v>-15.274516871999996</v>
          </cell>
          <cell r="U150">
            <v>35.698999999999955</v>
          </cell>
          <cell r="V150">
            <v>2007.3311361812828</v>
          </cell>
          <cell r="W150">
            <v>4.2108927850000004</v>
          </cell>
          <cell r="X150">
            <v>2003.1202433962826</v>
          </cell>
          <cell r="Y150">
            <v>372.48328018800004</v>
          </cell>
          <cell r="Z150">
            <v>292.21309178400003</v>
          </cell>
          <cell r="AA150">
            <v>5.4350917839999999</v>
          </cell>
          <cell r="AB150">
            <v>286.77800000000002</v>
          </cell>
          <cell r="AC150">
            <v>80.270188403999995</v>
          </cell>
          <cell r="AD150">
            <v>59.497188403999999</v>
          </cell>
          <cell r="AE150">
            <v>17.549999999999997</v>
          </cell>
          <cell r="AF150">
            <v>3.2229999999999999</v>
          </cell>
          <cell r="AG150">
            <v>-111.54393606000001</v>
          </cell>
          <cell r="AH150">
            <v>-170.14959264300001</v>
          </cell>
          <cell r="AI150">
            <v>2601.0248970079624</v>
          </cell>
          <cell r="AJ150" t="str">
            <v>Validée</v>
          </cell>
          <cell r="AK150">
            <v>148</v>
          </cell>
        </row>
        <row r="151">
          <cell r="A151">
            <v>42521</v>
          </cell>
          <cell r="B151">
            <v>299.98442998599995</v>
          </cell>
          <cell r="C151">
            <v>363.06281886699998</v>
          </cell>
          <cell r="D151">
            <v>57.856999999999999</v>
          </cell>
          <cell r="E151">
            <v>5.2213888810000002</v>
          </cell>
          <cell r="F151">
            <v>1201.9842386406804</v>
          </cell>
          <cell r="G151">
            <v>0.36761502400000001</v>
          </cell>
          <cell r="H151">
            <v>1031.2301617456803</v>
          </cell>
          <cell r="I151">
            <v>170.38646187099999</v>
          </cell>
          <cell r="J151">
            <v>1501.9686686266803</v>
          </cell>
          <cell r="K151">
            <v>1146.7702750346609</v>
          </cell>
          <cell r="L151">
            <v>0.26609407699999998</v>
          </cell>
          <cell r="M151">
            <v>1146.504180957661</v>
          </cell>
          <cell r="N151">
            <v>2648.7389436613412</v>
          </cell>
          <cell r="O151">
            <v>782.95230764098551</v>
          </cell>
          <cell r="P151">
            <v>-130.01416139899993</v>
          </cell>
          <cell r="Q151">
            <v>912.96646903998544</v>
          </cell>
          <cell r="R151">
            <v>2132.4578953333557</v>
          </cell>
          <cell r="S151">
            <v>21.966848249999991</v>
          </cell>
          <cell r="T151">
            <v>-41.349151749999983</v>
          </cell>
          <cell r="U151">
            <v>63.315999999999974</v>
          </cell>
          <cell r="V151">
            <v>2110.4910470833556</v>
          </cell>
          <cell r="W151">
            <v>4.1841734199999996</v>
          </cell>
          <cell r="X151">
            <v>2106.3068736633559</v>
          </cell>
          <cell r="Y151">
            <v>387.76748473100002</v>
          </cell>
          <cell r="Z151">
            <v>306.16397770200001</v>
          </cell>
          <cell r="AA151">
            <v>7.0919777020000003</v>
          </cell>
          <cell r="AB151">
            <v>299.072</v>
          </cell>
          <cell r="AC151">
            <v>81.603507028999999</v>
          </cell>
          <cell r="AD151">
            <v>61.144507029000003</v>
          </cell>
          <cell r="AE151">
            <v>17.218999999999998</v>
          </cell>
          <cell r="AF151">
            <v>3.24</v>
          </cell>
          <cell r="AG151">
            <v>-121.09622541799997</v>
          </cell>
          <cell r="AH151">
            <v>-170.38646187099999</v>
          </cell>
          <cell r="AI151">
            <v>2648.7389436613412</v>
          </cell>
          <cell r="AJ151" t="str">
            <v>Validée</v>
          </cell>
          <cell r="AK151">
            <v>149</v>
          </cell>
        </row>
        <row r="152">
          <cell r="A152">
            <v>42551</v>
          </cell>
          <cell r="B152">
            <v>304.71336664399996</v>
          </cell>
          <cell r="C152">
            <v>363.06281886699998</v>
          </cell>
          <cell r="D152">
            <v>53.134</v>
          </cell>
          <cell r="E152">
            <v>5.2154522230000007</v>
          </cell>
          <cell r="F152">
            <v>1165.2206898897855</v>
          </cell>
          <cell r="G152">
            <v>0.288446588</v>
          </cell>
          <cell r="H152">
            <v>993.62203762378545</v>
          </cell>
          <cell r="I152">
            <v>171.31020567799999</v>
          </cell>
          <cell r="J152">
            <v>1469.9340565337855</v>
          </cell>
          <cell r="K152">
            <v>1138.9443694321119</v>
          </cell>
          <cell r="L152">
            <v>0.26609407699999998</v>
          </cell>
          <cell r="M152">
            <v>1138.678275355112</v>
          </cell>
          <cell r="N152">
            <v>2608.8784259658973</v>
          </cell>
          <cell r="O152">
            <v>830.54150418713607</v>
          </cell>
          <cell r="P152">
            <v>-108.78433889700011</v>
          </cell>
          <cell r="Q152">
            <v>939.3258430841363</v>
          </cell>
          <cell r="R152">
            <v>2079.0300702707614</v>
          </cell>
          <cell r="S152">
            <v>-3.4380817659999536</v>
          </cell>
          <cell r="T152">
            <v>-63.27108176599998</v>
          </cell>
          <cell r="U152">
            <v>59.833000000000027</v>
          </cell>
          <cell r="V152">
            <v>2082.4681520367612</v>
          </cell>
          <cell r="W152">
            <v>4.2576821420000002</v>
          </cell>
          <cell r="X152">
            <v>2078.2104698947614</v>
          </cell>
          <cell r="Y152">
            <v>394.607343077</v>
          </cell>
          <cell r="Z152">
            <v>309.58656740499998</v>
          </cell>
          <cell r="AA152">
            <v>8.5795674049999988</v>
          </cell>
          <cell r="AB152">
            <v>301.00700000000001</v>
          </cell>
          <cell r="AC152">
            <v>85.020775671999999</v>
          </cell>
          <cell r="AD152">
            <v>60.750775671999996</v>
          </cell>
          <cell r="AE152">
            <v>21.01</v>
          </cell>
          <cell r="AF152">
            <v>3.26</v>
          </cell>
          <cell r="AG152">
            <v>-93.91419458499999</v>
          </cell>
          <cell r="AH152">
            <v>-171.31020567799999</v>
          </cell>
          <cell r="AI152">
            <v>2608.8784259658973</v>
          </cell>
          <cell r="AJ152" t="str">
            <v>Validée</v>
          </cell>
          <cell r="AK152">
            <v>150</v>
          </cell>
        </row>
        <row r="153">
          <cell r="A153">
            <v>42582</v>
          </cell>
          <cell r="B153">
            <v>261.43370783899996</v>
          </cell>
          <cell r="C153">
            <v>323.21530115399997</v>
          </cell>
          <cell r="D153">
            <v>55.591000000000001</v>
          </cell>
          <cell r="E153">
            <v>6.1905933150000001</v>
          </cell>
          <cell r="F153">
            <v>1146.9550321194217</v>
          </cell>
          <cell r="G153">
            <v>0.39210922999999998</v>
          </cell>
          <cell r="H153">
            <v>974.47526757642186</v>
          </cell>
          <cell r="I153">
            <v>172.087655313</v>
          </cell>
          <cell r="J153">
            <v>1408.3887399584216</v>
          </cell>
          <cell r="K153">
            <v>1140.541669076953</v>
          </cell>
          <cell r="L153">
            <v>0.26609407699999998</v>
          </cell>
          <cell r="M153">
            <v>1140.2755749999531</v>
          </cell>
          <cell r="N153">
            <v>2548.9304090353744</v>
          </cell>
          <cell r="O153">
            <v>804.29016402838852</v>
          </cell>
          <cell r="P153">
            <v>-166.30242031799992</v>
          </cell>
          <cell r="Q153">
            <v>970.59258434638855</v>
          </cell>
          <cell r="R153">
            <v>2005.7084037399859</v>
          </cell>
          <cell r="S153">
            <v>-43.826710791000039</v>
          </cell>
          <cell r="T153">
            <v>-80.382710791000022</v>
          </cell>
          <cell r="U153">
            <v>36.555999999999983</v>
          </cell>
          <cell r="V153">
            <v>2049.535114530986</v>
          </cell>
          <cell r="W153">
            <v>4.2508563009999998</v>
          </cell>
          <cell r="X153">
            <v>2045.2842582299861</v>
          </cell>
          <cell r="Y153">
            <v>400.416610983</v>
          </cell>
          <cell r="Z153">
            <v>317.26751151399998</v>
          </cell>
          <cell r="AA153">
            <v>9.8845115139999997</v>
          </cell>
          <cell r="AB153">
            <v>307.38299999999998</v>
          </cell>
          <cell r="AC153">
            <v>83.149099469000006</v>
          </cell>
          <cell r="AD153">
            <v>61.210099468999999</v>
          </cell>
          <cell r="AE153">
            <v>18.661999999999999</v>
          </cell>
          <cell r="AF153">
            <v>3.2770000000000001</v>
          </cell>
          <cell r="AG153">
            <v>-139.34845224999995</v>
          </cell>
          <cell r="AH153">
            <v>-172.087655313</v>
          </cell>
          <cell r="AI153">
            <v>2548.9304090353744</v>
          </cell>
          <cell r="AJ153" t="str">
            <v>Validée</v>
          </cell>
          <cell r="AK153">
            <v>151</v>
          </cell>
        </row>
        <row r="154">
          <cell r="A154">
            <v>42613</v>
          </cell>
          <cell r="B154">
            <v>250.49132426</v>
          </cell>
          <cell r="C154">
            <v>307.380620196</v>
          </cell>
          <cell r="D154">
            <v>52.375</v>
          </cell>
          <cell r="E154">
            <v>4.5142959360000008</v>
          </cell>
          <cell r="F154">
            <v>1154.7162513168496</v>
          </cell>
          <cell r="G154">
            <v>0.34025705300000003</v>
          </cell>
          <cell r="H154">
            <v>981.25601468184959</v>
          </cell>
          <cell r="I154">
            <v>173.11997958200001</v>
          </cell>
          <cell r="J154">
            <v>1405.2075755768496</v>
          </cell>
          <cell r="K154">
            <v>1141.6961319873744</v>
          </cell>
          <cell r="L154">
            <v>0.26609407699999998</v>
          </cell>
          <cell r="M154">
            <v>1141.4300379103745</v>
          </cell>
          <cell r="N154">
            <v>2546.9037075642241</v>
          </cell>
          <cell r="O154">
            <v>859.69587498756277</v>
          </cell>
          <cell r="P154">
            <v>-137.12748439000006</v>
          </cell>
          <cell r="Q154">
            <v>996.82335937756284</v>
          </cell>
          <cell r="R154">
            <v>1991.4642811936615</v>
          </cell>
          <cell r="S154">
            <v>-39.413518226000036</v>
          </cell>
          <cell r="T154">
            <v>-97.909518226000017</v>
          </cell>
          <cell r="U154">
            <v>58.495999999999981</v>
          </cell>
          <cell r="V154">
            <v>2030.8777994196614</v>
          </cell>
          <cell r="W154">
            <v>4.2921062050000005</v>
          </cell>
          <cell r="X154">
            <v>2026.5856932146614</v>
          </cell>
          <cell r="Y154">
            <v>404.61039947299997</v>
          </cell>
          <cell r="Z154">
            <v>322.21313347299997</v>
          </cell>
          <cell r="AA154">
            <v>11.624133473000001</v>
          </cell>
          <cell r="AB154">
            <v>310.58899999999994</v>
          </cell>
          <cell r="AC154">
            <v>82.397265999999988</v>
          </cell>
          <cell r="AD154">
            <v>58.462266</v>
          </cell>
          <cell r="AE154">
            <v>20.640999999999998</v>
          </cell>
          <cell r="AF154">
            <v>3.294</v>
          </cell>
          <cell r="AG154">
            <v>-100.35395085600004</v>
          </cell>
          <cell r="AH154">
            <v>-173.11997958200001</v>
          </cell>
          <cell r="AI154">
            <v>2546.9037075642241</v>
          </cell>
          <cell r="AJ154" t="str">
            <v>Validée</v>
          </cell>
          <cell r="AK154">
            <v>152</v>
          </cell>
        </row>
        <row r="155">
          <cell r="A155">
            <v>42643</v>
          </cell>
          <cell r="B155">
            <v>252.16774623000001</v>
          </cell>
          <cell r="C155">
            <v>307.35772046900001</v>
          </cell>
          <cell r="D155">
            <v>50.927999999999997</v>
          </cell>
          <cell r="E155">
            <v>4.2619742389999997</v>
          </cell>
          <cell r="F155">
            <v>1183.3942332799463</v>
          </cell>
          <cell r="G155">
            <v>0.37074391000000001</v>
          </cell>
          <cell r="H155">
            <v>1011.2225902959464</v>
          </cell>
          <cell r="I155">
            <v>171.800899074</v>
          </cell>
          <cell r="J155">
            <v>1435.5619795099462</v>
          </cell>
          <cell r="K155">
            <v>1148.2170314737946</v>
          </cell>
          <cell r="L155">
            <v>0.26609407699999998</v>
          </cell>
          <cell r="M155">
            <v>1147.9509373967946</v>
          </cell>
          <cell r="N155">
            <v>2583.7790109837406</v>
          </cell>
          <cell r="O155">
            <v>925.42490973062309</v>
          </cell>
          <cell r="P155">
            <v>-133.28973059099997</v>
          </cell>
          <cell r="Q155">
            <v>1058.7146403216232</v>
          </cell>
          <cell r="R155">
            <v>1999.0192095841178</v>
          </cell>
          <cell r="S155">
            <v>-12.477470770000068</v>
          </cell>
          <cell r="T155">
            <v>-85.72947077000002</v>
          </cell>
          <cell r="U155">
            <v>73.251999999999953</v>
          </cell>
          <cell r="V155">
            <v>2011.4966803541179</v>
          </cell>
          <cell r="W155">
            <v>4.3587929829999998</v>
          </cell>
          <cell r="X155">
            <v>2007.1378873711176</v>
          </cell>
          <cell r="Y155">
            <v>420.71912774500004</v>
          </cell>
          <cell r="Z155">
            <v>329.68891515500002</v>
          </cell>
          <cell r="AA155">
            <v>13.058915154999999</v>
          </cell>
          <cell r="AB155">
            <v>316.63</v>
          </cell>
          <cell r="AC155">
            <v>91.030212589999991</v>
          </cell>
          <cell r="AD155">
            <v>60.322212589999992</v>
          </cell>
          <cell r="AE155">
            <v>27.397000000000002</v>
          </cell>
          <cell r="AF155">
            <v>3.3109999999999999</v>
          </cell>
          <cell r="AG155">
            <v>-80.05401941400001</v>
          </cell>
          <cell r="AH155">
            <v>-171.800899074</v>
          </cell>
          <cell r="AI155">
            <v>2583.7790109837406</v>
          </cell>
          <cell r="AJ155" t="str">
            <v>Validée</v>
          </cell>
          <cell r="AK155">
            <v>153</v>
          </cell>
        </row>
        <row r="156">
          <cell r="A156">
            <v>42674</v>
          </cell>
          <cell r="B156">
            <v>240.524909374</v>
          </cell>
          <cell r="C156">
            <v>292.97586025800001</v>
          </cell>
          <cell r="D156">
            <v>47.343000000000004</v>
          </cell>
          <cell r="E156">
            <v>5.1079508840000001</v>
          </cell>
          <cell r="F156">
            <v>1159.6450793501385</v>
          </cell>
          <cell r="G156">
            <v>0.39385831700000001</v>
          </cell>
          <cell r="H156">
            <v>986.20972913413868</v>
          </cell>
          <cell r="I156">
            <v>173.04149189899999</v>
          </cell>
          <cell r="J156">
            <v>1400.1699887241384</v>
          </cell>
          <cell r="K156">
            <v>1150.579634529282</v>
          </cell>
          <cell r="L156">
            <v>0.26609407699999998</v>
          </cell>
          <cell r="M156">
            <v>1150.313540452282</v>
          </cell>
          <cell r="N156">
            <v>2550.7496232534204</v>
          </cell>
          <cell r="O156">
            <v>871.40471790801803</v>
          </cell>
          <cell r="P156">
            <v>-190.99111126699995</v>
          </cell>
          <cell r="Q156">
            <v>1062.395829175018</v>
          </cell>
          <cell r="R156">
            <v>1993.0468990064028</v>
          </cell>
          <cell r="S156">
            <v>-41.308974867000003</v>
          </cell>
          <cell r="T156">
            <v>-111.14697486700003</v>
          </cell>
          <cell r="U156">
            <v>69.838000000000022</v>
          </cell>
          <cell r="V156">
            <v>2034.3558738734027</v>
          </cell>
          <cell r="W156">
            <v>4.3574334620000004</v>
          </cell>
          <cell r="X156">
            <v>2029.9984404114027</v>
          </cell>
          <cell r="Y156">
            <v>419.81314606699993</v>
          </cell>
          <cell r="Z156">
            <v>335.68540623199993</v>
          </cell>
          <cell r="AA156">
            <v>13.940406232000001</v>
          </cell>
          <cell r="AB156">
            <v>321.74499999999995</v>
          </cell>
          <cell r="AC156">
            <v>84.127739835000014</v>
          </cell>
          <cell r="AD156">
            <v>59.240739834999999</v>
          </cell>
          <cell r="AE156">
            <v>22.46</v>
          </cell>
          <cell r="AF156">
            <v>2.427</v>
          </cell>
          <cell r="AG156">
            <v>-106.1111524060001</v>
          </cell>
          <cell r="AH156">
            <v>-173.04149189899999</v>
          </cell>
          <cell r="AI156">
            <v>2550.7496232534209</v>
          </cell>
          <cell r="AJ156" t="str">
            <v>Validée</v>
          </cell>
          <cell r="AK156">
            <v>154</v>
          </cell>
        </row>
        <row r="157">
          <cell r="A157">
            <v>42704</v>
          </cell>
          <cell r="B157">
            <v>254.60619780100006</v>
          </cell>
          <cell r="C157">
            <v>313.05689694300003</v>
          </cell>
          <cell r="D157">
            <v>48.625999999999998</v>
          </cell>
          <cell r="E157">
            <v>9.8246991420000001</v>
          </cell>
          <cell r="F157">
            <v>1262.6154661894789</v>
          </cell>
          <cell r="G157">
            <v>0.37074871599999998</v>
          </cell>
          <cell r="H157">
            <v>1088.9706669274788</v>
          </cell>
          <cell r="I157">
            <v>173.27405054600001</v>
          </cell>
          <cell r="J157">
            <v>1517.2216639904789</v>
          </cell>
          <cell r="K157">
            <v>1158.5339735264117</v>
          </cell>
          <cell r="L157">
            <v>0.26609407699999998</v>
          </cell>
          <cell r="M157">
            <v>1158.2678794494118</v>
          </cell>
          <cell r="N157">
            <v>2675.7556375168906</v>
          </cell>
          <cell r="O157">
            <v>925.70521319569298</v>
          </cell>
          <cell r="P157">
            <v>-226.39131581699996</v>
          </cell>
          <cell r="Q157">
            <v>1152.0965290126926</v>
          </cell>
          <cell r="R157">
            <v>2069.8125741751983</v>
          </cell>
          <cell r="S157">
            <v>12.529201395000015</v>
          </cell>
          <cell r="T157">
            <v>-48.779798605000011</v>
          </cell>
          <cell r="U157">
            <v>61.309000000000026</v>
          </cell>
          <cell r="V157">
            <v>2057.2833727801981</v>
          </cell>
          <cell r="W157">
            <v>4.3403554159999995</v>
          </cell>
          <cell r="X157">
            <v>2052.9430173641981</v>
          </cell>
          <cell r="Y157">
            <v>433.09189092600002</v>
          </cell>
          <cell r="Z157">
            <v>346.41945906700005</v>
          </cell>
          <cell r="AA157">
            <v>16.474459067000002</v>
          </cell>
          <cell r="AB157">
            <v>329.94500000000005</v>
          </cell>
          <cell r="AC157">
            <v>86.672431859</v>
          </cell>
          <cell r="AD157">
            <v>60.836431859000001</v>
          </cell>
          <cell r="AE157">
            <v>23.391999999999999</v>
          </cell>
          <cell r="AF157">
            <v>2.444</v>
          </cell>
          <cell r="AG157">
            <v>-113.32974107199999</v>
          </cell>
          <cell r="AH157">
            <v>-173.27405054600001</v>
          </cell>
          <cell r="AI157">
            <v>2675.7556375168915</v>
          </cell>
          <cell r="AJ157" t="str">
            <v>Validée</v>
          </cell>
          <cell r="AK157">
            <v>155</v>
          </cell>
        </row>
        <row r="158">
          <cell r="A158">
            <v>42735</v>
          </cell>
          <cell r="B158">
            <v>280.60299587099996</v>
          </cell>
          <cell r="C158">
            <v>351.19464741199999</v>
          </cell>
          <cell r="D158">
            <v>62.607999999999997</v>
          </cell>
          <cell r="E158">
            <v>7.9836515410000004</v>
          </cell>
          <cell r="F158">
            <v>1333.2101895123162</v>
          </cell>
          <cell r="G158">
            <v>0.55865610099999996</v>
          </cell>
          <cell r="H158">
            <v>1153.7245386403163</v>
          </cell>
          <cell r="I158">
            <v>178.92699477100001</v>
          </cell>
          <cell r="J158">
            <v>1613.8131853833161</v>
          </cell>
          <cell r="K158">
            <v>1166.8155620798632</v>
          </cell>
          <cell r="L158">
            <v>0.32656776799999998</v>
          </cell>
          <cell r="M158">
            <v>1166.4889943118633</v>
          </cell>
          <cell r="N158">
            <v>2780.628747463179</v>
          </cell>
          <cell r="O158">
            <v>1052.7629037723555</v>
          </cell>
          <cell r="P158">
            <v>-136.60231978799993</v>
          </cell>
          <cell r="Q158">
            <v>1189.3652235603556</v>
          </cell>
          <cell r="R158">
            <v>2055.8370954678235</v>
          </cell>
          <cell r="S158">
            <v>-88.478374844000058</v>
          </cell>
          <cell r="T158">
            <v>-149.77337484400002</v>
          </cell>
          <cell r="U158">
            <v>61.294999999999959</v>
          </cell>
          <cell r="V158">
            <v>2144.3154703118234</v>
          </cell>
          <cell r="W158">
            <v>4.2281609199999997</v>
          </cell>
          <cell r="X158">
            <v>2140.0873093918235</v>
          </cell>
          <cell r="Y158">
            <v>487.006033011</v>
          </cell>
          <cell r="Z158">
            <v>396.49178617799998</v>
          </cell>
          <cell r="AA158">
            <v>17.945786177999999</v>
          </cell>
          <cell r="AB158">
            <v>378.54599999999999</v>
          </cell>
          <cell r="AC158">
            <v>90.514246833000001</v>
          </cell>
          <cell r="AD158">
            <v>61.376246833000003</v>
          </cell>
          <cell r="AE158">
            <v>26.687999999999999</v>
          </cell>
          <cell r="AF158">
            <v>2.4500000000000002</v>
          </cell>
          <cell r="AG158">
            <v>-159.03478123400004</v>
          </cell>
          <cell r="AH158">
            <v>-178.92699477100001</v>
          </cell>
          <cell r="AI158">
            <v>2780.628747463179</v>
          </cell>
          <cell r="AJ158" t="str">
            <v>Validée</v>
          </cell>
          <cell r="AK158">
            <v>156</v>
          </cell>
        </row>
        <row r="159">
          <cell r="A159">
            <v>42766</v>
          </cell>
          <cell r="B159">
            <v>267.82942532800001</v>
          </cell>
          <cell r="C159">
            <v>332.94435714100001</v>
          </cell>
          <cell r="D159">
            <v>56.947000000000003</v>
          </cell>
          <cell r="E159">
            <v>8.1679318130000009</v>
          </cell>
          <cell r="F159">
            <v>1296.6336426812118</v>
          </cell>
          <cell r="G159">
            <v>0.498113368</v>
          </cell>
          <cell r="H159">
            <v>1113.5094989472118</v>
          </cell>
          <cell r="I159">
            <v>182.62603036599998</v>
          </cell>
          <cell r="J159">
            <v>1564.4630680092118</v>
          </cell>
          <cell r="K159">
            <v>1194.997281004124</v>
          </cell>
          <cell r="L159">
            <v>0.32656776799999998</v>
          </cell>
          <cell r="M159">
            <v>1194.6707132361241</v>
          </cell>
          <cell r="N159">
            <v>2759.4603490133359</v>
          </cell>
          <cell r="O159">
            <v>925.67964595162471</v>
          </cell>
          <cell r="P159">
            <v>-194.69075469200004</v>
          </cell>
          <cell r="Q159">
            <v>1120.3704006436249</v>
          </cell>
          <cell r="R159">
            <v>2101.6625192667107</v>
          </cell>
          <cell r="S159">
            <v>-67.813989691000018</v>
          </cell>
          <cell r="T159">
            <v>-144.21298969100002</v>
          </cell>
          <cell r="U159">
            <v>76.399000000000001</v>
          </cell>
          <cell r="V159">
            <v>2169.4765089577108</v>
          </cell>
          <cell r="W159">
            <v>4.2696974179999998</v>
          </cell>
          <cell r="X159">
            <v>2165.206811539711</v>
          </cell>
          <cell r="Y159">
            <v>475.96506255000003</v>
          </cell>
          <cell r="Z159">
            <v>388.75016349000003</v>
          </cell>
          <cell r="AA159">
            <v>2.2131634900000003</v>
          </cell>
          <cell r="AB159">
            <v>386.53700000000003</v>
          </cell>
          <cell r="AC159">
            <v>87.214899060000008</v>
          </cell>
          <cell r="AD159">
            <v>61.13289906</v>
          </cell>
          <cell r="AE159">
            <v>23.615000000000002</v>
          </cell>
          <cell r="AF159">
            <v>2.4670000000000001</v>
          </cell>
          <cell r="AG159">
            <v>-208.08324634499999</v>
          </cell>
          <cell r="AH159">
            <v>-182.62603036599998</v>
          </cell>
          <cell r="AI159">
            <v>2759.4603490133354</v>
          </cell>
          <cell r="AJ159" t="str">
            <v>Validée</v>
          </cell>
          <cell r="AK159">
            <v>157</v>
          </cell>
        </row>
        <row r="160">
          <cell r="A160">
            <v>42794</v>
          </cell>
          <cell r="B160">
            <v>335.25467592487905</v>
          </cell>
          <cell r="C160">
            <v>399.35516145687905</v>
          </cell>
          <cell r="D160">
            <v>54.524999999999999</v>
          </cell>
          <cell r="E160">
            <v>9.5754855319999983</v>
          </cell>
          <cell r="F160">
            <v>1336.0210260600559</v>
          </cell>
          <cell r="G160">
            <v>0.33139541</v>
          </cell>
          <cell r="H160">
            <v>1149.034689561056</v>
          </cell>
          <cell r="I160">
            <v>186.654941089</v>
          </cell>
          <cell r="J160">
            <v>1671.275701984935</v>
          </cell>
          <cell r="K160">
            <v>1251.5053333482858</v>
          </cell>
          <cell r="L160">
            <v>0.32656776799999998</v>
          </cell>
          <cell r="M160">
            <v>1251.1787655802859</v>
          </cell>
          <cell r="N160">
            <v>2922.7810353332206</v>
          </cell>
          <cell r="O160">
            <v>1078.5645821663361</v>
          </cell>
          <cell r="P160">
            <v>-148.29685204212115</v>
          </cell>
          <cell r="Q160">
            <v>1226.8614342084575</v>
          </cell>
          <cell r="R160">
            <v>2166.7044665748845</v>
          </cell>
          <cell r="S160">
            <v>-6.3047001769999866</v>
          </cell>
          <cell r="T160">
            <v>-101.18470017699998</v>
          </cell>
          <cell r="U160">
            <v>94.88</v>
          </cell>
          <cell r="V160">
            <v>2173.0091667518845</v>
          </cell>
          <cell r="W160">
            <v>4.4461458189999998</v>
          </cell>
          <cell r="X160">
            <v>2168.5630209328842</v>
          </cell>
          <cell r="Y160">
            <v>479.85301201300001</v>
          </cell>
          <cell r="Z160">
            <v>392.23684173800001</v>
          </cell>
          <cell r="AA160">
            <v>4.7218417379999993</v>
          </cell>
          <cell r="AB160">
            <v>387.51499999999999</v>
          </cell>
          <cell r="AC160">
            <v>87.616170275000002</v>
          </cell>
          <cell r="AD160">
            <v>70.584170275000005</v>
          </cell>
          <cell r="AE160">
            <v>15.347000000000001</v>
          </cell>
          <cell r="AF160">
            <v>1.6850000000000001</v>
          </cell>
          <cell r="AG160">
            <v>-157.36499860500001</v>
          </cell>
          <cell r="AH160">
            <v>-186.654941089</v>
          </cell>
          <cell r="AI160">
            <v>2922.7810353332206</v>
          </cell>
          <cell r="AJ160" t="str">
            <v>Validée</v>
          </cell>
          <cell r="AK160">
            <v>158</v>
          </cell>
        </row>
        <row r="161">
          <cell r="A161">
            <v>42825</v>
          </cell>
          <cell r="B161">
            <v>282.88850064899998</v>
          </cell>
          <cell r="C161">
            <v>347.17516612399999</v>
          </cell>
          <cell r="D161">
            <v>59.470999999999997</v>
          </cell>
          <cell r="E161">
            <v>4.8156654749999994</v>
          </cell>
          <cell r="F161">
            <v>1394.1349562599707</v>
          </cell>
          <cell r="G161">
            <v>0.38604696700000002</v>
          </cell>
          <cell r="H161">
            <v>1204.2277096639707</v>
          </cell>
          <cell r="I161">
            <v>189.52119962900002</v>
          </cell>
          <cell r="J161">
            <v>1677.0234569089707</v>
          </cell>
          <cell r="K161">
            <v>1255.2819100108675</v>
          </cell>
          <cell r="L161">
            <v>0.32656776799999998</v>
          </cell>
          <cell r="M161">
            <v>1254.9553422428676</v>
          </cell>
          <cell r="N161">
            <v>2932.305366919838</v>
          </cell>
          <cell r="O161">
            <v>1125.4047199810218</v>
          </cell>
          <cell r="P161">
            <v>-232.63005314100008</v>
          </cell>
          <cell r="Q161">
            <v>1358.0347731220222</v>
          </cell>
          <cell r="R161">
            <v>2153.1102394728164</v>
          </cell>
          <cell r="S161">
            <v>-19.762168720000062</v>
          </cell>
          <cell r="T161">
            <v>-98.188168719999993</v>
          </cell>
          <cell r="U161">
            <v>78.425999999999931</v>
          </cell>
          <cell r="V161">
            <v>2172.8724081928162</v>
          </cell>
          <cell r="W161">
            <v>4.4581294080000005</v>
          </cell>
          <cell r="X161">
            <v>2168.4142787848164</v>
          </cell>
          <cell r="Y161">
            <v>481.59625178599998</v>
          </cell>
          <cell r="Z161">
            <v>388.41115099699999</v>
          </cell>
          <cell r="AA161">
            <v>7.0651509969999999</v>
          </cell>
          <cell r="AB161">
            <v>381.346</v>
          </cell>
          <cell r="AC161">
            <v>93.185100788999989</v>
          </cell>
          <cell r="AD161">
            <v>74.037100788999993</v>
          </cell>
          <cell r="AE161">
            <v>17.450999999999997</v>
          </cell>
          <cell r="AF161">
            <v>1.6970000000000001</v>
          </cell>
          <cell r="AG161">
            <v>-135.38665925199999</v>
          </cell>
          <cell r="AH161">
            <v>-189.52119962900002</v>
          </cell>
          <cell r="AI161">
            <v>2932.305366919838</v>
          </cell>
          <cell r="AJ161" t="str">
            <v>Validée</v>
          </cell>
          <cell r="AK161">
            <v>159</v>
          </cell>
        </row>
        <row r="162">
          <cell r="A162">
            <v>42855</v>
          </cell>
          <cell r="B162">
            <v>285.22181559199998</v>
          </cell>
          <cell r="C162">
            <v>352.77265829800001</v>
          </cell>
          <cell r="D162">
            <v>60.076000000000001</v>
          </cell>
          <cell r="E162">
            <v>7.4748427060000004</v>
          </cell>
          <cell r="F162">
            <v>1356.3190311233229</v>
          </cell>
          <cell r="G162">
            <v>0.40560426499999996</v>
          </cell>
          <cell r="H162">
            <v>1164.355966163323</v>
          </cell>
          <cell r="I162">
            <v>191.55746069499997</v>
          </cell>
          <cell r="J162">
            <v>1641.5408467153229</v>
          </cell>
          <cell r="K162">
            <v>1272.3805378035706</v>
          </cell>
          <cell r="L162">
            <v>0.32656776799999998</v>
          </cell>
          <cell r="M162">
            <v>1272.0539700355707</v>
          </cell>
          <cell r="N162">
            <v>2913.9213845188933</v>
          </cell>
          <cell r="O162">
            <v>1128.1835295197081</v>
          </cell>
          <cell r="P162">
            <v>-229.32665080200013</v>
          </cell>
          <cell r="Q162">
            <v>1357.510180321708</v>
          </cell>
          <cell r="R162">
            <v>2153.377802903186</v>
          </cell>
          <cell r="S162">
            <v>-41.066484185000064</v>
          </cell>
          <cell r="T162">
            <v>-119.81148418500001</v>
          </cell>
          <cell r="U162">
            <v>78.744999999999948</v>
          </cell>
          <cell r="V162">
            <v>2194.4442870881862</v>
          </cell>
          <cell r="W162">
            <v>4.3875312109999998</v>
          </cell>
          <cell r="X162">
            <v>2190.0567558771859</v>
          </cell>
          <cell r="Y162">
            <v>464.76048516800006</v>
          </cell>
          <cell r="Z162">
            <v>372.64810161200006</v>
          </cell>
          <cell r="AA162">
            <v>7.2601016120000006</v>
          </cell>
          <cell r="AB162">
            <v>365.38800000000003</v>
          </cell>
          <cell r="AC162">
            <v>92.112383555999997</v>
          </cell>
          <cell r="AD162">
            <v>72.108383556000007</v>
          </cell>
          <cell r="AE162">
            <v>18.294</v>
          </cell>
          <cell r="AF162">
            <v>1.71</v>
          </cell>
          <cell r="AG162">
            <v>-97.120537263999964</v>
          </cell>
          <cell r="AH162">
            <v>-191.55746069499997</v>
          </cell>
          <cell r="AI162">
            <v>2913.9213845188947</v>
          </cell>
          <cell r="AJ162" t="str">
            <v>Validée</v>
          </cell>
          <cell r="AK162">
            <v>160</v>
          </cell>
        </row>
        <row r="163">
          <cell r="A163">
            <v>42886</v>
          </cell>
          <cell r="B163">
            <v>442.84778346117002</v>
          </cell>
          <cell r="C163">
            <v>509.42296725117001</v>
          </cell>
          <cell r="D163">
            <v>59.381</v>
          </cell>
          <cell r="E163">
            <v>7.1941837900000003</v>
          </cell>
          <cell r="F163">
            <v>1412.6888334497116</v>
          </cell>
          <cell r="G163">
            <v>0.92789637699999994</v>
          </cell>
          <cell r="H163">
            <v>1219.2223658977116</v>
          </cell>
          <cell r="I163">
            <v>192.53857117500002</v>
          </cell>
          <cell r="J163">
            <v>1855.5366169108815</v>
          </cell>
          <cell r="K163">
            <v>1260.8153075787557</v>
          </cell>
          <cell r="L163">
            <v>0.32656776799999998</v>
          </cell>
          <cell r="M163">
            <v>1260.4887398107558</v>
          </cell>
          <cell r="N163">
            <v>3116.351924489637</v>
          </cell>
          <cell r="O163">
            <v>1289.9405932929981</v>
          </cell>
          <cell r="P163">
            <v>-29.012201569829926</v>
          </cell>
          <cell r="Q163">
            <v>1318.9527948628281</v>
          </cell>
          <cell r="R163">
            <v>2187.8946204696394</v>
          </cell>
          <cell r="S163">
            <v>-70.50423609799995</v>
          </cell>
          <cell r="T163">
            <v>-149.538236098</v>
          </cell>
          <cell r="U163">
            <v>79.034000000000049</v>
          </cell>
          <cell r="V163">
            <v>2258.3988565676395</v>
          </cell>
          <cell r="W163">
            <v>4.5205457220000005</v>
          </cell>
          <cell r="X163">
            <v>2253.8783108456396</v>
          </cell>
          <cell r="Y163">
            <v>476.21448313499997</v>
          </cell>
          <cell r="Z163">
            <v>383.30066844299995</v>
          </cell>
          <cell r="AA163">
            <v>8.7346684430000003</v>
          </cell>
          <cell r="AB163">
            <v>374.56599999999997</v>
          </cell>
          <cell r="AC163">
            <v>92.913814692000003</v>
          </cell>
          <cell r="AD163">
            <v>73.124814692000001</v>
          </cell>
          <cell r="AE163">
            <v>18.084</v>
          </cell>
          <cell r="AF163">
            <v>1.7050000000000001</v>
          </cell>
          <cell r="AG163">
            <v>-114.73119386199994</v>
          </cell>
          <cell r="AH163">
            <v>-192.53857117500002</v>
          </cell>
          <cell r="AI163">
            <v>3116.3519244896374</v>
          </cell>
          <cell r="AJ163" t="str">
            <v>Validée</v>
          </cell>
          <cell r="AK163">
            <v>161</v>
          </cell>
        </row>
        <row r="164">
          <cell r="A164">
            <v>42916</v>
          </cell>
          <cell r="B164">
            <v>332.20080301199999</v>
          </cell>
          <cell r="C164">
            <v>403.57118624700001</v>
          </cell>
          <cell r="D164">
            <v>62.665999999999997</v>
          </cell>
          <cell r="E164">
            <v>8.7043832350000017</v>
          </cell>
          <cell r="F164">
            <v>1456.8871976531518</v>
          </cell>
          <cell r="G164">
            <v>0.45726683700000004</v>
          </cell>
          <cell r="H164">
            <v>1264.517122284152</v>
          </cell>
          <cell r="I164">
            <v>191.91280853199999</v>
          </cell>
          <cell r="J164">
            <v>1789.0880006651519</v>
          </cell>
          <cell r="K164">
            <v>1278.0264498339368</v>
          </cell>
          <cell r="L164">
            <v>0.32656776799999998</v>
          </cell>
          <cell r="M164">
            <v>1277.6998820659369</v>
          </cell>
          <cell r="N164">
            <v>3067.1144504990889</v>
          </cell>
          <cell r="O164">
            <v>1182.612644385099</v>
          </cell>
          <cell r="P164">
            <v>-146.20323957999994</v>
          </cell>
          <cell r="Q164">
            <v>1328.8158839650989</v>
          </cell>
          <cell r="R164">
            <v>2269.3503666219904</v>
          </cell>
          <cell r="S164">
            <v>-19.947977449000007</v>
          </cell>
          <cell r="T164">
            <v>-112.58497744900001</v>
          </cell>
          <cell r="U164">
            <v>92.637</v>
          </cell>
          <cell r="V164">
            <v>2289.2983440709904</v>
          </cell>
          <cell r="W164">
            <v>4.5032236860000001</v>
          </cell>
          <cell r="X164">
            <v>2284.7951203849907</v>
          </cell>
          <cell r="Y164">
            <v>503.6404388200001</v>
          </cell>
          <cell r="Z164">
            <v>405.11138306000009</v>
          </cell>
          <cell r="AA164">
            <v>11.823383059999999</v>
          </cell>
          <cell r="AB164">
            <v>393.28800000000007</v>
          </cell>
          <cell r="AC164">
            <v>98.529055760000006</v>
          </cell>
          <cell r="AD164">
            <v>70.26205576000001</v>
          </cell>
          <cell r="AE164">
            <v>26.559000000000001</v>
          </cell>
          <cell r="AF164">
            <v>1.7080000000000002</v>
          </cell>
          <cell r="AG164">
            <v>-118.79187831200012</v>
          </cell>
          <cell r="AH164">
            <v>-191.91280853199999</v>
          </cell>
          <cell r="AI164">
            <v>3067.1144504990898</v>
          </cell>
          <cell r="AJ164" t="str">
            <v>Validée</v>
          </cell>
          <cell r="AK164">
            <v>162</v>
          </cell>
        </row>
        <row r="165">
          <cell r="A165">
            <v>42947</v>
          </cell>
          <cell r="B165">
            <v>370.47084328199998</v>
          </cell>
          <cell r="C165">
            <v>436.48750520800002</v>
          </cell>
          <cell r="D165">
            <v>58.521000000000001</v>
          </cell>
          <cell r="E165">
            <v>7.4956619260000004</v>
          </cell>
          <cell r="F165">
            <v>1483.0051150961424</v>
          </cell>
          <cell r="G165">
            <v>0.40566448999999999</v>
          </cell>
          <cell r="H165">
            <v>1288.9621889251425</v>
          </cell>
          <cell r="I165">
            <v>193.63726168100001</v>
          </cell>
          <cell r="J165">
            <v>1853.4759583781424</v>
          </cell>
          <cell r="K165">
            <v>1279.1784910431356</v>
          </cell>
          <cell r="L165">
            <v>0.32656776799999998</v>
          </cell>
          <cell r="M165">
            <v>1278.8519232751357</v>
          </cell>
          <cell r="N165">
            <v>3132.6544494212781</v>
          </cell>
          <cell r="O165">
            <v>1272.1959856919721</v>
          </cell>
          <cell r="P165">
            <v>37.980832432999932</v>
          </cell>
          <cell r="Q165">
            <v>1234.2151532589724</v>
          </cell>
          <cell r="R165">
            <v>2262.7193068913061</v>
          </cell>
          <cell r="S165">
            <v>5.6714347589999932</v>
          </cell>
          <cell r="T165">
            <v>-100.25456524099999</v>
          </cell>
          <cell r="U165">
            <v>105.92599999999999</v>
          </cell>
          <cell r="V165">
            <v>2257.0478721323061</v>
          </cell>
          <cell r="W165">
            <v>4.5539131909999995</v>
          </cell>
          <cell r="X165">
            <v>2252.4939589413057</v>
          </cell>
          <cell r="Y165">
            <v>504.67827017999997</v>
          </cell>
          <cell r="Z165">
            <v>413.11061573199999</v>
          </cell>
          <cell r="AA165">
            <v>13.048615732</v>
          </cell>
          <cell r="AB165">
            <v>400.06200000000001</v>
          </cell>
          <cell r="AC165">
            <v>91.567654447999999</v>
          </cell>
          <cell r="AD165">
            <v>72.015654447999992</v>
          </cell>
          <cell r="AE165">
            <v>17.84</v>
          </cell>
          <cell r="AF165">
            <v>1.7120000000000002</v>
          </cell>
          <cell r="AG165">
            <v>-102.4174270180001</v>
          </cell>
          <cell r="AH165">
            <v>-193.63726168100001</v>
          </cell>
          <cell r="AI165">
            <v>3132.6544494212785</v>
          </cell>
          <cell r="AJ165" t="str">
            <v>Validée</v>
          </cell>
          <cell r="AK165">
            <v>163</v>
          </cell>
        </row>
        <row r="166">
          <cell r="A166">
            <v>42978</v>
          </cell>
          <cell r="B166">
            <v>383.140696248425</v>
          </cell>
          <cell r="C166">
            <v>446.55766173942499</v>
          </cell>
          <cell r="D166">
            <v>57.33</v>
          </cell>
          <cell r="E166">
            <v>6.086965491</v>
          </cell>
          <cell r="F166">
            <v>1389.1792660684418</v>
          </cell>
          <cell r="G166">
            <v>0.35761968900000002</v>
          </cell>
          <cell r="H166">
            <v>1194.1216003324416</v>
          </cell>
          <cell r="I166">
            <v>194.700046047</v>
          </cell>
          <cell r="J166">
            <v>1772.3199623168668</v>
          </cell>
          <cell r="K166">
            <v>1300.0501589282483</v>
          </cell>
          <cell r="L166">
            <v>0.32656776799999998</v>
          </cell>
          <cell r="M166">
            <v>1299.7235911602484</v>
          </cell>
          <cell r="N166">
            <v>3072.3701212451151</v>
          </cell>
          <cell r="O166">
            <v>1256.1074337078369</v>
          </cell>
          <cell r="P166">
            <v>24.929191752424799</v>
          </cell>
          <cell r="Q166">
            <v>1231.178241955412</v>
          </cell>
          <cell r="R166">
            <v>2205.7952405882784</v>
          </cell>
          <cell r="S166">
            <v>-39.274681554000011</v>
          </cell>
          <cell r="T166">
            <v>-145.06568155400001</v>
          </cell>
          <cell r="U166">
            <v>105.791</v>
          </cell>
          <cell r="V166">
            <v>2245.0699221422783</v>
          </cell>
          <cell r="W166">
            <v>4.5529726049999999</v>
          </cell>
          <cell r="X166">
            <v>2240.5169495372784</v>
          </cell>
          <cell r="Y166">
            <v>526.50471518500001</v>
          </cell>
          <cell r="Z166">
            <v>430.77561305199998</v>
          </cell>
          <cell r="AA166">
            <v>14.669613052000001</v>
          </cell>
          <cell r="AB166">
            <v>416.10599999999999</v>
          </cell>
          <cell r="AC166">
            <v>95.729102132999998</v>
          </cell>
          <cell r="AD166">
            <v>74.075102133000001</v>
          </cell>
          <cell r="AE166">
            <v>19.937000000000001</v>
          </cell>
          <cell r="AF166">
            <v>1.7170000000000001</v>
          </cell>
          <cell r="AG166">
            <v>-136.972162134</v>
          </cell>
          <cell r="AH166">
            <v>-194.700046047</v>
          </cell>
          <cell r="AI166">
            <v>3072.3701212451151</v>
          </cell>
          <cell r="AJ166" t="str">
            <v>Validée</v>
          </cell>
          <cell r="AK166">
            <v>164</v>
          </cell>
        </row>
        <row r="167">
          <cell r="A167">
            <v>43008</v>
          </cell>
          <cell r="B167">
            <v>389.288254832956</v>
          </cell>
          <cell r="C167">
            <v>454.03088963395601</v>
          </cell>
          <cell r="D167">
            <v>57.62</v>
          </cell>
          <cell r="E167">
            <v>7.1226348010000002</v>
          </cell>
          <cell r="F167">
            <v>1408.9334970832335</v>
          </cell>
          <cell r="G167">
            <v>1.679586923</v>
          </cell>
          <cell r="H167">
            <v>1213.5813881582335</v>
          </cell>
          <cell r="I167">
            <v>193.67252200199999</v>
          </cell>
          <cell r="J167">
            <v>1798.2217519161895</v>
          </cell>
          <cell r="K167">
            <v>1305.674200390652</v>
          </cell>
          <cell r="L167">
            <v>0.32656776799999998</v>
          </cell>
          <cell r="M167">
            <v>1305.3476326226521</v>
          </cell>
          <cell r="N167">
            <v>3103.8959523068415</v>
          </cell>
          <cell r="O167">
            <v>1260.3277636730809</v>
          </cell>
          <cell r="P167">
            <v>36.945802214956075</v>
          </cell>
          <cell r="Q167">
            <v>1223.3819614581248</v>
          </cell>
          <cell r="R167">
            <v>2268.2651970117604</v>
          </cell>
          <cell r="S167">
            <v>-6.9064918540000235</v>
          </cell>
          <cell r="T167">
            <v>-119.15849185399998</v>
          </cell>
          <cell r="U167">
            <v>112.25199999999995</v>
          </cell>
          <cell r="V167">
            <v>2275.1716888657602</v>
          </cell>
          <cell r="W167">
            <v>5.1626295429999995</v>
          </cell>
          <cell r="X167">
            <v>2270.0090593227601</v>
          </cell>
          <cell r="Y167">
            <v>529.239709855</v>
          </cell>
          <cell r="Z167">
            <v>436.581240444</v>
          </cell>
          <cell r="AA167">
            <v>15.974240444000001</v>
          </cell>
          <cell r="AB167">
            <v>420.60700000000003</v>
          </cell>
          <cell r="AC167">
            <v>92.658469410999999</v>
          </cell>
          <cell r="AD167">
            <v>72.550469410999995</v>
          </cell>
          <cell r="AE167">
            <v>18.382000000000001</v>
          </cell>
          <cell r="AF167">
            <v>1.726</v>
          </cell>
          <cell r="AG167">
            <v>-104.54270147699985</v>
          </cell>
          <cell r="AH167">
            <v>-193.67252200199999</v>
          </cell>
          <cell r="AI167">
            <v>3103.8959523068411</v>
          </cell>
          <cell r="AJ167" t="str">
            <v>Validée</v>
          </cell>
          <cell r="AK167">
            <v>165</v>
          </cell>
        </row>
        <row r="168">
          <cell r="A168">
            <v>43039</v>
          </cell>
          <cell r="B168">
            <v>396.19907098728902</v>
          </cell>
          <cell r="C168">
            <v>454.41625107228901</v>
          </cell>
          <cell r="D168">
            <v>50.978999999999999</v>
          </cell>
          <cell r="E168">
            <v>7.2381800849999998</v>
          </cell>
          <cell r="F168">
            <v>1374.8607745172606</v>
          </cell>
          <cell r="G168">
            <v>0.45376441699999998</v>
          </cell>
          <cell r="H168">
            <v>1180.9286660492605</v>
          </cell>
          <cell r="I168">
            <v>193.47834405099999</v>
          </cell>
          <cell r="J168">
            <v>1771.0598455045497</v>
          </cell>
          <cell r="K168">
            <v>1307.3465189357773</v>
          </cell>
          <cell r="L168">
            <v>0.32656776799999998</v>
          </cell>
          <cell r="M168">
            <v>1307.0199511677774</v>
          </cell>
          <cell r="N168">
            <v>3078.4063644403268</v>
          </cell>
          <cell r="O168">
            <v>1327.8259013962997</v>
          </cell>
          <cell r="P168">
            <v>36.355622195289129</v>
          </cell>
          <cell r="Q168">
            <v>1291.4702792010103</v>
          </cell>
          <cell r="R168">
            <v>2206.5715252970281</v>
          </cell>
          <cell r="S168">
            <v>-95.16653980600006</v>
          </cell>
          <cell r="T168">
            <v>-204.16753980600004</v>
          </cell>
          <cell r="U168">
            <v>109.00099999999998</v>
          </cell>
          <cell r="V168">
            <v>2301.738065103028</v>
          </cell>
          <cell r="W168">
            <v>5.3007270870000003</v>
          </cell>
          <cell r="X168">
            <v>2296.4373380160278</v>
          </cell>
          <cell r="Y168">
            <v>545.41319115900001</v>
          </cell>
          <cell r="Z168">
            <v>446.13019576800002</v>
          </cell>
          <cell r="AA168">
            <v>19.047195768000002</v>
          </cell>
          <cell r="AB168">
            <v>427.08300000000003</v>
          </cell>
          <cell r="AC168">
            <v>99.282995390999986</v>
          </cell>
          <cell r="AD168">
            <v>76.498995390999994</v>
          </cell>
          <cell r="AE168">
            <v>21.939</v>
          </cell>
          <cell r="AF168">
            <v>0.84500000000000008</v>
          </cell>
          <cell r="AG168">
            <v>-89.422128905999969</v>
          </cell>
          <cell r="AH168">
            <v>-193.47834405099999</v>
          </cell>
          <cell r="AI168">
            <v>3078.4063644403282</v>
          </cell>
          <cell r="AJ168" t="str">
            <v>Validée</v>
          </cell>
          <cell r="AK168">
            <v>166</v>
          </cell>
        </row>
        <row r="169">
          <cell r="A169">
            <v>43069</v>
          </cell>
          <cell r="B169">
            <v>402.87479088104203</v>
          </cell>
          <cell r="C169">
            <v>463.496135219042</v>
          </cell>
          <cell r="D169">
            <v>52.429000000000002</v>
          </cell>
          <cell r="E169">
            <v>8.1923443379999998</v>
          </cell>
          <cell r="F169">
            <v>1473.8939114464188</v>
          </cell>
          <cell r="G169">
            <v>0.37833056000000004</v>
          </cell>
          <cell r="H169">
            <v>1280.0372368354188</v>
          </cell>
          <cell r="I169">
            <v>193.47834405099999</v>
          </cell>
          <cell r="J169">
            <v>1876.7687023274607</v>
          </cell>
          <cell r="K169">
            <v>1325.609927009561</v>
          </cell>
          <cell r="L169">
            <v>0.33310831899999999</v>
          </cell>
          <cell r="M169">
            <v>1325.276818690561</v>
          </cell>
          <cell r="N169">
            <v>3202.3786293370217</v>
          </cell>
          <cell r="O169">
            <v>1308.7759741335954</v>
          </cell>
          <cell r="P169">
            <v>48.98806446404194</v>
          </cell>
          <cell r="Q169">
            <v>1259.7879096695533</v>
          </cell>
          <cell r="R169">
            <v>2341.3833981174266</v>
          </cell>
          <cell r="S169">
            <v>39.023979132999926</v>
          </cell>
          <cell r="T169">
            <v>-75.452020867000016</v>
          </cell>
          <cell r="U169">
            <v>114.47599999999994</v>
          </cell>
          <cell r="V169">
            <v>2302.3594189844266</v>
          </cell>
          <cell r="W169">
            <v>5.213273128</v>
          </cell>
          <cell r="X169">
            <v>2297.1461458564268</v>
          </cell>
          <cell r="Y169">
            <v>554.03965761500001</v>
          </cell>
          <cell r="Z169">
            <v>457.47758388400001</v>
          </cell>
          <cell r="AA169">
            <v>20.627583884</v>
          </cell>
          <cell r="AB169">
            <v>436.85</v>
          </cell>
          <cell r="AC169">
            <v>96.562073730999998</v>
          </cell>
          <cell r="AD169">
            <v>75.422073731000012</v>
          </cell>
          <cell r="AE169">
            <v>20.29</v>
          </cell>
          <cell r="AF169">
            <v>0.85000000000000009</v>
          </cell>
          <cell r="AG169">
            <v>-106.25891470099995</v>
          </cell>
          <cell r="AH169">
            <v>-193.47834405099999</v>
          </cell>
          <cell r="AI169">
            <v>3202.3786293370217</v>
          </cell>
          <cell r="AJ169" t="str">
            <v>Validée</v>
          </cell>
          <cell r="AK169">
            <v>167</v>
          </cell>
        </row>
        <row r="170">
          <cell r="A170">
            <v>43100</v>
          </cell>
          <cell r="B170">
            <v>447.88524436486398</v>
          </cell>
          <cell r="C170">
            <v>521.52453824986401</v>
          </cell>
          <cell r="D170">
            <v>66.009</v>
          </cell>
          <cell r="E170">
            <v>7.6302938850000004</v>
          </cell>
          <cell r="F170">
            <v>1577.7467324755287</v>
          </cell>
          <cell r="G170">
            <v>0.38193575400000002</v>
          </cell>
          <cell r="H170">
            <v>1377.2429933615285</v>
          </cell>
          <cell r="I170">
            <v>200.12180336</v>
          </cell>
          <cell r="J170">
            <v>2025.6319768403928</v>
          </cell>
          <cell r="K170">
            <v>1341.0855441282247</v>
          </cell>
          <cell r="L170">
            <v>0.33310831899999999</v>
          </cell>
          <cell r="M170">
            <v>1340.7524358092246</v>
          </cell>
          <cell r="N170">
            <v>3366.7175209686175</v>
          </cell>
          <cell r="O170">
            <v>1330.1164299021225</v>
          </cell>
          <cell r="P170">
            <v>-0.97584279913587579</v>
          </cell>
          <cell r="Q170">
            <v>1331.0922727012585</v>
          </cell>
          <cell r="R170">
            <v>2436.3076982104953</v>
          </cell>
          <cell r="S170">
            <v>66.063862190000023</v>
          </cell>
          <cell r="T170">
            <v>-55.738137809999998</v>
          </cell>
          <cell r="U170">
            <v>121.80200000000002</v>
          </cell>
          <cell r="V170">
            <v>2370.2438360204951</v>
          </cell>
          <cell r="W170">
            <v>5.1866795510000001</v>
          </cell>
          <cell r="X170">
            <v>2365.0571564694951</v>
          </cell>
          <cell r="Y170">
            <v>571.34283875799997</v>
          </cell>
          <cell r="Z170">
            <v>463.80793289500002</v>
          </cell>
          <cell r="AA170">
            <v>22.699932895</v>
          </cell>
          <cell r="AB170">
            <v>441.108</v>
          </cell>
          <cell r="AC170">
            <v>107.53490586299999</v>
          </cell>
          <cell r="AD170">
            <v>89.580905862999998</v>
          </cell>
          <cell r="AE170">
            <v>17.099999999999998</v>
          </cell>
          <cell r="AF170">
            <v>0.85400000000000009</v>
          </cell>
          <cell r="AG170">
            <v>-171.63623161400011</v>
          </cell>
          <cell r="AH170">
            <v>-200.12180336</v>
          </cell>
          <cell r="AI170">
            <v>3366.7175209686184</v>
          </cell>
          <cell r="AJ170" t="str">
            <v>Validée</v>
          </cell>
          <cell r="AK170">
            <v>168</v>
          </cell>
        </row>
        <row r="171">
          <cell r="A171">
            <v>43131</v>
          </cell>
          <cell r="B171">
            <v>455.48230536099999</v>
          </cell>
          <cell r="C171">
            <v>527.16418973099996</v>
          </cell>
          <cell r="D171">
            <v>62.512</v>
          </cell>
          <cell r="E171">
            <v>9.1698843700000001</v>
          </cell>
          <cell r="F171">
            <v>1555.2988111509999</v>
          </cell>
          <cell r="G171">
            <v>1.7079930030000001</v>
          </cell>
          <cell r="H171">
            <v>1348.413</v>
          </cell>
          <cell r="I171">
            <v>205.177818148</v>
          </cell>
          <cell r="J171">
            <v>2010.7811165119999</v>
          </cell>
          <cell r="K171">
            <v>1375.297108319</v>
          </cell>
          <cell r="L171">
            <v>0.33310831899999999</v>
          </cell>
          <cell r="M171">
            <v>1374.9639999999999</v>
          </cell>
          <cell r="N171">
            <v>3386.0782248309997</v>
          </cell>
          <cell r="O171">
            <v>931.30647472300052</v>
          </cell>
          <cell r="P171">
            <v>60.279474723000135</v>
          </cell>
          <cell r="Q171">
            <v>871.02700000000004</v>
          </cell>
          <cell r="R171">
            <v>2920.9207507430001</v>
          </cell>
          <cell r="S171">
            <v>370.23923052999999</v>
          </cell>
          <cell r="T171">
            <v>-41.049769470000008</v>
          </cell>
          <cell r="U171">
            <v>411.28899999999999</v>
          </cell>
          <cell r="V171">
            <v>2550.6815202130001</v>
          </cell>
          <cell r="W171">
            <v>5.2625202130000002</v>
          </cell>
          <cell r="X171">
            <v>2545.4189999999999</v>
          </cell>
          <cell r="Y171">
            <v>680.92315385300003</v>
          </cell>
          <cell r="Z171">
            <v>433.44697712600004</v>
          </cell>
          <cell r="AA171">
            <v>2.7099771260000001</v>
          </cell>
          <cell r="AB171">
            <v>430.73700000000002</v>
          </cell>
          <cell r="AC171">
            <v>247.47617672699997</v>
          </cell>
          <cell r="AD171">
            <v>130.495176727</v>
          </cell>
          <cell r="AE171">
            <v>116.97199999999999</v>
          </cell>
          <cell r="AF171">
            <v>8.9999999999999993E-3</v>
          </cell>
          <cell r="AG171">
            <v>-214.77415321799998</v>
          </cell>
          <cell r="AH171">
            <v>-205.177818148</v>
          </cell>
          <cell r="AI171">
            <v>3386.0782248310006</v>
          </cell>
          <cell r="AJ171" t="str">
            <v>Validée</v>
          </cell>
          <cell r="AK171">
            <v>169</v>
          </cell>
        </row>
        <row r="172">
          <cell r="A172">
            <v>43159</v>
          </cell>
          <cell r="B172">
            <v>467.60939213299997</v>
          </cell>
          <cell r="C172">
            <v>543.34827650299997</v>
          </cell>
          <cell r="D172">
            <v>66.569000000000003</v>
          </cell>
          <cell r="E172">
            <v>9.1698843700000001</v>
          </cell>
          <cell r="F172">
            <v>1589.5912991499999</v>
          </cell>
          <cell r="G172">
            <v>0.35466903999999999</v>
          </cell>
          <cell r="H172">
            <v>1380.752</v>
          </cell>
          <cell r="I172">
            <v>208.48463011000001</v>
          </cell>
          <cell r="J172">
            <v>2057.2006912829997</v>
          </cell>
          <cell r="K172">
            <v>1391.0701083190002</v>
          </cell>
          <cell r="L172">
            <v>0.33310831899999999</v>
          </cell>
          <cell r="M172">
            <v>1390.7370000000001</v>
          </cell>
          <cell r="N172">
            <v>3448.2707996019999</v>
          </cell>
          <cell r="O172">
            <v>1210.7814527210001</v>
          </cell>
          <cell r="P172">
            <v>78.442452720999995</v>
          </cell>
          <cell r="Q172">
            <v>1132.3389999999999</v>
          </cell>
          <cell r="R172">
            <v>2666.7208088909997</v>
          </cell>
          <cell r="S172">
            <v>139.15318674500006</v>
          </cell>
          <cell r="T172">
            <v>-38.12381325499998</v>
          </cell>
          <cell r="U172">
            <v>177.27700000000004</v>
          </cell>
          <cell r="V172">
            <v>2527.5676221459998</v>
          </cell>
          <cell r="W172">
            <v>17.531622146</v>
          </cell>
          <cell r="X172">
            <v>2510.0359999999996</v>
          </cell>
          <cell r="Y172">
            <v>675.80799599700003</v>
          </cell>
          <cell r="Z172">
            <v>433.56754591999999</v>
          </cell>
          <cell r="AA172">
            <v>4.6465459200000003</v>
          </cell>
          <cell r="AB172">
            <v>428.92099999999999</v>
          </cell>
          <cell r="AC172">
            <v>242.24045007699999</v>
          </cell>
          <cell r="AD172">
            <v>123.06145007699998</v>
          </cell>
          <cell r="AE172">
            <v>119.179</v>
          </cell>
          <cell r="AF172">
            <v>0</v>
          </cell>
          <cell r="AG172">
            <v>-246.57653398700006</v>
          </cell>
          <cell r="AH172">
            <v>-208.48463011000001</v>
          </cell>
          <cell r="AI172">
            <v>3448.2707996019994</v>
          </cell>
          <cell r="AJ172" t="str">
            <v>Validée</v>
          </cell>
          <cell r="AK172">
            <v>170</v>
          </cell>
        </row>
        <row r="173">
          <cell r="A173">
            <v>43190</v>
          </cell>
          <cell r="B173">
            <v>494.75071774899993</v>
          </cell>
          <cell r="C173">
            <v>565.70425263699997</v>
          </cell>
          <cell r="D173">
            <v>63.865000000000002</v>
          </cell>
          <cell r="E173">
            <v>7.0885348879999999</v>
          </cell>
          <cell r="F173">
            <v>1666.090048408</v>
          </cell>
          <cell r="G173">
            <v>0.33940256799999996</v>
          </cell>
          <cell r="H173">
            <v>1453.74</v>
          </cell>
          <cell r="I173">
            <v>212.01064584000002</v>
          </cell>
          <cell r="J173">
            <v>2160.840766157</v>
          </cell>
          <cell r="K173">
            <v>1373.8711083190001</v>
          </cell>
          <cell r="L173">
            <v>0.33310831899999999</v>
          </cell>
          <cell r="M173">
            <v>1373.538</v>
          </cell>
          <cell r="N173">
            <v>3534.711874476</v>
          </cell>
          <cell r="O173">
            <v>1374.9749899349999</v>
          </cell>
          <cell r="P173">
            <v>175.4779899350001</v>
          </cell>
          <cell r="Q173">
            <v>1199.4969999999998</v>
          </cell>
          <cell r="R173">
            <v>2594.6044734740008</v>
          </cell>
          <cell r="S173">
            <v>123.27655343700005</v>
          </cell>
          <cell r="T173">
            <v>-12.915446563000019</v>
          </cell>
          <cell r="U173">
            <v>136.19200000000006</v>
          </cell>
          <cell r="V173">
            <v>2471.3279200370007</v>
          </cell>
          <cell r="W173">
            <v>5.5909200370000001</v>
          </cell>
          <cell r="X173">
            <v>2465.7370000000005</v>
          </cell>
          <cell r="Y173">
            <v>652.16133164500002</v>
          </cell>
          <cell r="Z173">
            <v>434.29069774699997</v>
          </cell>
          <cell r="AA173">
            <v>6.422697747</v>
          </cell>
          <cell r="AB173">
            <v>427.86799999999999</v>
          </cell>
          <cell r="AC173">
            <v>217.87063389799999</v>
          </cell>
          <cell r="AD173">
            <v>116.761633898</v>
          </cell>
          <cell r="AE173">
            <v>101.10899999999999</v>
          </cell>
          <cell r="AF173">
            <v>0</v>
          </cell>
          <cell r="AG173">
            <v>-217.29374271200012</v>
          </cell>
          <cell r="AH173">
            <v>-212.01064584000002</v>
          </cell>
          <cell r="AI173">
            <v>3534.7118744760005</v>
          </cell>
          <cell r="AJ173" t="str">
            <v>Validée</v>
          </cell>
          <cell r="AK173">
            <v>171</v>
          </cell>
        </row>
        <row r="174">
          <cell r="A174">
            <v>43220</v>
          </cell>
          <cell r="B174">
            <v>504.11075422199997</v>
          </cell>
          <cell r="C174">
            <v>572.89651398299998</v>
          </cell>
          <cell r="D174">
            <v>61.935000000000002</v>
          </cell>
          <cell r="E174">
            <v>6.8507597609999991</v>
          </cell>
          <cell r="F174">
            <v>1659.106201906</v>
          </cell>
          <cell r="G174">
            <v>0.36344484300000002</v>
          </cell>
          <cell r="H174">
            <v>1444.385</v>
          </cell>
          <cell r="I174">
            <v>214.35775706300001</v>
          </cell>
          <cell r="J174">
            <v>2163.2169561279998</v>
          </cell>
          <cell r="K174">
            <v>1441.1971083190001</v>
          </cell>
          <cell r="L174">
            <v>0.33310831899999999</v>
          </cell>
          <cell r="M174">
            <v>1440.864</v>
          </cell>
          <cell r="N174">
            <v>3604.4140644469999</v>
          </cell>
          <cell r="O174">
            <v>1377.32001126</v>
          </cell>
          <cell r="P174">
            <v>255.08201126000006</v>
          </cell>
          <cell r="Q174">
            <v>1122.2379999999998</v>
          </cell>
          <cell r="R174">
            <v>2589.6169811579998</v>
          </cell>
          <cell r="S174">
            <v>99.704777217000014</v>
          </cell>
          <cell r="T174">
            <v>1.1217772169999805</v>
          </cell>
          <cell r="U174">
            <v>98.583000000000027</v>
          </cell>
          <cell r="V174">
            <v>2489.9122039409999</v>
          </cell>
          <cell r="W174">
            <v>12.427203941000002</v>
          </cell>
          <cell r="X174">
            <v>2477.4849999999997</v>
          </cell>
          <cell r="Y174">
            <v>616.28834292500005</v>
          </cell>
          <cell r="Z174">
            <v>412.058390089</v>
          </cell>
          <cell r="AA174">
            <v>7.8803900890000005</v>
          </cell>
          <cell r="AB174">
            <v>404.178</v>
          </cell>
          <cell r="AC174">
            <v>204.229952836</v>
          </cell>
          <cell r="AD174">
            <v>116.400952836</v>
          </cell>
          <cell r="AE174">
            <v>87.828999999999994</v>
          </cell>
          <cell r="AF174">
            <v>0</v>
          </cell>
          <cell r="AG174">
            <v>-253.76541495400011</v>
          </cell>
          <cell r="AH174">
            <v>-214.35775706300001</v>
          </cell>
          <cell r="AI174">
            <v>3604.4140644469999</v>
          </cell>
          <cell r="AJ174" t="str">
            <v>Validée</v>
          </cell>
          <cell r="AK174">
            <v>172</v>
          </cell>
        </row>
        <row r="175">
          <cell r="A175">
            <v>43251</v>
          </cell>
          <cell r="B175">
            <v>502.67899937599992</v>
          </cell>
          <cell r="C175">
            <v>572.74677876199996</v>
          </cell>
          <cell r="D175">
            <v>65.748999999999995</v>
          </cell>
          <cell r="E175">
            <v>4.3187793860000001</v>
          </cell>
          <cell r="F175">
            <v>1695.2392778340002</v>
          </cell>
          <cell r="G175">
            <v>0.35265532500000002</v>
          </cell>
          <cell r="H175">
            <v>1477.1550000000002</v>
          </cell>
          <cell r="I175">
            <v>217.731622509</v>
          </cell>
          <cell r="J175">
            <v>2197.9182772100003</v>
          </cell>
          <cell r="K175">
            <v>1426.1201083190001</v>
          </cell>
          <cell r="L175">
            <v>0.33310831899999999</v>
          </cell>
          <cell r="M175">
            <v>1425.787</v>
          </cell>
          <cell r="N175">
            <v>3624.0383855290002</v>
          </cell>
          <cell r="O175">
            <v>1415.869067569</v>
          </cell>
          <cell r="P175">
            <v>301.94006756899989</v>
          </cell>
          <cell r="Q175">
            <v>1113.9290000000001</v>
          </cell>
          <cell r="R175">
            <v>2618.7031532740002</v>
          </cell>
          <cell r="S175">
            <v>135.27649425700002</v>
          </cell>
          <cell r="T175">
            <v>11.445494256999996</v>
          </cell>
          <cell r="U175">
            <v>123.83100000000002</v>
          </cell>
          <cell r="V175">
            <v>2483.426659017</v>
          </cell>
          <cell r="W175">
            <v>6.3556590170000007</v>
          </cell>
          <cell r="X175">
            <v>2477.0709999999999</v>
          </cell>
          <cell r="Y175">
            <v>615.81612464</v>
          </cell>
          <cell r="Z175">
            <v>419.80444465300002</v>
          </cell>
          <cell r="AA175">
            <v>9.6094446530000006</v>
          </cell>
          <cell r="AB175">
            <v>410.19499999999999</v>
          </cell>
          <cell r="AC175">
            <v>196.01167998700001</v>
          </cell>
          <cell r="AD175">
            <v>116.78567998700001</v>
          </cell>
          <cell r="AE175">
            <v>79.225999999999999</v>
          </cell>
          <cell r="AF175">
            <v>0</v>
          </cell>
          <cell r="AG175">
            <v>-205.28228932599995</v>
          </cell>
          <cell r="AH175">
            <v>-217.731622509</v>
          </cell>
          <cell r="AI175">
            <v>3624.0383855290002</v>
          </cell>
          <cell r="AJ175" t="str">
            <v>Validée</v>
          </cell>
          <cell r="AK175">
            <v>173</v>
          </cell>
        </row>
        <row r="176">
          <cell r="A176">
            <v>43281</v>
          </cell>
          <cell r="B176">
            <v>513.30257099599999</v>
          </cell>
          <cell r="C176">
            <v>588.15019797900004</v>
          </cell>
          <cell r="D176">
            <v>66.709000000000003</v>
          </cell>
          <cell r="E176">
            <v>8.138626983</v>
          </cell>
          <cell r="F176">
            <v>1672.6648020580001</v>
          </cell>
          <cell r="G176">
            <v>1.150241066</v>
          </cell>
          <cell r="H176">
            <v>1452.44</v>
          </cell>
          <cell r="I176">
            <v>219.07456099199999</v>
          </cell>
          <cell r="J176">
            <v>2185.9673730539998</v>
          </cell>
          <cell r="K176">
            <v>1464.998108319</v>
          </cell>
          <cell r="L176">
            <v>0.33310831899999999</v>
          </cell>
          <cell r="M176">
            <v>1464.665</v>
          </cell>
          <cell r="N176">
            <v>3650.9654813729999</v>
          </cell>
          <cell r="O176">
            <v>1482.1249953999998</v>
          </cell>
          <cell r="P176">
            <v>415.36299539999982</v>
          </cell>
          <cell r="Q176">
            <v>1066.7619999999999</v>
          </cell>
          <cell r="R176">
            <v>2540.1024509100002</v>
          </cell>
          <cell r="S176">
            <v>-9.0647325489999986</v>
          </cell>
          <cell r="T176">
            <v>-107.78373254899999</v>
          </cell>
          <cell r="U176">
            <v>98.718999999999994</v>
          </cell>
          <cell r="V176">
            <v>2549.1671834590002</v>
          </cell>
          <cell r="W176">
            <v>6.3291834590000002</v>
          </cell>
          <cell r="X176">
            <v>2542.8380000000002</v>
          </cell>
          <cell r="Y176">
            <v>582.11624254200001</v>
          </cell>
          <cell r="Z176">
            <v>423.60151102700002</v>
          </cell>
          <cell r="AA176">
            <v>10.568511027</v>
          </cell>
          <cell r="AB176">
            <v>413.03300000000002</v>
          </cell>
          <cell r="AC176">
            <v>158.51473151499999</v>
          </cell>
          <cell r="AD176">
            <v>79.025731515000004</v>
          </cell>
          <cell r="AE176">
            <v>79.489000000000004</v>
          </cell>
          <cell r="AF176">
            <v>0</v>
          </cell>
          <cell r="AG176">
            <v>-210.85427760500005</v>
          </cell>
          <cell r="AH176">
            <v>-219.07456099199999</v>
          </cell>
          <cell r="AI176">
            <v>3650.9654813730003</v>
          </cell>
          <cell r="AJ176" t="str">
            <v>Validée</v>
          </cell>
          <cell r="AK176">
            <v>174</v>
          </cell>
        </row>
        <row r="177">
          <cell r="A177">
            <v>43312</v>
          </cell>
          <cell r="B177">
            <v>508.445812655</v>
          </cell>
          <cell r="C177">
            <v>579.36230711999997</v>
          </cell>
          <cell r="D177">
            <v>63.601999999999997</v>
          </cell>
          <cell r="E177">
            <v>7.3144944650000001</v>
          </cell>
          <cell r="F177">
            <v>1552.4878647739999</v>
          </cell>
          <cell r="G177">
            <v>0.41791118099999996</v>
          </cell>
          <cell r="H177">
            <v>1332.97</v>
          </cell>
          <cell r="I177">
            <v>219.09995359299998</v>
          </cell>
          <cell r="J177">
            <v>2060.933677429</v>
          </cell>
          <cell r="K177">
            <v>1403.2361083190001</v>
          </cell>
          <cell r="L177">
            <v>0.33310831899999999</v>
          </cell>
          <cell r="M177">
            <v>1402.903</v>
          </cell>
          <cell r="N177">
            <v>3464.1697857480003</v>
          </cell>
          <cell r="O177">
            <v>1398.6189073770001</v>
          </cell>
          <cell r="P177">
            <v>355.51790737700003</v>
          </cell>
          <cell r="Q177">
            <v>1043.1010000000001</v>
          </cell>
          <cell r="R177">
            <v>2535.1702227170003</v>
          </cell>
          <cell r="S177">
            <v>14.336826566999989</v>
          </cell>
          <cell r="T177">
            <v>-102.30917343300003</v>
          </cell>
          <cell r="U177">
            <v>116.64600000000002</v>
          </cell>
          <cell r="V177">
            <v>2520.8333961500002</v>
          </cell>
          <cell r="W177">
            <v>20.958396150000002</v>
          </cell>
          <cell r="X177">
            <v>2499.875</v>
          </cell>
          <cell r="Y177">
            <v>564.01481529000012</v>
          </cell>
          <cell r="Z177">
            <v>434.58338875200008</v>
          </cell>
          <cell r="AA177">
            <v>11.220388752</v>
          </cell>
          <cell r="AB177">
            <v>423.36300000000006</v>
          </cell>
          <cell r="AC177">
            <v>129.43142653800001</v>
          </cell>
          <cell r="AD177">
            <v>113.352426538</v>
          </cell>
          <cell r="AE177">
            <v>16.079000000000001</v>
          </cell>
          <cell r="AF177">
            <v>0</v>
          </cell>
          <cell r="AG177">
            <v>-94.395470943999996</v>
          </cell>
          <cell r="AH177">
            <v>-219.09995359299998</v>
          </cell>
          <cell r="AI177">
            <v>3464.1697857480003</v>
          </cell>
          <cell r="AJ177" t="str">
            <v>Validée</v>
          </cell>
          <cell r="AK177">
            <v>175</v>
          </cell>
        </row>
        <row r="178">
          <cell r="A178">
            <v>43343</v>
          </cell>
          <cell r="B178">
            <v>512.52333656199994</v>
          </cell>
          <cell r="C178">
            <v>586.02427378699997</v>
          </cell>
          <cell r="D178">
            <v>66.704999999999998</v>
          </cell>
          <cell r="E178">
            <v>6.7959372249999994</v>
          </cell>
          <cell r="F178">
            <v>1611.1873344400001</v>
          </cell>
          <cell r="G178">
            <v>0.35310495399999997</v>
          </cell>
          <cell r="H178">
            <v>1391.9780000000001</v>
          </cell>
          <cell r="I178">
            <v>218.85622948599999</v>
          </cell>
          <cell r="J178">
            <v>2123.7106710019998</v>
          </cell>
          <cell r="K178">
            <v>1438.1191083190001</v>
          </cell>
          <cell r="L178">
            <v>0.33310831899999999</v>
          </cell>
          <cell r="M178">
            <v>1437.7860000000001</v>
          </cell>
          <cell r="N178">
            <v>3561.8297793209999</v>
          </cell>
          <cell r="O178">
            <v>1370.4860119099999</v>
          </cell>
          <cell r="P178">
            <v>300.71201191000011</v>
          </cell>
          <cell r="Q178">
            <v>1069.7739999999999</v>
          </cell>
          <cell r="R178">
            <v>2597.4150319750001</v>
          </cell>
          <cell r="S178">
            <v>54.369214928000048</v>
          </cell>
          <cell r="T178">
            <v>-62.544785071999996</v>
          </cell>
          <cell r="U178">
            <v>116.91400000000004</v>
          </cell>
          <cell r="V178">
            <v>2543.0458170470001</v>
          </cell>
          <cell r="W178">
            <v>6.6038170469999997</v>
          </cell>
          <cell r="X178">
            <v>2536.442</v>
          </cell>
          <cell r="Y178">
            <v>568.26638656199998</v>
          </cell>
          <cell r="Z178">
            <v>439.41938850000003</v>
          </cell>
          <cell r="AA178">
            <v>11.9973885</v>
          </cell>
          <cell r="AB178">
            <v>427.42200000000003</v>
          </cell>
          <cell r="AC178">
            <v>128.84699806200001</v>
          </cell>
          <cell r="AD178">
            <v>113.212998062</v>
          </cell>
          <cell r="AE178">
            <v>15.634</v>
          </cell>
          <cell r="AF178">
            <v>0</v>
          </cell>
          <cell r="AG178">
            <v>-162.19512199799999</v>
          </cell>
          <cell r="AH178">
            <v>-218.85622948599999</v>
          </cell>
          <cell r="AI178">
            <v>3561.8297793210004</v>
          </cell>
          <cell r="AJ178" t="str">
            <v>Validée</v>
          </cell>
          <cell r="AK178">
            <v>176</v>
          </cell>
        </row>
        <row r="179">
          <cell r="A179">
            <v>43373</v>
          </cell>
          <cell r="B179">
            <v>498.427988094</v>
          </cell>
          <cell r="C179">
            <v>564.54466985099998</v>
          </cell>
          <cell r="D179">
            <v>59.292999999999999</v>
          </cell>
          <cell r="E179">
            <v>6.8236817570000001</v>
          </cell>
          <cell r="F179">
            <v>1546.776219371</v>
          </cell>
          <cell r="G179">
            <v>0.41814021599999995</v>
          </cell>
          <cell r="H179">
            <v>1328.0900000000001</v>
          </cell>
          <cell r="I179">
            <v>218.26807915500001</v>
          </cell>
          <cell r="J179">
            <v>2045.2042074650001</v>
          </cell>
          <cell r="K179">
            <v>1451.3511083190001</v>
          </cell>
          <cell r="L179">
            <v>0.33310831899999999</v>
          </cell>
          <cell r="M179">
            <v>1451.018</v>
          </cell>
          <cell r="N179">
            <v>3496.5553157840004</v>
          </cell>
          <cell r="O179">
            <v>1246.5533834439998</v>
          </cell>
          <cell r="P179">
            <v>216.10138344399991</v>
          </cell>
          <cell r="Q179">
            <v>1030.4520000000002</v>
          </cell>
          <cell r="R179">
            <v>2683.7665308769997</v>
          </cell>
          <cell r="S179">
            <v>78.548184442000021</v>
          </cell>
          <cell r="T179">
            <v>-34.821815557999983</v>
          </cell>
          <cell r="U179">
            <v>113.37</v>
          </cell>
          <cell r="V179">
            <v>2605.2183464349996</v>
          </cell>
          <cell r="W179">
            <v>6.4483464350000013</v>
          </cell>
          <cell r="X179">
            <v>2598.77</v>
          </cell>
          <cell r="Y179">
            <v>578.66076109499932</v>
          </cell>
          <cell r="Z179">
            <v>444.34253455899932</v>
          </cell>
          <cell r="AA179">
            <v>12.738534559</v>
          </cell>
          <cell r="AB179">
            <v>431.6039999999993</v>
          </cell>
          <cell r="AC179">
            <v>134.318226536</v>
          </cell>
          <cell r="AD179">
            <v>114.12022653599999</v>
          </cell>
          <cell r="AE179">
            <v>20.198</v>
          </cell>
          <cell r="AF179">
            <v>0</v>
          </cell>
          <cell r="AG179">
            <v>-144.89616255799993</v>
          </cell>
          <cell r="AH179">
            <v>-218.26807915500001</v>
          </cell>
          <cell r="AI179">
            <v>3496.555315784</v>
          </cell>
          <cell r="AJ179" t="str">
            <v>Validée</v>
          </cell>
          <cell r="AK179">
            <v>177</v>
          </cell>
        </row>
        <row r="180">
          <cell r="A180">
            <v>43404</v>
          </cell>
          <cell r="B180">
            <v>493.41945155699995</v>
          </cell>
          <cell r="C180">
            <v>562.92753360899997</v>
          </cell>
          <cell r="D180">
            <v>62.682000000000002</v>
          </cell>
          <cell r="E180">
            <v>6.8260820519999994</v>
          </cell>
          <cell r="F180">
            <v>1504.1816670400001</v>
          </cell>
          <cell r="G180">
            <v>0.333302612</v>
          </cell>
          <cell r="H180">
            <v>1286.5720000000001</v>
          </cell>
          <cell r="I180">
            <v>217.27636442799999</v>
          </cell>
          <cell r="J180">
            <v>1997.6011185970001</v>
          </cell>
          <cell r="K180">
            <v>1476.1061083190002</v>
          </cell>
          <cell r="L180">
            <v>0.33310831899999999</v>
          </cell>
          <cell r="M180">
            <v>1475.7730000000001</v>
          </cell>
          <cell r="N180">
            <v>3473.7072269160003</v>
          </cell>
          <cell r="O180">
            <v>1257.2255482980001</v>
          </cell>
          <cell r="P180">
            <v>228.09454829800006</v>
          </cell>
          <cell r="Q180">
            <v>1029.1310000000001</v>
          </cell>
          <cell r="R180">
            <v>2672.1659929669995</v>
          </cell>
          <cell r="S180">
            <v>73.850666772000039</v>
          </cell>
          <cell r="T180">
            <v>-50.270333227999991</v>
          </cell>
          <cell r="U180">
            <v>124.12100000000004</v>
          </cell>
          <cell r="V180">
            <v>2598.3153261949997</v>
          </cell>
          <cell r="W180">
            <v>6.5093261949999999</v>
          </cell>
          <cell r="X180">
            <v>2591.806</v>
          </cell>
          <cell r="Y180">
            <v>583.78364952799939</v>
          </cell>
          <cell r="Z180">
            <v>446.02992675999934</v>
          </cell>
          <cell r="AA180">
            <v>13.95092676</v>
          </cell>
          <cell r="AB180">
            <v>432.07899999999933</v>
          </cell>
          <cell r="AC180">
            <v>137.75372276800002</v>
          </cell>
          <cell r="AD180">
            <v>116.41572276800001</v>
          </cell>
          <cell r="AE180">
            <v>21.338000000000001</v>
          </cell>
          <cell r="AF180">
            <v>0</v>
          </cell>
          <cell r="AG180">
            <v>-128.09933517899998</v>
          </cell>
          <cell r="AH180">
            <v>-217.27636442799999</v>
          </cell>
          <cell r="AI180">
            <v>3473.7072269159999</v>
          </cell>
          <cell r="AJ180" t="str">
            <v>Validée</v>
          </cell>
          <cell r="AK180">
            <v>178</v>
          </cell>
        </row>
        <row r="181">
          <cell r="A181">
            <v>43434</v>
          </cell>
          <cell r="B181">
            <v>527.28241877000005</v>
          </cell>
          <cell r="C181">
            <v>597.02852005099999</v>
          </cell>
          <cell r="D181">
            <v>61.631999999999998</v>
          </cell>
          <cell r="E181">
            <v>8.1141012809999999</v>
          </cell>
          <cell r="F181">
            <v>1523.7622451220002</v>
          </cell>
          <cell r="G181">
            <v>0.28168376299999998</v>
          </cell>
          <cell r="H181">
            <v>1306.777</v>
          </cell>
          <cell r="I181">
            <v>216.70356135900002</v>
          </cell>
          <cell r="J181">
            <v>2051.0446638920002</v>
          </cell>
          <cell r="K181">
            <v>1455.1421083190003</v>
          </cell>
          <cell r="L181">
            <v>0.33310831899999999</v>
          </cell>
          <cell r="M181">
            <v>1454.8090000000002</v>
          </cell>
          <cell r="N181">
            <v>3506.1867722110005</v>
          </cell>
          <cell r="O181">
            <v>1354.7896108790001</v>
          </cell>
          <cell r="P181">
            <v>230.78061087900016</v>
          </cell>
          <cell r="Q181">
            <v>1124.0089999999998</v>
          </cell>
          <cell r="R181">
            <v>2701.3786013340005</v>
          </cell>
          <cell r="S181">
            <v>98.108576945999957</v>
          </cell>
          <cell r="T181">
            <v>-39.446423053999993</v>
          </cell>
          <cell r="U181">
            <v>137.55499999999995</v>
          </cell>
          <cell r="V181">
            <v>2603.2700243880004</v>
          </cell>
          <cell r="W181">
            <v>6.2380243879999995</v>
          </cell>
          <cell r="X181">
            <v>2597.0320000000002</v>
          </cell>
          <cell r="Y181">
            <v>611.73154596400002</v>
          </cell>
          <cell r="Z181">
            <v>456.91234303599998</v>
          </cell>
          <cell r="AA181">
            <v>14.837343036</v>
          </cell>
          <cell r="AB181">
            <v>442.07499999999999</v>
          </cell>
          <cell r="AC181">
            <v>154.81920292800001</v>
          </cell>
          <cell r="AD181">
            <v>133.84320292800001</v>
          </cell>
          <cell r="AE181">
            <v>20.975999999999999</v>
          </cell>
          <cell r="AF181">
            <v>0</v>
          </cell>
          <cell r="AG181">
            <v>-61.750105962000021</v>
          </cell>
          <cell r="AH181">
            <v>-216.70356135900002</v>
          </cell>
          <cell r="AI181">
            <v>3506.1867722110005</v>
          </cell>
          <cell r="AJ181" t="str">
            <v>Validée</v>
          </cell>
          <cell r="AK181">
            <v>179</v>
          </cell>
        </row>
        <row r="182">
          <cell r="A182">
            <v>43465</v>
          </cell>
          <cell r="B182">
            <v>577.81096395400016</v>
          </cell>
          <cell r="C182">
            <v>665.86361347800005</v>
          </cell>
          <cell r="D182">
            <v>78.641999999999996</v>
          </cell>
          <cell r="E182">
            <v>9.4106495240000001</v>
          </cell>
          <cell r="F182">
            <v>1710.9678940620001</v>
          </cell>
          <cell r="G182">
            <v>0.37287757199999999</v>
          </cell>
          <cell r="H182">
            <v>1486.229</v>
          </cell>
          <cell r="I182">
            <v>224.36601649000002</v>
          </cell>
          <cell r="J182">
            <v>2288.7788580160004</v>
          </cell>
          <cell r="K182">
            <v>1429.4871083190001</v>
          </cell>
          <cell r="L182">
            <v>0.33310831899999999</v>
          </cell>
          <cell r="M182">
            <v>1429.154</v>
          </cell>
          <cell r="N182">
            <v>3718.2659663350005</v>
          </cell>
          <cell r="O182">
            <v>1443.5011101120001</v>
          </cell>
          <cell r="P182">
            <v>310.50211011199997</v>
          </cell>
          <cell r="Q182">
            <v>1132.999</v>
          </cell>
          <cell r="R182">
            <v>2721.8996238999998</v>
          </cell>
          <cell r="S182">
            <v>57.226900240000049</v>
          </cell>
          <cell r="T182">
            <v>-66.737099760000007</v>
          </cell>
          <cell r="U182">
            <v>123.96400000000006</v>
          </cell>
          <cell r="V182">
            <v>2664.67272366</v>
          </cell>
          <cell r="W182">
            <v>5.6977236600000003</v>
          </cell>
          <cell r="X182">
            <v>2658.9750000000004</v>
          </cell>
          <cell r="Y182">
            <v>630.06899696300002</v>
          </cell>
          <cell r="Z182">
            <v>470.94339050400004</v>
          </cell>
          <cell r="AA182">
            <v>16.510390504</v>
          </cell>
          <cell r="AB182">
            <v>454.43300000000005</v>
          </cell>
          <cell r="AC182">
            <v>159.12560645899998</v>
          </cell>
          <cell r="AD182">
            <v>134.08060645899997</v>
          </cell>
          <cell r="AE182">
            <v>25.045000000000002</v>
          </cell>
          <cell r="AF182">
            <v>0</v>
          </cell>
          <cell r="AG182">
            <v>-182.93422928600012</v>
          </cell>
          <cell r="AH182">
            <v>-224.36601649000002</v>
          </cell>
          <cell r="AI182">
            <v>3718.2659663349996</v>
          </cell>
          <cell r="AJ182" t="str">
            <v>Validée</v>
          </cell>
          <cell r="AK182">
            <v>180</v>
          </cell>
        </row>
        <row r="183">
          <cell r="A183">
            <v>43496</v>
          </cell>
          <cell r="B183">
            <v>556.15485447408037</v>
          </cell>
          <cell r="C183">
            <v>635.54310485908036</v>
          </cell>
          <cell r="D183">
            <v>72.948999999999998</v>
          </cell>
          <cell r="E183">
            <v>6.4392503850000002</v>
          </cell>
          <cell r="F183">
            <v>1561.4909430540001</v>
          </cell>
          <cell r="G183">
            <v>0.26328754800000004</v>
          </cell>
          <cell r="H183">
            <v>1334.828</v>
          </cell>
          <cell r="I183">
            <v>226.39965550600002</v>
          </cell>
          <cell r="J183">
            <v>2117.6457975280805</v>
          </cell>
          <cell r="K183">
            <v>1459.1471083189999</v>
          </cell>
          <cell r="L183">
            <v>0.33310831899999999</v>
          </cell>
          <cell r="M183">
            <v>1458.8139999999999</v>
          </cell>
          <cell r="N183">
            <v>3576.7929058470804</v>
          </cell>
          <cell r="O183">
            <v>1340.6134312300801</v>
          </cell>
          <cell r="P183">
            <v>253.2284312300801</v>
          </cell>
          <cell r="Q183">
            <v>1087.385</v>
          </cell>
          <cell r="R183">
            <v>2643.9239946839998</v>
          </cell>
          <cell r="S183">
            <v>0.59524108500006889</v>
          </cell>
          <cell r="T183">
            <v>-123.58075891499998</v>
          </cell>
          <cell r="U183">
            <v>124.17600000000004</v>
          </cell>
          <cell r="V183">
            <v>2643.3287535989998</v>
          </cell>
          <cell r="W183">
            <v>5.7687535990000001</v>
          </cell>
          <cell r="X183">
            <v>2637.56</v>
          </cell>
          <cell r="Y183">
            <v>639.38607832999992</v>
          </cell>
          <cell r="Z183">
            <v>465.69185237299996</v>
          </cell>
          <cell r="AA183">
            <v>2.5268523729999997</v>
          </cell>
          <cell r="AB183">
            <v>463.16499999999996</v>
          </cell>
          <cell r="AC183">
            <v>173.69422595699999</v>
          </cell>
          <cell r="AD183">
            <v>138.49122595699998</v>
          </cell>
          <cell r="AE183">
            <v>35.203000000000003</v>
          </cell>
          <cell r="AF183">
            <v>0</v>
          </cell>
          <cell r="AG183">
            <v>-231.64155826299989</v>
          </cell>
          <cell r="AH183">
            <v>-226.39965550600002</v>
          </cell>
          <cell r="AI183">
            <v>3576.79290584708</v>
          </cell>
          <cell r="AJ183" t="str">
            <v>Validée</v>
          </cell>
          <cell r="AK183">
            <v>181</v>
          </cell>
        </row>
        <row r="184">
          <cell r="A184">
            <v>43524</v>
          </cell>
          <cell r="B184">
            <v>564.45864322721116</v>
          </cell>
          <cell r="C184">
            <v>639.05799769021121</v>
          </cell>
          <cell r="D184">
            <v>67.128</v>
          </cell>
          <cell r="E184">
            <v>7.4713544629999999</v>
          </cell>
          <cell r="F184">
            <v>1636.5610427029999</v>
          </cell>
          <cell r="G184">
            <v>0.44987428899999998</v>
          </cell>
          <cell r="H184">
            <v>1408.0039999999999</v>
          </cell>
          <cell r="I184">
            <v>228.107168414</v>
          </cell>
          <cell r="J184">
            <v>2201.0196859302109</v>
          </cell>
          <cell r="K184">
            <v>1465.722108319</v>
          </cell>
          <cell r="L184">
            <v>0.33310831899999999</v>
          </cell>
          <cell r="M184">
            <v>1465.3889999999999</v>
          </cell>
          <cell r="N184">
            <v>3666.7417942492111</v>
          </cell>
          <cell r="O184">
            <v>1400.5917088142116</v>
          </cell>
          <cell r="P184">
            <v>260.07070881421123</v>
          </cell>
          <cell r="Q184">
            <v>1140.5210000000002</v>
          </cell>
          <cell r="R184">
            <v>2650.608200997</v>
          </cell>
          <cell r="S184">
            <v>12.492446313000016</v>
          </cell>
          <cell r="T184">
            <v>-104.08555368700002</v>
          </cell>
          <cell r="U184">
            <v>116.57800000000003</v>
          </cell>
          <cell r="V184">
            <v>2638.115754684</v>
          </cell>
          <cell r="W184">
            <v>6.039754684</v>
          </cell>
          <cell r="X184">
            <v>2632.076</v>
          </cell>
          <cell r="Y184">
            <v>639.42941777700003</v>
          </cell>
          <cell r="Z184">
            <v>474.67464197300001</v>
          </cell>
          <cell r="AA184">
            <v>4.3836419729999996</v>
          </cell>
          <cell r="AB184">
            <v>470.291</v>
          </cell>
          <cell r="AC184">
            <v>164.75477580400002</v>
          </cell>
          <cell r="AD184">
            <v>134.78977580400002</v>
          </cell>
          <cell r="AE184">
            <v>29.965</v>
          </cell>
          <cell r="AF184">
            <v>0</v>
          </cell>
          <cell r="AG184">
            <v>-254.97130221499981</v>
          </cell>
          <cell r="AH184">
            <v>-228.107168414</v>
          </cell>
          <cell r="AI184">
            <v>3666.741794249212</v>
          </cell>
          <cell r="AJ184" t="str">
            <v>Validée</v>
          </cell>
          <cell r="AK184">
            <v>182</v>
          </cell>
        </row>
        <row r="185">
          <cell r="A185">
            <v>43555</v>
          </cell>
          <cell r="B185">
            <v>596.91050461700002</v>
          </cell>
          <cell r="C185">
            <v>672.12421788500001</v>
          </cell>
          <cell r="D185">
            <v>69.61</v>
          </cell>
          <cell r="E185">
            <v>5.6037132679999999</v>
          </cell>
          <cell r="F185">
            <v>1835.5257073700002</v>
          </cell>
          <cell r="G185">
            <v>0.30471630100000002</v>
          </cell>
          <cell r="H185">
            <v>1603.8090000000002</v>
          </cell>
          <cell r="I185">
            <v>231.41199106899998</v>
          </cell>
          <cell r="J185">
            <v>2432.4362119870002</v>
          </cell>
          <cell r="K185">
            <v>1473.0801083189999</v>
          </cell>
          <cell r="L185">
            <v>0.33310831899999999</v>
          </cell>
          <cell r="M185">
            <v>1472.7469999999998</v>
          </cell>
          <cell r="N185">
            <v>3905.5163203060001</v>
          </cell>
          <cell r="O185">
            <v>1512.5554275150002</v>
          </cell>
          <cell r="P185">
            <v>259.85342751500013</v>
          </cell>
          <cell r="Q185">
            <v>1252.702</v>
          </cell>
          <cell r="R185">
            <v>2805.8215981940002</v>
          </cell>
          <cell r="S185">
            <v>90.646441041999964</v>
          </cell>
          <cell r="T185">
            <v>-27.083558958000005</v>
          </cell>
          <cell r="U185">
            <v>117.72999999999996</v>
          </cell>
          <cell r="V185">
            <v>2715.1751571520003</v>
          </cell>
          <cell r="W185">
            <v>6.5231571519999996</v>
          </cell>
          <cell r="X185">
            <v>2708.6520000000005</v>
          </cell>
          <cell r="Y185">
            <v>649.07341690999999</v>
          </cell>
          <cell r="Z185">
            <v>476.085830203</v>
          </cell>
          <cell r="AA185">
            <v>6.174830203</v>
          </cell>
          <cell r="AB185">
            <v>469.911</v>
          </cell>
          <cell r="AC185">
            <v>172.98758670699999</v>
          </cell>
          <cell r="AD185">
            <v>150.42058670699998</v>
          </cell>
          <cell r="AE185">
            <v>22.567</v>
          </cell>
          <cell r="AF185">
            <v>0</v>
          </cell>
          <cell r="AG185">
            <v>-236.21271150700005</v>
          </cell>
          <cell r="AH185">
            <v>-231.41199106899998</v>
          </cell>
          <cell r="AI185">
            <v>3905.5163203060001</v>
          </cell>
          <cell r="AJ185" t="str">
            <v>Validée</v>
          </cell>
          <cell r="AK185">
            <v>183</v>
          </cell>
        </row>
        <row r="186">
          <cell r="A186">
            <v>43585</v>
          </cell>
          <cell r="B186">
            <v>593.0085980918933</v>
          </cell>
          <cell r="C186">
            <v>671.28481918489331</v>
          </cell>
          <cell r="D186">
            <v>68.712000000000003</v>
          </cell>
          <cell r="E186">
            <v>9.5642210930000005</v>
          </cell>
          <cell r="F186">
            <v>1673.6478806139999</v>
          </cell>
          <cell r="G186">
            <v>0.26366524099999999</v>
          </cell>
          <cell r="H186">
            <v>1438.9359999999999</v>
          </cell>
          <cell r="I186">
            <v>234.44821537300001</v>
          </cell>
          <cell r="J186">
            <v>2266.6564787058933</v>
          </cell>
          <cell r="K186">
            <v>1506.607108319</v>
          </cell>
          <cell r="L186">
            <v>0.33310831899999999</v>
          </cell>
          <cell r="M186">
            <v>1506.2739999999999</v>
          </cell>
          <cell r="N186">
            <v>3773.2635870248932</v>
          </cell>
          <cell r="O186">
            <v>1526.3659831088935</v>
          </cell>
          <cell r="P186">
            <v>384.95398310889334</v>
          </cell>
          <cell r="Q186">
            <v>1141.4120000000003</v>
          </cell>
          <cell r="R186">
            <v>2671.202181959</v>
          </cell>
          <cell r="S186">
            <v>-38.758282999000016</v>
          </cell>
          <cell r="T186">
            <v>-143.96928299900003</v>
          </cell>
          <cell r="U186">
            <v>105.21100000000001</v>
          </cell>
          <cell r="V186">
            <v>2709.9604649580001</v>
          </cell>
          <cell r="W186">
            <v>6.9714649580000003</v>
          </cell>
          <cell r="X186">
            <v>2702.989</v>
          </cell>
          <cell r="Y186">
            <v>629.90006438699993</v>
          </cell>
          <cell r="Z186">
            <v>455.42077647899998</v>
          </cell>
          <cell r="AA186">
            <v>8.0577764789999993</v>
          </cell>
          <cell r="AB186">
            <v>447.363</v>
          </cell>
          <cell r="AC186">
            <v>174.479287908</v>
          </cell>
          <cell r="AD186">
            <v>142.47428790800001</v>
          </cell>
          <cell r="AE186">
            <v>32.005000000000003</v>
          </cell>
          <cell r="AF186">
            <v>0</v>
          </cell>
          <cell r="AG186">
            <v>-205.59548634400005</v>
          </cell>
          <cell r="AH186">
            <v>-234.44821537300001</v>
          </cell>
          <cell r="AI186">
            <v>3773.2635870248937</v>
          </cell>
          <cell r="AJ186" t="str">
            <v>Validée</v>
          </cell>
          <cell r="AK186">
            <v>184</v>
          </cell>
        </row>
        <row r="187">
          <cell r="A187">
            <v>43616</v>
          </cell>
          <cell r="B187">
            <v>597.80315791134547</v>
          </cell>
          <cell r="C187">
            <v>670.48083181434549</v>
          </cell>
          <cell r="D187">
            <v>65.311999999999998</v>
          </cell>
          <cell r="E187">
            <v>7.3656739030000002</v>
          </cell>
          <cell r="F187">
            <v>1716.605932829</v>
          </cell>
          <cell r="G187">
            <v>0.25147133700000002</v>
          </cell>
          <cell r="H187">
            <v>1482.9349999999999</v>
          </cell>
          <cell r="I187">
            <v>233.41946149200001</v>
          </cell>
          <cell r="J187">
            <v>2314.4090907403456</v>
          </cell>
          <cell r="K187">
            <v>1530.3421083190001</v>
          </cell>
          <cell r="L187">
            <v>0.33310831899999999</v>
          </cell>
          <cell r="M187">
            <v>1530.009</v>
          </cell>
          <cell r="N187">
            <v>3844.7511990593457</v>
          </cell>
          <cell r="O187">
            <v>1476.6784665473454</v>
          </cell>
          <cell r="P187">
            <v>349.62746654734542</v>
          </cell>
          <cell r="Q187">
            <v>1127.0509999999999</v>
          </cell>
          <cell r="R187">
            <v>2774.4306330579998</v>
          </cell>
          <cell r="S187">
            <v>-50.582199561000067</v>
          </cell>
          <cell r="T187">
            <v>-199.87719956100003</v>
          </cell>
          <cell r="U187">
            <v>149.29499999999996</v>
          </cell>
          <cell r="V187">
            <v>2825.0128326189997</v>
          </cell>
          <cell r="W187">
            <v>7.0558326190000002</v>
          </cell>
          <cell r="X187">
            <v>2817.9569999999999</v>
          </cell>
          <cell r="Y187">
            <v>644.86927013000002</v>
          </cell>
          <cell r="Z187">
            <v>460.35895239700005</v>
          </cell>
          <cell r="AA187">
            <v>9.1259523970000007</v>
          </cell>
          <cell r="AB187">
            <v>451.23300000000006</v>
          </cell>
          <cell r="AC187">
            <v>184.51031773299999</v>
          </cell>
          <cell r="AD187">
            <v>148.21031773299998</v>
          </cell>
          <cell r="AE187">
            <v>36.300000000000004</v>
          </cell>
          <cell r="AF187">
            <v>0</v>
          </cell>
          <cell r="AG187">
            <v>-238.51136958400005</v>
          </cell>
          <cell r="AH187">
            <v>-233.41946149200001</v>
          </cell>
          <cell r="AI187">
            <v>3844.7511990593453</v>
          </cell>
          <cell r="AJ187" t="str">
            <v>Validée</v>
          </cell>
          <cell r="AK187">
            <v>185</v>
          </cell>
        </row>
        <row r="188">
          <cell r="A188">
            <v>43646</v>
          </cell>
          <cell r="B188">
            <v>571.95605468917836</v>
          </cell>
          <cell r="C188">
            <v>648.14734176717843</v>
          </cell>
          <cell r="D188">
            <v>69.373999999999995</v>
          </cell>
          <cell r="E188">
            <v>6.8172870779999997</v>
          </cell>
          <cell r="F188">
            <v>1779.0833197980003</v>
          </cell>
          <cell r="G188">
            <v>0.37876463900000001</v>
          </cell>
          <cell r="H188">
            <v>1543.6570000000002</v>
          </cell>
          <cell r="I188">
            <v>235.04755515899998</v>
          </cell>
          <cell r="J188">
            <v>2351.0393744871785</v>
          </cell>
          <cell r="K188">
            <v>1541.2351083190001</v>
          </cell>
          <cell r="L188">
            <v>0.33310831899999999</v>
          </cell>
          <cell r="M188">
            <v>1540.902</v>
          </cell>
          <cell r="N188">
            <v>3892.2744828061786</v>
          </cell>
          <cell r="O188">
            <v>1466.6964526651784</v>
          </cell>
          <cell r="P188">
            <v>320.36845266517844</v>
          </cell>
          <cell r="Q188">
            <v>1146.3279999999997</v>
          </cell>
          <cell r="R188">
            <v>2914.6619491460001</v>
          </cell>
          <cell r="S188">
            <v>29.940107212000072</v>
          </cell>
          <cell r="T188">
            <v>-152.705892788</v>
          </cell>
          <cell r="U188">
            <v>182.64600000000007</v>
          </cell>
          <cell r="V188">
            <v>2884.7218419340002</v>
          </cell>
          <cell r="W188">
            <v>7.188841934</v>
          </cell>
          <cell r="X188">
            <v>2877.5329999999999</v>
          </cell>
          <cell r="Y188">
            <v>686.61569364699994</v>
          </cell>
          <cell r="Z188">
            <v>490.624791571</v>
          </cell>
          <cell r="AA188">
            <v>10.381791571000001</v>
          </cell>
          <cell r="AB188">
            <v>480.24299999999999</v>
          </cell>
          <cell r="AC188">
            <v>195.990902076</v>
          </cell>
          <cell r="AD188">
            <v>148.55990207600001</v>
          </cell>
          <cell r="AE188">
            <v>47.430999999999997</v>
          </cell>
          <cell r="AF188">
            <v>0</v>
          </cell>
          <cell r="AG188">
            <v>-197.53177464199993</v>
          </cell>
          <cell r="AH188">
            <v>-235.04755515899998</v>
          </cell>
          <cell r="AI188">
            <v>3892.2744828061791</v>
          </cell>
          <cell r="AJ188" t="str">
            <v>Validée</v>
          </cell>
          <cell r="AK188">
            <v>186</v>
          </cell>
        </row>
        <row r="189">
          <cell r="A189">
            <v>43677</v>
          </cell>
          <cell r="B189">
            <v>566.1833044629999</v>
          </cell>
          <cell r="C189">
            <v>641.70873709499995</v>
          </cell>
          <cell r="D189">
            <v>68.281000000000006</v>
          </cell>
          <cell r="E189">
            <v>7.2444326319999996</v>
          </cell>
          <cell r="F189">
            <v>1660.054592836</v>
          </cell>
          <cell r="G189">
            <v>1.3343845329999999</v>
          </cell>
          <cell r="H189">
            <v>1422.6859999999999</v>
          </cell>
          <cell r="I189">
            <v>236.03420830300001</v>
          </cell>
          <cell r="J189">
            <v>2226.237897299</v>
          </cell>
          <cell r="K189">
            <v>1557.8961083190002</v>
          </cell>
          <cell r="L189">
            <v>0.33310831899999999</v>
          </cell>
          <cell r="M189">
            <v>1557.5630000000001</v>
          </cell>
          <cell r="N189">
            <v>3784.1340056180002</v>
          </cell>
          <cell r="O189">
            <v>1406.3030107050001</v>
          </cell>
          <cell r="P189">
            <v>334.98501070500004</v>
          </cell>
          <cell r="Q189">
            <v>1071.318</v>
          </cell>
          <cell r="R189">
            <v>2878.8609048989997</v>
          </cell>
          <cell r="S189">
            <v>-24.861823394000055</v>
          </cell>
          <cell r="T189">
            <v>-173.61782339400003</v>
          </cell>
          <cell r="U189">
            <v>148.75599999999997</v>
          </cell>
          <cell r="V189">
            <v>2903.7227282929998</v>
          </cell>
          <cell r="W189">
            <v>7.2257282930000004</v>
          </cell>
          <cell r="X189">
            <v>2896.4969999999998</v>
          </cell>
          <cell r="Y189">
            <v>693.33712146900007</v>
          </cell>
          <cell r="Z189">
            <v>500.0379437420001</v>
          </cell>
          <cell r="AA189">
            <v>12.721943741999999</v>
          </cell>
          <cell r="AB189">
            <v>487.31600000000009</v>
          </cell>
          <cell r="AC189">
            <v>193.299177727</v>
          </cell>
          <cell r="AD189">
            <v>147.71117772700001</v>
          </cell>
          <cell r="AE189">
            <v>45.588000000000001</v>
          </cell>
          <cell r="AF189">
            <v>0</v>
          </cell>
          <cell r="AG189">
            <v>-192.30721148300012</v>
          </cell>
          <cell r="AH189">
            <v>-236.03420830300001</v>
          </cell>
          <cell r="AI189">
            <v>3784.1340056180002</v>
          </cell>
          <cell r="AJ189" t="str">
            <v>Validée</v>
          </cell>
          <cell r="AK189">
            <v>187</v>
          </cell>
        </row>
        <row r="190">
          <cell r="A190">
            <v>43708</v>
          </cell>
          <cell r="B190">
            <v>562.48034102199995</v>
          </cell>
          <cell r="C190">
            <v>637.91067042700001</v>
          </cell>
          <cell r="D190">
            <v>69.033000000000001</v>
          </cell>
          <cell r="E190">
            <v>6.3973294050000007</v>
          </cell>
          <cell r="F190">
            <v>1668.4155016899999</v>
          </cell>
          <cell r="G190">
            <v>0.61017743000000002</v>
          </cell>
          <cell r="H190">
            <v>1430.4299999999998</v>
          </cell>
          <cell r="I190">
            <v>237.37532426000001</v>
          </cell>
          <cell r="J190">
            <v>2230.8958427119996</v>
          </cell>
          <cell r="K190">
            <v>1569.5621083190001</v>
          </cell>
          <cell r="L190">
            <v>0.33310831899999999</v>
          </cell>
          <cell r="M190">
            <v>1569.229</v>
          </cell>
          <cell r="N190">
            <v>3800.4579510309995</v>
          </cell>
          <cell r="O190">
            <v>1431.2982665800005</v>
          </cell>
          <cell r="P190">
            <v>326.48226657999999</v>
          </cell>
          <cell r="Q190">
            <v>1104.8160000000003</v>
          </cell>
          <cell r="R190">
            <v>2872.8530330489994</v>
          </cell>
          <cell r="S190">
            <v>-34.727085073000012</v>
          </cell>
          <cell r="T190">
            <v>-183.44208507299999</v>
          </cell>
          <cell r="U190">
            <v>148.71499999999997</v>
          </cell>
          <cell r="V190">
            <v>2907.5801181219995</v>
          </cell>
          <cell r="W190">
            <v>7.2441181220000006</v>
          </cell>
          <cell r="X190">
            <v>2900.3359999999993</v>
          </cell>
          <cell r="Y190">
            <v>688.68248827800016</v>
          </cell>
          <cell r="Z190">
            <v>506.76154517300012</v>
          </cell>
          <cell r="AA190">
            <v>14.441545173000002</v>
          </cell>
          <cell r="AB190">
            <v>492.32000000000011</v>
          </cell>
          <cell r="AC190">
            <v>181.92094310499999</v>
          </cell>
          <cell r="AD190">
            <v>145.79994310499998</v>
          </cell>
          <cell r="AE190">
            <v>36.121000000000002</v>
          </cell>
          <cell r="AF190">
            <v>0</v>
          </cell>
          <cell r="AG190">
            <v>-184.98913967999982</v>
          </cell>
          <cell r="AH190">
            <v>-237.37532426000001</v>
          </cell>
          <cell r="AI190">
            <v>3800.457951031</v>
          </cell>
          <cell r="AJ190" t="str">
            <v>Validée</v>
          </cell>
          <cell r="AK190">
            <v>188</v>
          </cell>
        </row>
        <row r="191">
          <cell r="A191">
            <v>43738</v>
          </cell>
          <cell r="B191">
            <v>554.64895519900006</v>
          </cell>
          <cell r="C191">
            <v>632.28046873200003</v>
          </cell>
          <cell r="D191">
            <v>71.5</v>
          </cell>
          <cell r="E191">
            <v>6.1315135330000006</v>
          </cell>
          <cell r="F191">
            <v>1651.3846579810001</v>
          </cell>
          <cell r="G191">
            <v>0.58877247700000002</v>
          </cell>
          <cell r="H191">
            <v>1415.4610000000002</v>
          </cell>
          <cell r="I191">
            <v>235.334885504</v>
          </cell>
          <cell r="J191">
            <v>2206.0336131800004</v>
          </cell>
          <cell r="K191">
            <v>1559.998108319</v>
          </cell>
          <cell r="L191">
            <v>0.33310831899999999</v>
          </cell>
          <cell r="M191">
            <v>1559.665</v>
          </cell>
          <cell r="N191">
            <v>3766.0317214990005</v>
          </cell>
          <cell r="O191">
            <v>1306.5900266479998</v>
          </cell>
          <cell r="P191">
            <v>161.52302664799981</v>
          </cell>
          <cell r="Q191">
            <v>1145.0670000000002</v>
          </cell>
          <cell r="R191">
            <v>2992.0923849280002</v>
          </cell>
          <cell r="S191">
            <v>68.00341806900002</v>
          </cell>
          <cell r="T191">
            <v>-70.16358193100001</v>
          </cell>
          <cell r="U191">
            <v>138.16700000000003</v>
          </cell>
          <cell r="V191">
            <v>2924.0889668590003</v>
          </cell>
          <cell r="W191">
            <v>7.3319668590000013</v>
          </cell>
          <cell r="X191">
            <v>2916.7570000000001</v>
          </cell>
          <cell r="Y191">
            <v>717.61284506899995</v>
          </cell>
          <cell r="Z191">
            <v>537.90311210799996</v>
          </cell>
          <cell r="AA191">
            <v>16.360112107999999</v>
          </cell>
          <cell r="AB191">
            <v>521.54300000000001</v>
          </cell>
          <cell r="AC191">
            <v>179.70973296099999</v>
          </cell>
          <cell r="AD191">
            <v>144.57273296099999</v>
          </cell>
          <cell r="AE191">
            <v>35.137</v>
          </cell>
          <cell r="AF191">
            <v>0</v>
          </cell>
          <cell r="AG191">
            <v>-184.96215499200002</v>
          </cell>
          <cell r="AH191">
            <v>-235.334885504</v>
          </cell>
          <cell r="AI191">
            <v>3766.031721499</v>
          </cell>
          <cell r="AJ191" t="str">
            <v>Validée</v>
          </cell>
          <cell r="AK191">
            <v>189</v>
          </cell>
        </row>
        <row r="192">
          <cell r="A192">
            <v>43769</v>
          </cell>
          <cell r="B192">
            <v>557.22728732200005</v>
          </cell>
          <cell r="C192">
            <v>636.63636477800003</v>
          </cell>
          <cell r="D192">
            <v>74.180000000000007</v>
          </cell>
          <cell r="E192">
            <v>5.2290774559999988</v>
          </cell>
          <cell r="F192">
            <v>1613.313057307</v>
          </cell>
          <cell r="G192">
            <v>1.740692879</v>
          </cell>
          <cell r="H192">
            <v>1394.2959999999998</v>
          </cell>
          <cell r="I192">
            <v>217.27636442799999</v>
          </cell>
          <cell r="J192">
            <v>2170.5403446290002</v>
          </cell>
          <cell r="K192">
            <v>1569.4561083190001</v>
          </cell>
          <cell r="L192">
            <v>0.33310831899999999</v>
          </cell>
          <cell r="M192">
            <v>1569.123</v>
          </cell>
          <cell r="N192">
            <v>3739.9964529480003</v>
          </cell>
          <cell r="O192">
            <v>1401.4207834620004</v>
          </cell>
          <cell r="P192">
            <v>222.50478346199998</v>
          </cell>
          <cell r="Q192">
            <v>1178.9160000000002</v>
          </cell>
          <cell r="R192">
            <v>2930.2730309629997</v>
          </cell>
          <cell r="S192">
            <v>47.298940246000001</v>
          </cell>
          <cell r="T192">
            <v>-155.18505975400004</v>
          </cell>
          <cell r="U192">
            <v>202.48400000000004</v>
          </cell>
          <cell r="V192">
            <v>2882.9740907169999</v>
          </cell>
          <cell r="W192">
            <v>7.4040907169999999</v>
          </cell>
          <cell r="X192">
            <v>2875.5699999999997</v>
          </cell>
          <cell r="Y192">
            <v>729.03457225900002</v>
          </cell>
          <cell r="Z192">
            <v>546.94684527699997</v>
          </cell>
          <cell r="AA192">
            <v>17.661845277000001</v>
          </cell>
          <cell r="AB192">
            <v>529.28499999999997</v>
          </cell>
          <cell r="AC192">
            <v>182.08772698199999</v>
          </cell>
          <cell r="AD192">
            <v>147.09872698199999</v>
          </cell>
          <cell r="AE192">
            <v>34.988999999999997</v>
          </cell>
          <cell r="AF192">
            <v>0</v>
          </cell>
          <cell r="AG192">
            <v>-137.33721078199994</v>
          </cell>
          <cell r="AH192">
            <v>-217.27636442799999</v>
          </cell>
          <cell r="AI192">
            <v>3739.9964529479998</v>
          </cell>
          <cell r="AJ192" t="str">
            <v>Validée</v>
          </cell>
          <cell r="AK192">
            <v>190</v>
          </cell>
        </row>
        <row r="193">
          <cell r="A193">
            <v>43799</v>
          </cell>
          <cell r="B193">
            <v>592.666747203</v>
          </cell>
          <cell r="C193">
            <v>670.02441183799999</v>
          </cell>
          <cell r="D193">
            <v>71.260999999999996</v>
          </cell>
          <cell r="E193">
            <v>6.0966646349999998</v>
          </cell>
          <cell r="F193">
            <v>1676.8675171490002</v>
          </cell>
          <cell r="G193">
            <v>1.735939691</v>
          </cell>
          <cell r="H193">
            <v>1434.1559999999999</v>
          </cell>
          <cell r="I193">
            <v>240.975577458</v>
          </cell>
          <cell r="J193">
            <v>2269.5342643520003</v>
          </cell>
          <cell r="K193">
            <v>1567.4471083190001</v>
          </cell>
          <cell r="L193">
            <v>0.33310831899999999</v>
          </cell>
          <cell r="M193">
            <v>1567.114</v>
          </cell>
          <cell r="N193">
            <v>3836.9813726710004</v>
          </cell>
          <cell r="O193">
            <v>1374.6962406989994</v>
          </cell>
          <cell r="P193">
            <v>216.57624069899987</v>
          </cell>
          <cell r="Q193">
            <v>1158.1199999999999</v>
          </cell>
          <cell r="R193">
            <v>2971.1800957659993</v>
          </cell>
          <cell r="S193">
            <v>110.94827620199993</v>
          </cell>
          <cell r="T193">
            <v>-68.582723798000018</v>
          </cell>
          <cell r="U193">
            <v>179.53099999999995</v>
          </cell>
          <cell r="V193">
            <v>2860.2318195639996</v>
          </cell>
          <cell r="W193">
            <v>7.1798195639999998</v>
          </cell>
          <cell r="X193">
            <v>2853.0519999999997</v>
          </cell>
          <cell r="Y193">
            <v>735.527627059</v>
          </cell>
          <cell r="Z193">
            <v>552.98177661600005</v>
          </cell>
          <cell r="AA193">
            <v>18.899776616</v>
          </cell>
          <cell r="AB193">
            <v>534.08199999999999</v>
          </cell>
          <cell r="AC193">
            <v>182.54585044300001</v>
          </cell>
          <cell r="AD193">
            <v>150.383850443</v>
          </cell>
          <cell r="AE193">
            <v>32.161999999999999</v>
          </cell>
          <cell r="AF193">
            <v>0</v>
          </cell>
          <cell r="AG193">
            <v>-226.63266326500005</v>
          </cell>
          <cell r="AH193">
            <v>-240.975577458</v>
          </cell>
          <cell r="AI193">
            <v>3836.9813726709986</v>
          </cell>
          <cell r="AJ193" t="str">
            <v>Validée</v>
          </cell>
          <cell r="AK193">
            <v>191</v>
          </cell>
        </row>
        <row r="194">
          <cell r="A194">
            <v>43830</v>
          </cell>
          <cell r="B194">
            <v>655.88045644454292</v>
          </cell>
          <cell r="C194">
            <v>752.75453084554294</v>
          </cell>
          <cell r="D194">
            <v>90.59</v>
          </cell>
          <cell r="E194">
            <v>6.2840744009999998</v>
          </cell>
          <cell r="F194">
            <v>1828.6421499549999</v>
          </cell>
          <cell r="G194">
            <v>2.1746091679999999</v>
          </cell>
          <cell r="H194">
            <v>1576.25</v>
          </cell>
          <cell r="I194">
            <v>250.21754078700002</v>
          </cell>
          <cell r="J194">
            <v>2484.5226063995428</v>
          </cell>
          <cell r="K194">
            <v>1571.8871083190002</v>
          </cell>
          <cell r="L194">
            <v>0.33310831899999999</v>
          </cell>
          <cell r="M194">
            <v>1571.5540000000001</v>
          </cell>
          <cell r="N194">
            <v>4056.409714718543</v>
          </cell>
          <cell r="O194">
            <v>1508.5330278715433</v>
          </cell>
          <cell r="P194">
            <v>76.720027871543039</v>
          </cell>
          <cell r="Q194">
            <v>1431.8130000000001</v>
          </cell>
          <cell r="R194">
            <v>3068.0108933849997</v>
          </cell>
          <cell r="S194">
            <v>151.84025188999999</v>
          </cell>
          <cell r="T194">
            <v>-41.731748109999998</v>
          </cell>
          <cell r="U194">
            <v>193.572</v>
          </cell>
          <cell r="V194">
            <v>2916.1706414949995</v>
          </cell>
          <cell r="W194">
            <v>6.3276414949999999</v>
          </cell>
          <cell r="X194">
            <v>2909.8429999999998</v>
          </cell>
          <cell r="Y194">
            <v>719.81468277199997</v>
          </cell>
          <cell r="Z194">
            <v>535.84870823099993</v>
          </cell>
          <cell r="AA194">
            <v>1.5537082310000001</v>
          </cell>
          <cell r="AB194">
            <v>534.29499999999996</v>
          </cell>
          <cell r="AC194">
            <v>183.96597454100001</v>
          </cell>
          <cell r="AD194">
            <v>150.57397454100001</v>
          </cell>
          <cell r="AE194">
            <v>33.391999999999996</v>
          </cell>
          <cell r="AF194">
            <v>0</v>
          </cell>
          <cell r="AG194">
            <v>-199.68047623400014</v>
          </cell>
          <cell r="AH194">
            <v>-250.21754078700002</v>
          </cell>
          <cell r="AI194">
            <v>4056.4097147185435</v>
          </cell>
          <cell r="AJ194" t="str">
            <v>Validée</v>
          </cell>
          <cell r="AK194">
            <v>192</v>
          </cell>
        </row>
        <row r="195">
          <cell r="A195">
            <v>43861</v>
          </cell>
          <cell r="B195">
            <v>641.43941933963845</v>
          </cell>
          <cell r="C195">
            <v>727.3508349386384</v>
          </cell>
          <cell r="D195">
            <v>75.933000000000007</v>
          </cell>
          <cell r="E195">
            <v>9.9784155989999999</v>
          </cell>
          <cell r="F195">
            <v>1834.5314103149999</v>
          </cell>
          <cell r="G195">
            <v>0.89070973099999995</v>
          </cell>
          <cell r="H195">
            <v>1578.568</v>
          </cell>
          <cell r="I195">
            <v>255.07270058400002</v>
          </cell>
          <cell r="J195">
            <v>2475.9708296546382</v>
          </cell>
          <cell r="K195">
            <v>1663.0771083190002</v>
          </cell>
          <cell r="L195">
            <v>0.33310831899999999</v>
          </cell>
          <cell r="M195">
            <v>1662.7440000000001</v>
          </cell>
          <cell r="N195">
            <v>4139.0479379736389</v>
          </cell>
          <cell r="O195">
            <v>1444.5897033276383</v>
          </cell>
          <cell r="P195">
            <v>216.68270332763814</v>
          </cell>
          <cell r="Q195">
            <v>1227.9070000000002</v>
          </cell>
          <cell r="R195">
            <v>3226.1496238720001</v>
          </cell>
          <cell r="S195">
            <v>332.32602114200006</v>
          </cell>
          <cell r="T195">
            <v>-57.67097885799997</v>
          </cell>
          <cell r="U195">
            <v>389.99700000000001</v>
          </cell>
          <cell r="V195">
            <v>2893.8236027299999</v>
          </cell>
          <cell r="W195">
            <v>6.3476027299999993</v>
          </cell>
          <cell r="X195">
            <v>2887.4759999999997</v>
          </cell>
          <cell r="Y195">
            <v>704.0784050819999</v>
          </cell>
          <cell r="Z195">
            <v>546.32931976599991</v>
          </cell>
          <cell r="AA195">
            <v>3.9113197660000001</v>
          </cell>
          <cell r="AB195">
            <v>542.41799999999989</v>
          </cell>
          <cell r="AC195">
            <v>157.74908531600002</v>
          </cell>
          <cell r="AD195">
            <v>133.18808531600001</v>
          </cell>
          <cell r="AE195">
            <v>24.560999999999996</v>
          </cell>
          <cell r="AF195">
            <v>0</v>
          </cell>
          <cell r="AG195">
            <v>-172.38701585600003</v>
          </cell>
          <cell r="AH195">
            <v>-255.07270058400002</v>
          </cell>
          <cell r="AI195">
            <v>4139.0479379736389</v>
          </cell>
          <cell r="AJ195" t="str">
            <v>Validée</v>
          </cell>
          <cell r="AK195">
            <v>193</v>
          </cell>
        </row>
        <row r="196">
          <cell r="A196">
            <v>43890</v>
          </cell>
          <cell r="B196">
            <v>649.78554837003003</v>
          </cell>
          <cell r="C196">
            <v>733.32908492303</v>
          </cell>
          <cell r="D196">
            <v>77.281000000000006</v>
          </cell>
          <cell r="E196">
            <v>6.2625365530000003</v>
          </cell>
          <cell r="F196">
            <v>1898.8955691780002</v>
          </cell>
          <cell r="G196">
            <v>0.35833198399999999</v>
          </cell>
          <cell r="H196">
            <v>1639.7690000000002</v>
          </cell>
          <cell r="I196">
            <v>258.76823719399999</v>
          </cell>
          <cell r="J196">
            <v>2548.6811175480302</v>
          </cell>
          <cell r="K196">
            <v>1713.6861083190001</v>
          </cell>
          <cell r="L196">
            <v>0.33310831899999999</v>
          </cell>
          <cell r="M196">
            <v>1713.3530000000001</v>
          </cell>
          <cell r="N196">
            <v>4262.3672258670304</v>
          </cell>
          <cell r="O196">
            <v>1488.2895143010301</v>
          </cell>
          <cell r="P196">
            <v>263.07151430103022</v>
          </cell>
          <cell r="Q196">
            <v>1225.2179999999998</v>
          </cell>
          <cell r="R196">
            <v>3333.2732072510003</v>
          </cell>
          <cell r="S196">
            <v>378.09910436100012</v>
          </cell>
          <cell r="T196">
            <v>-7.6578956389999853</v>
          </cell>
          <cell r="U196">
            <v>385.75700000000012</v>
          </cell>
          <cell r="V196">
            <v>2955.1741028900001</v>
          </cell>
          <cell r="W196">
            <v>6.9731028899999998</v>
          </cell>
          <cell r="X196">
            <v>2948.201</v>
          </cell>
          <cell r="Y196">
            <v>703.30410308300065</v>
          </cell>
          <cell r="Z196">
            <v>554.69001834600067</v>
          </cell>
          <cell r="AA196">
            <v>5.7150183459999999</v>
          </cell>
          <cell r="AB196">
            <v>548.9750000000007</v>
          </cell>
          <cell r="AC196">
            <v>148.61408473700001</v>
          </cell>
          <cell r="AD196">
            <v>125.62308473700001</v>
          </cell>
          <cell r="AE196">
            <v>22.991</v>
          </cell>
          <cell r="AF196">
            <v>0</v>
          </cell>
          <cell r="AG196">
            <v>-144.10860739800017</v>
          </cell>
          <cell r="AH196">
            <v>-258.76823719399999</v>
          </cell>
          <cell r="AI196">
            <v>4262.3672258670304</v>
          </cell>
          <cell r="AJ196" t="str">
            <v>Validée</v>
          </cell>
          <cell r="AK196">
            <v>194</v>
          </cell>
        </row>
        <row r="197">
          <cell r="A197">
            <v>43921</v>
          </cell>
          <cell r="B197">
            <v>654.77673972598882</v>
          </cell>
          <cell r="C197">
            <v>746.50250406198882</v>
          </cell>
          <cell r="D197">
            <v>84.18</v>
          </cell>
          <cell r="E197">
            <v>7.5457643360000004</v>
          </cell>
          <cell r="F197">
            <v>1887.5419678849998</v>
          </cell>
          <cell r="G197">
            <v>0.35379466200000004</v>
          </cell>
          <cell r="H197">
            <v>1625.809</v>
          </cell>
          <cell r="I197">
            <v>261.37917322300001</v>
          </cell>
          <cell r="J197">
            <v>2542.3187076109889</v>
          </cell>
          <cell r="K197">
            <v>1720.5211083190002</v>
          </cell>
          <cell r="L197">
            <v>0.33310831899999999</v>
          </cell>
          <cell r="M197">
            <v>1720.1880000000001</v>
          </cell>
          <cell r="N197">
            <v>4262.8398159299886</v>
          </cell>
          <cell r="O197">
            <v>1570.9718822869881</v>
          </cell>
          <cell r="P197">
            <v>324.47388228698867</v>
          </cell>
          <cell r="Q197">
            <v>1246.4979999999996</v>
          </cell>
          <cell r="R197">
            <v>3178.4879513169999</v>
          </cell>
          <cell r="S197">
            <v>200.58268766100002</v>
          </cell>
          <cell r="T197">
            <v>-219.09231233899999</v>
          </cell>
          <cell r="U197">
            <v>419.67500000000001</v>
          </cell>
          <cell r="V197">
            <v>2977.905263656</v>
          </cell>
          <cell r="W197">
            <v>6.9262636559999997</v>
          </cell>
          <cell r="X197">
            <v>2970.9789999999998</v>
          </cell>
          <cell r="Y197">
            <v>709.31704002000151</v>
          </cell>
          <cell r="Z197">
            <v>560.15378615100155</v>
          </cell>
          <cell r="AA197">
            <v>6.9327861510000002</v>
          </cell>
          <cell r="AB197">
            <v>553.2210000000016</v>
          </cell>
          <cell r="AC197">
            <v>149.16325386899999</v>
          </cell>
          <cell r="AD197">
            <v>126.00925386899999</v>
          </cell>
          <cell r="AE197">
            <v>23.154000000000003</v>
          </cell>
          <cell r="AF197">
            <v>0</v>
          </cell>
          <cell r="AG197">
            <v>-222.69702234600004</v>
          </cell>
          <cell r="AH197">
            <v>-261.37917322300001</v>
          </cell>
          <cell r="AI197">
            <v>4262.8398159299868</v>
          </cell>
          <cell r="AJ197" t="str">
            <v>Validée</v>
          </cell>
          <cell r="AK197">
            <v>195</v>
          </cell>
        </row>
        <row r="198">
          <cell r="A198">
            <v>43951</v>
          </cell>
          <cell r="B198">
            <v>667.73314264209307</v>
          </cell>
          <cell r="C198">
            <v>757.25385236709303</v>
          </cell>
          <cell r="D198">
            <v>82.554000000000002</v>
          </cell>
          <cell r="E198">
            <v>6.9667097250000003</v>
          </cell>
          <cell r="F198">
            <v>1941.0860471189999</v>
          </cell>
          <cell r="G198">
            <v>0.42945965799999997</v>
          </cell>
          <cell r="H198">
            <v>1677.32</v>
          </cell>
          <cell r="I198">
            <v>263.33658746100002</v>
          </cell>
          <cell r="J198">
            <v>2608.8191897610932</v>
          </cell>
          <cell r="K198">
            <v>1594.0041083190001</v>
          </cell>
          <cell r="L198">
            <v>0.33310831899999999</v>
          </cell>
          <cell r="M198">
            <v>1593.671</v>
          </cell>
          <cell r="N198">
            <v>4202.8232980800931</v>
          </cell>
          <cell r="O198">
            <v>1618.1707436360928</v>
          </cell>
          <cell r="P198">
            <v>246.05674363609285</v>
          </cell>
          <cell r="Q198">
            <v>1372.114</v>
          </cell>
          <cell r="R198">
            <v>3117.2970779369998</v>
          </cell>
          <cell r="S198">
            <v>29.402865187999964</v>
          </cell>
          <cell r="T198">
            <v>-130.28913481200004</v>
          </cell>
          <cell r="U198">
            <v>159.69200000000001</v>
          </cell>
          <cell r="V198">
            <v>3087.894212749</v>
          </cell>
          <cell r="W198">
            <v>6.9022127490000003</v>
          </cell>
          <cell r="X198">
            <v>3080.9920000000002</v>
          </cell>
          <cell r="Y198">
            <v>736.46538613799999</v>
          </cell>
          <cell r="Z198">
            <v>571.46714119399996</v>
          </cell>
          <cell r="AA198">
            <v>6.4231411940000003</v>
          </cell>
          <cell r="AB198">
            <v>565.04399999999998</v>
          </cell>
          <cell r="AC198">
            <v>164.99824494400002</v>
          </cell>
          <cell r="AD198">
            <v>141.22524494400002</v>
          </cell>
          <cell r="AE198">
            <v>23.773000000000003</v>
          </cell>
          <cell r="AF198">
            <v>0</v>
          </cell>
          <cell r="AG198">
            <v>-203.82086264499989</v>
          </cell>
          <cell r="AH198">
            <v>-263.33658746100002</v>
          </cell>
          <cell r="AI198">
            <v>4202.8232980800922</v>
          </cell>
          <cell r="AJ198" t="str">
            <v>Validée</v>
          </cell>
          <cell r="AK198">
            <v>196</v>
          </cell>
        </row>
        <row r="199">
          <cell r="A199">
            <v>43982</v>
          </cell>
          <cell r="B199">
            <v>692.87994507299993</v>
          </cell>
          <cell r="C199">
            <v>780.47724738199997</v>
          </cell>
          <cell r="D199">
            <v>79.796000000000006</v>
          </cell>
          <cell r="E199">
            <v>7.8013023090000004</v>
          </cell>
          <cell r="F199">
            <v>2050.5817973869998</v>
          </cell>
          <cell r="G199">
            <v>0.39972732</v>
          </cell>
          <cell r="H199">
            <v>1783.2129999999997</v>
          </cell>
          <cell r="I199">
            <v>266.96907006700002</v>
          </cell>
          <cell r="J199">
            <v>2743.4617424599996</v>
          </cell>
          <cell r="K199">
            <v>1629.931108319</v>
          </cell>
          <cell r="L199">
            <v>0.33310831899999999</v>
          </cell>
          <cell r="M199">
            <v>1629.598</v>
          </cell>
          <cell r="N199">
            <v>4373.3928507789997</v>
          </cell>
          <cell r="O199">
            <v>1747.3274137899994</v>
          </cell>
          <cell r="P199">
            <v>154.17341378999981</v>
          </cell>
          <cell r="Q199">
            <v>1593.154</v>
          </cell>
          <cell r="R199">
            <v>3155.938857049</v>
          </cell>
          <cell r="S199">
            <v>80.703041342000034</v>
          </cell>
          <cell r="T199">
            <v>-126.85495865799996</v>
          </cell>
          <cell r="U199">
            <v>207.55799999999999</v>
          </cell>
          <cell r="V199">
            <v>3075.2358157069998</v>
          </cell>
          <cell r="W199">
            <v>6.8918157069999992</v>
          </cell>
          <cell r="X199">
            <v>3068.3440000000001</v>
          </cell>
          <cell r="Y199">
            <v>753.47806763699998</v>
          </cell>
          <cell r="Z199">
            <v>577.73446755299994</v>
          </cell>
          <cell r="AA199">
            <v>7.4284675529999999</v>
          </cell>
          <cell r="AB199">
            <v>570.30599999999993</v>
          </cell>
          <cell r="AC199">
            <v>175.74360008400001</v>
          </cell>
          <cell r="AD199">
            <v>146.046600084</v>
          </cell>
          <cell r="AE199">
            <v>29.696999999999999</v>
          </cell>
          <cell r="AF199">
            <v>0</v>
          </cell>
          <cell r="AG199">
            <v>-223.60464757699992</v>
          </cell>
          <cell r="AH199">
            <v>-266.96907006700002</v>
          </cell>
          <cell r="AI199">
            <v>4373.3928507789997</v>
          </cell>
          <cell r="AJ199" t="str">
            <v>Validée</v>
          </cell>
          <cell r="AK199">
            <v>197</v>
          </cell>
        </row>
        <row r="200">
          <cell r="A200">
            <v>44012</v>
          </cell>
          <cell r="B200">
            <v>661.87057758999993</v>
          </cell>
          <cell r="C200">
            <v>752.31784290899998</v>
          </cell>
          <cell r="D200">
            <v>82.445999999999998</v>
          </cell>
          <cell r="E200">
            <v>8.0012653189999998</v>
          </cell>
          <cell r="F200">
            <v>2123.55626312</v>
          </cell>
          <cell r="G200">
            <v>2.9516664420000001</v>
          </cell>
          <cell r="H200">
            <v>1851.223</v>
          </cell>
          <cell r="I200">
            <v>269.38159667799999</v>
          </cell>
          <cell r="J200">
            <v>2785.4268407099999</v>
          </cell>
          <cell r="K200">
            <v>1715.5551083189998</v>
          </cell>
          <cell r="L200">
            <v>0.33310831899999999</v>
          </cell>
          <cell r="M200">
            <v>1715.2219999999998</v>
          </cell>
          <cell r="N200">
            <v>4500.9819490289992</v>
          </cell>
          <cell r="O200">
            <v>1962.799560616</v>
          </cell>
          <cell r="P200">
            <v>301.81956061599999</v>
          </cell>
          <cell r="Q200">
            <v>1660.98</v>
          </cell>
          <cell r="R200">
            <v>3109.3512532989998</v>
          </cell>
          <cell r="S200">
            <v>18.720295536000037</v>
          </cell>
          <cell r="T200">
            <v>-261.47570446400005</v>
          </cell>
          <cell r="U200">
            <v>280.19600000000008</v>
          </cell>
          <cell r="V200">
            <v>3090.630957763</v>
          </cell>
          <cell r="W200">
            <v>7.0609577630000002</v>
          </cell>
          <cell r="X200">
            <v>3083.5699999999997</v>
          </cell>
          <cell r="Y200">
            <v>790.32951198399996</v>
          </cell>
          <cell r="Z200">
            <v>587.91233155800001</v>
          </cell>
          <cell r="AA200">
            <v>8.8093315580000002</v>
          </cell>
          <cell r="AB200">
            <v>579.10299999999995</v>
          </cell>
          <cell r="AC200">
            <v>202.41718042599999</v>
          </cell>
          <cell r="AD200">
            <v>172.282180426</v>
          </cell>
          <cell r="AE200">
            <v>30.134999999999998</v>
          </cell>
          <cell r="AF200">
            <v>0</v>
          </cell>
          <cell r="AG200">
            <v>-219.16064709799997</v>
          </cell>
          <cell r="AH200">
            <v>-269.38159667799999</v>
          </cell>
          <cell r="AI200">
            <v>4500.9819490290001</v>
          </cell>
          <cell r="AJ200" t="str">
            <v>Validée</v>
          </cell>
          <cell r="AK200">
            <v>198</v>
          </cell>
        </row>
        <row r="201">
          <cell r="A201">
            <v>44043</v>
          </cell>
          <cell r="B201">
            <v>683.86547867499996</v>
          </cell>
          <cell r="C201">
            <v>766.88511768399997</v>
          </cell>
          <cell r="D201">
            <v>76.040999999999997</v>
          </cell>
          <cell r="E201">
            <v>6.9786390090000001</v>
          </cell>
          <cell r="F201">
            <v>1912.8814978089999</v>
          </cell>
          <cell r="G201">
            <v>0.67101375299999999</v>
          </cell>
          <cell r="H201">
            <v>1640.606</v>
          </cell>
          <cell r="I201">
            <v>271.60448405599993</v>
          </cell>
          <cell r="J201">
            <v>2596.7469764839998</v>
          </cell>
          <cell r="K201">
            <v>1678.5921083190001</v>
          </cell>
          <cell r="L201">
            <v>0.33310831899999999</v>
          </cell>
          <cell r="M201">
            <v>1678.259</v>
          </cell>
          <cell r="N201">
            <v>4275.3390848029994</v>
          </cell>
          <cell r="O201">
            <v>1885.1179442890002</v>
          </cell>
          <cell r="P201">
            <v>400.05294428900004</v>
          </cell>
          <cell r="Q201">
            <v>1485.0649999999998</v>
          </cell>
          <cell r="R201">
            <v>2974.445008532</v>
          </cell>
          <cell r="S201">
            <v>-64.239375611000071</v>
          </cell>
          <cell r="T201">
            <v>-331.71937561099998</v>
          </cell>
          <cell r="U201">
            <v>267.4799999999999</v>
          </cell>
          <cell r="V201">
            <v>3038.684384143</v>
          </cell>
          <cell r="W201">
            <v>7.0603841430000003</v>
          </cell>
          <cell r="X201">
            <v>3031.6240000000003</v>
          </cell>
          <cell r="Y201">
            <v>801.73173338999993</v>
          </cell>
          <cell r="Z201">
            <v>597.77243068099995</v>
          </cell>
          <cell r="AA201">
            <v>9.4274306810000006</v>
          </cell>
          <cell r="AB201">
            <v>588.34499999999991</v>
          </cell>
          <cell r="AC201">
            <v>203.95930270900001</v>
          </cell>
          <cell r="AD201">
            <v>179.42830270900001</v>
          </cell>
          <cell r="AE201">
            <v>24.531000000000002</v>
          </cell>
          <cell r="AF201">
            <v>0</v>
          </cell>
          <cell r="AG201">
            <v>-217.50786537200005</v>
          </cell>
          <cell r="AH201">
            <v>-271.60448405599993</v>
          </cell>
          <cell r="AI201">
            <v>4275.3390848030003</v>
          </cell>
          <cell r="AJ201" t="str">
            <v>Validée</v>
          </cell>
          <cell r="AK201">
            <v>199</v>
          </cell>
        </row>
        <row r="202">
          <cell r="A202">
            <v>44074</v>
          </cell>
          <cell r="B202">
            <v>645.20461593300001</v>
          </cell>
          <cell r="C202">
            <v>734.99490912099998</v>
          </cell>
          <cell r="D202">
            <v>82.242000000000004</v>
          </cell>
          <cell r="E202">
            <v>7.5482931879999997</v>
          </cell>
          <cell r="F202">
            <v>1933.0922765450002</v>
          </cell>
          <cell r="G202">
            <v>2.1301458169999998</v>
          </cell>
          <cell r="H202">
            <v>1658.2950000000001</v>
          </cell>
          <cell r="I202">
            <v>272.66713072800002</v>
          </cell>
          <cell r="J202">
            <v>2578.2968924780002</v>
          </cell>
          <cell r="K202">
            <v>1701.7531083190001</v>
          </cell>
          <cell r="L202">
            <v>0.33310831899999999</v>
          </cell>
          <cell r="M202">
            <v>1701.42</v>
          </cell>
          <cell r="N202">
            <v>4280.0500007970004</v>
          </cell>
          <cell r="O202">
            <v>1939.1467026269997</v>
          </cell>
          <cell r="P202">
            <v>295.40270262699983</v>
          </cell>
          <cell r="Q202">
            <v>1643.7439999999999</v>
          </cell>
          <cell r="R202">
            <v>2938.1651668149998</v>
          </cell>
          <cell r="S202">
            <v>-49.961386194999932</v>
          </cell>
          <cell r="T202">
            <v>-263.91138619499998</v>
          </cell>
          <cell r="U202">
            <v>213.95000000000005</v>
          </cell>
          <cell r="V202">
            <v>2988.12655301</v>
          </cell>
          <cell r="W202">
            <v>8.0345530099999998</v>
          </cell>
          <cell r="X202">
            <v>2980.0920000000001</v>
          </cell>
          <cell r="Y202">
            <v>815.48881685299989</v>
          </cell>
          <cell r="Z202">
            <v>606.19386409499998</v>
          </cell>
          <cell r="AA202">
            <v>11.006864095000001</v>
          </cell>
          <cell r="AB202">
            <v>595.18700000000001</v>
          </cell>
          <cell r="AC202">
            <v>209.29495275799997</v>
          </cell>
          <cell r="AD202">
            <v>186.62495275799998</v>
          </cell>
          <cell r="AE202">
            <v>22.669999999999998</v>
          </cell>
          <cell r="AF202">
            <v>0</v>
          </cell>
          <cell r="AG202">
            <v>-218.22694820799995</v>
          </cell>
          <cell r="AH202">
            <v>-272.66713072800002</v>
          </cell>
          <cell r="AI202">
            <v>4280.0500007969995</v>
          </cell>
          <cell r="AJ202" t="str">
            <v>Validée</v>
          </cell>
          <cell r="AK202">
            <v>200</v>
          </cell>
        </row>
        <row r="203">
          <cell r="A203">
            <v>44104</v>
          </cell>
          <cell r="B203">
            <v>626.61868268600006</v>
          </cell>
          <cell r="C203">
            <v>717.12286941000002</v>
          </cell>
          <cell r="D203">
            <v>82.576999999999998</v>
          </cell>
          <cell r="E203">
            <v>7.9271867239999994</v>
          </cell>
          <cell r="F203">
            <v>2047.0703964170002</v>
          </cell>
          <cell r="G203">
            <v>0.78154264000000007</v>
          </cell>
          <cell r="H203">
            <v>1774.1660000000002</v>
          </cell>
          <cell r="I203">
            <v>272.12285377700005</v>
          </cell>
          <cell r="J203">
            <v>2673.689079103</v>
          </cell>
          <cell r="K203">
            <v>1701.8591083189999</v>
          </cell>
          <cell r="L203">
            <v>0.33310831899999999</v>
          </cell>
          <cell r="M203">
            <v>1701.5259999999998</v>
          </cell>
          <cell r="N203">
            <v>4375.5481874220004</v>
          </cell>
          <cell r="O203">
            <v>1859.1540356920004</v>
          </cell>
          <cell r="P203">
            <v>180.97903569200025</v>
          </cell>
          <cell r="Q203">
            <v>1678.175</v>
          </cell>
          <cell r="R203">
            <v>3107.3518570829997</v>
          </cell>
          <cell r="S203">
            <v>79.205275554999872</v>
          </cell>
          <cell r="T203">
            <v>-114.56372444500002</v>
          </cell>
          <cell r="U203">
            <v>193.76899999999989</v>
          </cell>
          <cell r="V203">
            <v>3028.1465815279998</v>
          </cell>
          <cell r="W203">
            <v>7.9495815280000004</v>
          </cell>
          <cell r="X203">
            <v>3020.1969999999997</v>
          </cell>
          <cell r="Y203">
            <v>837.18193674899999</v>
          </cell>
          <cell r="Z203">
            <v>624.57749007999996</v>
          </cell>
          <cell r="AA203">
            <v>11.785490080000001</v>
          </cell>
          <cell r="AB203">
            <v>612.79199999999992</v>
          </cell>
          <cell r="AC203">
            <v>212.604446669</v>
          </cell>
          <cell r="AD203">
            <v>182.61244666900001</v>
          </cell>
          <cell r="AE203">
            <v>29.991999999999997</v>
          </cell>
          <cell r="AF203">
            <v>0</v>
          </cell>
          <cell r="AG203">
            <v>-246.22423139599996</v>
          </cell>
          <cell r="AH203">
            <v>-272.12285377700005</v>
          </cell>
          <cell r="AI203">
            <v>4375.5481874219995</v>
          </cell>
          <cell r="AJ203" t="str">
            <v>Validée</v>
          </cell>
          <cell r="AK203">
            <v>201</v>
          </cell>
        </row>
        <row r="204">
          <cell r="A204">
            <v>44135</v>
          </cell>
          <cell r="B204">
            <v>632.46072877000006</v>
          </cell>
          <cell r="C204">
            <v>714.01282147200004</v>
          </cell>
          <cell r="D204">
            <v>75.566999999999993</v>
          </cell>
          <cell r="E204">
            <v>5.9850927020000002</v>
          </cell>
          <cell r="F204">
            <v>1903.805072202</v>
          </cell>
          <cell r="G204">
            <v>0.80642620799999998</v>
          </cell>
          <cell r="H204">
            <v>1733.7910000000002</v>
          </cell>
          <cell r="I204">
            <v>169.20764599399999</v>
          </cell>
          <cell r="J204">
            <v>2536.2658009719999</v>
          </cell>
          <cell r="K204">
            <v>1692.431108319</v>
          </cell>
          <cell r="L204">
            <v>0.33310831899999999</v>
          </cell>
          <cell r="M204">
            <v>1692.098</v>
          </cell>
          <cell r="N204">
            <v>4228.6969092910003</v>
          </cell>
          <cell r="O204">
            <v>1822.7177777840002</v>
          </cell>
          <cell r="P204">
            <v>117.09777778399985</v>
          </cell>
          <cell r="Q204">
            <v>1705.6200000000001</v>
          </cell>
          <cell r="R204">
            <v>3071.374039281</v>
          </cell>
          <cell r="S204">
            <v>55.985214952000064</v>
          </cell>
          <cell r="T204">
            <v>-118.46378504800001</v>
          </cell>
          <cell r="U204">
            <v>174.44900000000007</v>
          </cell>
          <cell r="V204">
            <v>3015.3888243289998</v>
          </cell>
          <cell r="W204">
            <v>8.0918243289999996</v>
          </cell>
          <cell r="X204">
            <v>3007.297</v>
          </cell>
          <cell r="Y204">
            <v>850.774014502</v>
          </cell>
          <cell r="Z204">
            <v>631.05593603099999</v>
          </cell>
          <cell r="AA204">
            <v>13.556936030999999</v>
          </cell>
          <cell r="AB204">
            <v>617.49900000000002</v>
          </cell>
          <cell r="AC204">
            <v>219.71807847100001</v>
          </cell>
          <cell r="AD204">
            <v>186.41307847100001</v>
          </cell>
          <cell r="AE204">
            <v>33.305</v>
          </cell>
          <cell r="AF204">
            <v>0</v>
          </cell>
          <cell r="AG204">
            <v>-185.37910672800007</v>
          </cell>
          <cell r="AH204">
            <v>-169.20764599399999</v>
          </cell>
          <cell r="AI204">
            <v>4228.6969092910003</v>
          </cell>
          <cell r="AJ204" t="str">
            <v>Validée</v>
          </cell>
          <cell r="AK204">
            <v>202</v>
          </cell>
        </row>
        <row r="205">
          <cell r="A205">
            <v>44165</v>
          </cell>
          <cell r="B205">
            <v>636.86056889916335</v>
          </cell>
          <cell r="C205">
            <v>726.74848496916331</v>
          </cell>
          <cell r="D205">
            <v>82.525000000000006</v>
          </cell>
          <cell r="E205">
            <v>7.3629160699999998</v>
          </cell>
          <cell r="F205">
            <v>2040.8259189729999</v>
          </cell>
          <cell r="G205">
            <v>0.37487725100000002</v>
          </cell>
          <cell r="H205">
            <v>1762.944</v>
          </cell>
          <cell r="I205">
            <v>277.507041722</v>
          </cell>
          <cell r="J205">
            <v>2677.6864878721635</v>
          </cell>
          <cell r="K205">
            <v>1712.4871083190001</v>
          </cell>
          <cell r="L205">
            <v>0.33310831899999999</v>
          </cell>
          <cell r="M205">
            <v>1712.154</v>
          </cell>
          <cell r="N205">
            <v>4390.1735961911636</v>
          </cell>
          <cell r="O205">
            <v>1842.8528253551633</v>
          </cell>
          <cell r="P205">
            <v>16.865825355163452</v>
          </cell>
          <cell r="Q205">
            <v>1825.9870000000001</v>
          </cell>
          <cell r="R205">
            <v>3132.6527954860003</v>
          </cell>
          <cell r="S205">
            <v>115.15458591799994</v>
          </cell>
          <cell r="T205">
            <v>-96.054414082000008</v>
          </cell>
          <cell r="U205">
            <v>211.20899999999995</v>
          </cell>
          <cell r="V205">
            <v>3017.4982095680002</v>
          </cell>
          <cell r="W205">
            <v>8.0242095679999998</v>
          </cell>
          <cell r="X205">
            <v>3009.4740000000002</v>
          </cell>
          <cell r="Y205">
            <v>846.13002063900001</v>
          </cell>
          <cell r="Z205">
            <v>636.24626246900004</v>
          </cell>
          <cell r="AA205">
            <v>13.933262469000001</v>
          </cell>
          <cell r="AB205">
            <v>622.31299999999999</v>
          </cell>
          <cell r="AC205">
            <v>209.88375816999999</v>
          </cell>
          <cell r="AD205">
            <v>180.46175817</v>
          </cell>
          <cell r="AE205">
            <v>29.422000000000001</v>
          </cell>
          <cell r="AF205">
            <v>0</v>
          </cell>
          <cell r="AG205">
            <v>-260.79799598900001</v>
          </cell>
          <cell r="AH205">
            <v>-277.507041722</v>
          </cell>
          <cell r="AI205">
            <v>4390.1735961911636</v>
          </cell>
          <cell r="AJ205" t="str">
            <v>Validée</v>
          </cell>
          <cell r="AK205">
            <v>203</v>
          </cell>
        </row>
        <row r="206">
          <cell r="A206">
            <v>44196</v>
          </cell>
          <cell r="B206">
            <v>697.68567470958476</v>
          </cell>
          <cell r="C206">
            <v>809.80891960748806</v>
          </cell>
          <cell r="D206">
            <v>103.374</v>
          </cell>
          <cell r="E206">
            <v>8.7492448979032638</v>
          </cell>
          <cell r="F206">
            <v>2300.480586912</v>
          </cell>
          <cell r="G206">
            <v>2.8889125240000002</v>
          </cell>
          <cell r="H206">
            <v>2007.9059999999999</v>
          </cell>
          <cell r="I206">
            <v>289.685674388</v>
          </cell>
          <cell r="J206">
            <v>2998.1662616215849</v>
          </cell>
          <cell r="K206">
            <v>1781.047108319</v>
          </cell>
          <cell r="L206">
            <v>0.33310831899999999</v>
          </cell>
          <cell r="M206">
            <v>1780.7139999999999</v>
          </cell>
          <cell r="N206">
            <v>4779.2133699405849</v>
          </cell>
          <cell r="O206">
            <v>1983.664176386488</v>
          </cell>
          <cell r="P206">
            <v>205.46217638648807</v>
          </cell>
          <cell r="Q206">
            <v>1778.202</v>
          </cell>
          <cell r="R206">
            <v>3380.8458239050969</v>
          </cell>
          <cell r="S206">
            <v>192.37966617509667</v>
          </cell>
          <cell r="T206">
            <v>21.44766617509676</v>
          </cell>
          <cell r="U206">
            <v>170.9319999999999</v>
          </cell>
          <cell r="V206">
            <v>3188.4661577300003</v>
          </cell>
          <cell r="W206">
            <v>7.8881577300000005</v>
          </cell>
          <cell r="X206">
            <v>3180.578</v>
          </cell>
          <cell r="Y206">
            <v>842.29544964599984</v>
          </cell>
          <cell r="Z206">
            <v>633.18195395799989</v>
          </cell>
          <cell r="AA206">
            <v>0.47495395800000001</v>
          </cell>
          <cell r="AB206">
            <v>632.70699999999988</v>
          </cell>
          <cell r="AC206">
            <v>209.11349568799997</v>
          </cell>
          <cell r="AD206">
            <v>182.42849568799997</v>
          </cell>
          <cell r="AE206">
            <v>26.684999999999999</v>
          </cell>
          <cell r="AF206">
            <v>0</v>
          </cell>
          <cell r="AG206">
            <v>-256.99881929500003</v>
          </cell>
          <cell r="AH206">
            <v>-289.685674388</v>
          </cell>
          <cell r="AI206">
            <v>4779.2133699405858</v>
          </cell>
          <cell r="AJ206" t="str">
            <v>Validée</v>
          </cell>
          <cell r="AK206">
            <v>204</v>
          </cell>
        </row>
        <row r="207">
          <cell r="A207">
            <v>44227</v>
          </cell>
          <cell r="B207">
            <v>677.28951742907759</v>
          </cell>
          <cell r="C207">
            <v>772.77529964507767</v>
          </cell>
          <cell r="D207">
            <v>88.022999999999996</v>
          </cell>
          <cell r="E207">
            <v>7.4627822160000008</v>
          </cell>
          <cell r="F207">
            <v>2245.673037304</v>
          </cell>
          <cell r="G207">
            <v>1.237594547</v>
          </cell>
          <cell r="H207">
            <v>1950.1990000000001</v>
          </cell>
          <cell r="I207">
            <v>294.23644275699996</v>
          </cell>
          <cell r="J207">
            <v>2922.9625547330775</v>
          </cell>
          <cell r="K207">
            <v>1711.652108319</v>
          </cell>
          <cell r="L207">
            <v>0.33310831899999999</v>
          </cell>
          <cell r="M207">
            <v>1711.319</v>
          </cell>
          <cell r="N207">
            <v>4634.614663052078</v>
          </cell>
          <cell r="O207">
            <v>1911.0169222000773</v>
          </cell>
          <cell r="P207">
            <v>289.78592220007761</v>
          </cell>
          <cell r="Q207">
            <v>1621.2309999999998</v>
          </cell>
          <cell r="R207">
            <v>3290.8440766990002</v>
          </cell>
          <cell r="S207">
            <v>172.55246757500015</v>
          </cell>
          <cell r="T207">
            <v>-5.1055324249999856</v>
          </cell>
          <cell r="U207">
            <v>177.65800000000013</v>
          </cell>
          <cell r="V207">
            <v>3118.2916091239999</v>
          </cell>
          <cell r="W207">
            <v>7.2936091239999996</v>
          </cell>
          <cell r="X207">
            <v>3110.998</v>
          </cell>
          <cell r="Y207">
            <v>849.43867976299953</v>
          </cell>
          <cell r="Z207">
            <v>641.80761612899948</v>
          </cell>
          <cell r="AA207">
            <v>0.98361612899999995</v>
          </cell>
          <cell r="AB207">
            <v>640.8239999999995</v>
          </cell>
          <cell r="AC207">
            <v>207.63106363399999</v>
          </cell>
          <cell r="AD207">
            <v>182.26106363399998</v>
          </cell>
          <cell r="AE207">
            <v>25.37</v>
          </cell>
          <cell r="AF207">
            <v>0</v>
          </cell>
          <cell r="AG207">
            <v>-282.19234391600008</v>
          </cell>
          <cell r="AH207">
            <v>-294.23644275699996</v>
          </cell>
          <cell r="AI207">
            <v>4634.614663052078</v>
          </cell>
          <cell r="AJ207" t="str">
            <v>Validée</v>
          </cell>
          <cell r="AK207">
            <v>205</v>
          </cell>
        </row>
        <row r="208">
          <cell r="A208">
            <v>44255</v>
          </cell>
          <cell r="B208">
            <v>664.31510174878542</v>
          </cell>
          <cell r="C208">
            <v>769.01226368699997</v>
          </cell>
          <cell r="D208">
            <v>95.090999999999994</v>
          </cell>
          <cell r="E208">
            <v>9.6061619382145</v>
          </cell>
          <cell r="F208">
            <v>2280.9538020489999</v>
          </cell>
          <cell r="G208">
            <v>1.187965065</v>
          </cell>
          <cell r="H208">
            <v>1981.7280000000001</v>
          </cell>
          <cell r="I208">
            <v>298.03783698399997</v>
          </cell>
          <cell r="J208">
            <v>2945.2689037977852</v>
          </cell>
          <cell r="K208">
            <v>1739.3491083190002</v>
          </cell>
          <cell r="L208">
            <v>0.33310831899999999</v>
          </cell>
          <cell r="M208">
            <v>1739.0160000000001</v>
          </cell>
          <cell r="N208">
            <v>4684.6180121167854</v>
          </cell>
          <cell r="O208">
            <v>2041.9268066490004</v>
          </cell>
          <cell r="P208">
            <v>308.21380664899993</v>
          </cell>
          <cell r="Q208">
            <v>1733.7130000000002</v>
          </cell>
          <cell r="R208">
            <v>3252.0626526297851</v>
          </cell>
          <cell r="S208">
            <v>161.99685409878546</v>
          </cell>
          <cell r="T208">
            <v>-4.9291459012144561</v>
          </cell>
          <cell r="U208">
            <v>166.92599999999993</v>
          </cell>
          <cell r="V208">
            <v>3090.0657985309995</v>
          </cell>
          <cell r="W208">
            <v>7.1117985309999998</v>
          </cell>
          <cell r="X208">
            <v>3082.9539999999997</v>
          </cell>
          <cell r="Y208">
            <v>866.0751277060001</v>
          </cell>
          <cell r="Z208">
            <v>649.59378577000007</v>
          </cell>
          <cell r="AA208">
            <v>1.6917857700000001</v>
          </cell>
          <cell r="AB208">
            <v>647.90200000000004</v>
          </cell>
          <cell r="AC208">
            <v>216.48134193599998</v>
          </cell>
          <cell r="AD208">
            <v>183.18634193599999</v>
          </cell>
          <cell r="AE208">
            <v>33.295000000000002</v>
          </cell>
          <cell r="AF208">
            <v>0</v>
          </cell>
          <cell r="AG208">
            <v>-256.70368054399978</v>
          </cell>
          <cell r="AH208">
            <v>-298.03783698399997</v>
          </cell>
          <cell r="AI208">
            <v>4684.6180121167854</v>
          </cell>
          <cell r="AJ208" t="str">
            <v>Validée</v>
          </cell>
          <cell r="AK208">
            <v>206</v>
          </cell>
        </row>
        <row r="209">
          <cell r="A209">
            <v>44286</v>
          </cell>
          <cell r="B209">
            <v>681.38280337900005</v>
          </cell>
          <cell r="C209">
            <v>777.48000571700004</v>
          </cell>
          <cell r="D209">
            <v>89.531999999999996</v>
          </cell>
          <cell r="E209">
            <v>6.5652023380000006</v>
          </cell>
          <cell r="F209">
            <v>2453.5429812570001</v>
          </cell>
          <cell r="G209">
            <v>0.48147002700000002</v>
          </cell>
          <cell r="H209">
            <v>2151.4610000000002</v>
          </cell>
          <cell r="I209">
            <v>301.60051123</v>
          </cell>
          <cell r="J209">
            <v>3134.9257846360001</v>
          </cell>
          <cell r="K209">
            <v>1762.0371083190003</v>
          </cell>
          <cell r="L209">
            <v>0.33310831899999999</v>
          </cell>
          <cell r="M209">
            <v>1761.7040000000002</v>
          </cell>
          <cell r="N209">
            <v>4896.9628929549999</v>
          </cell>
          <cell r="O209">
            <v>2326.5949514840004</v>
          </cell>
          <cell r="P209">
            <v>539.54095148400006</v>
          </cell>
          <cell r="Q209">
            <v>1787.0540000000003</v>
          </cell>
          <cell r="R209">
            <v>3216.7188229919998</v>
          </cell>
          <cell r="S209">
            <v>136.16543067900002</v>
          </cell>
          <cell r="T209">
            <v>-175.88356932099995</v>
          </cell>
          <cell r="U209">
            <v>312.04899999999998</v>
          </cell>
          <cell r="V209">
            <v>3080.5533923129997</v>
          </cell>
          <cell r="W209">
            <v>7.1163923130000004</v>
          </cell>
          <cell r="X209">
            <v>3073.4369999999999</v>
          </cell>
          <cell r="Y209">
            <v>863.43405237999991</v>
          </cell>
          <cell r="Z209">
            <v>656.92047308499991</v>
          </cell>
          <cell r="AA209">
            <v>2.4274730849999999</v>
          </cell>
          <cell r="AB209">
            <v>654.49299999999994</v>
          </cell>
          <cell r="AC209">
            <v>206.513579295</v>
          </cell>
          <cell r="AD209">
            <v>177.51157929500002</v>
          </cell>
          <cell r="AE209">
            <v>29.001999999999995</v>
          </cell>
          <cell r="AF209">
            <v>0</v>
          </cell>
          <cell r="AG209">
            <v>-217.08317085899978</v>
          </cell>
          <cell r="AH209">
            <v>-301.60051123</v>
          </cell>
          <cell r="AI209">
            <v>4896.9628929549999</v>
          </cell>
          <cell r="AJ209" t="str">
            <v>Validée</v>
          </cell>
          <cell r="AK209">
            <v>207</v>
          </cell>
        </row>
        <row r="210">
          <cell r="A210">
            <v>44316</v>
          </cell>
          <cell r="B210">
            <v>694.81758351500014</v>
          </cell>
          <cell r="C210">
            <v>786.37078585300003</v>
          </cell>
          <cell r="D210">
            <v>84.988</v>
          </cell>
          <cell r="E210">
            <v>6.5652023380000006</v>
          </cell>
          <cell r="F210">
            <v>2437.1786688339998</v>
          </cell>
          <cell r="G210">
            <v>0.36515760399999997</v>
          </cell>
          <cell r="H210">
            <v>2135.2129999999997</v>
          </cell>
          <cell r="I210">
            <v>301.60051123</v>
          </cell>
          <cell r="J210">
            <v>3131.9962523489999</v>
          </cell>
          <cell r="K210">
            <v>1804.7231083190002</v>
          </cell>
          <cell r="L210">
            <v>0.33310831899999999</v>
          </cell>
          <cell r="M210">
            <v>1804.39</v>
          </cell>
          <cell r="N210">
            <v>4936.7193606680003</v>
          </cell>
          <cell r="O210">
            <v>2391.8779095509999</v>
          </cell>
          <cell r="P210">
            <v>616.07190955100009</v>
          </cell>
          <cell r="Q210">
            <v>1775.8059999999996</v>
          </cell>
          <cell r="R210">
            <v>3173.4525791410001</v>
          </cell>
          <cell r="S210">
            <v>101.73259242299986</v>
          </cell>
          <cell r="T210">
            <v>-241.14040757700008</v>
          </cell>
          <cell r="U210">
            <v>342.87299999999993</v>
          </cell>
          <cell r="V210">
            <v>3071.7199867180002</v>
          </cell>
          <cell r="W210">
            <v>7.0649867180000001</v>
          </cell>
          <cell r="X210">
            <v>3064.6550000000002</v>
          </cell>
          <cell r="Y210">
            <v>850.31781818199988</v>
          </cell>
          <cell r="Z210">
            <v>643.80618942299998</v>
          </cell>
          <cell r="AA210">
            <v>3.0511894230000003</v>
          </cell>
          <cell r="AB210">
            <v>640.755</v>
          </cell>
          <cell r="AC210">
            <v>206.51162875899996</v>
          </cell>
          <cell r="AD210">
            <v>174.57962875899997</v>
          </cell>
          <cell r="AE210">
            <v>31.931999999999999</v>
          </cell>
          <cell r="AF210">
            <v>0</v>
          </cell>
          <cell r="AG210">
            <v>-221.70669015800155</v>
          </cell>
          <cell r="AH210">
            <v>-301.60051123</v>
          </cell>
          <cell r="AI210">
            <v>4936.7193606680012</v>
          </cell>
          <cell r="AJ210" t="str">
            <v>Validée</v>
          </cell>
          <cell r="AK210">
            <v>208</v>
          </cell>
        </row>
        <row r="211">
          <cell r="A211">
            <v>44347</v>
          </cell>
          <cell r="B211">
            <v>658.79299317000005</v>
          </cell>
          <cell r="C211">
            <v>759.257195508</v>
          </cell>
          <cell r="D211">
            <v>93.899000000000001</v>
          </cell>
          <cell r="E211">
            <v>6.5652023379999997</v>
          </cell>
          <cell r="F211">
            <v>2443.4435870559996</v>
          </cell>
          <cell r="G211">
            <v>1.9420758259999999</v>
          </cell>
          <cell r="H211">
            <v>2139.9009999999998</v>
          </cell>
          <cell r="I211">
            <v>301.60051123</v>
          </cell>
          <cell r="J211">
            <v>3102.2365802259997</v>
          </cell>
          <cell r="K211">
            <v>1815.9261083189999</v>
          </cell>
          <cell r="L211">
            <v>0.33310831899999999</v>
          </cell>
          <cell r="M211">
            <v>1815.5929999999998</v>
          </cell>
          <cell r="N211">
            <v>4918.1626885449996</v>
          </cell>
          <cell r="O211">
            <v>2418.3513485249996</v>
          </cell>
          <cell r="P211">
            <v>655.1473485250001</v>
          </cell>
          <cell r="Q211">
            <v>1763.2039999999997</v>
          </cell>
          <cell r="R211">
            <v>3083.1565170270001</v>
          </cell>
          <cell r="S211">
            <v>-19.434005538000008</v>
          </cell>
          <cell r="T211">
            <v>-377.09500553799995</v>
          </cell>
          <cell r="U211">
            <v>357.66099999999994</v>
          </cell>
          <cell r="V211">
            <v>3102.5905225649999</v>
          </cell>
          <cell r="W211">
            <v>8.1275225649999996</v>
          </cell>
          <cell r="X211">
            <v>3094.4629999999997</v>
          </cell>
          <cell r="Y211">
            <v>850.54875293099917</v>
          </cell>
          <cell r="Z211">
            <v>653.12819062199924</v>
          </cell>
          <cell r="AA211">
            <v>3.3491906220000001</v>
          </cell>
          <cell r="AB211">
            <v>649.7789999999992</v>
          </cell>
          <cell r="AC211">
            <v>197.42056230899999</v>
          </cell>
          <cell r="AD211">
            <v>168.83556230899998</v>
          </cell>
          <cell r="AE211">
            <v>28.584999999999997</v>
          </cell>
          <cell r="AF211">
            <v>0</v>
          </cell>
          <cell r="AG211">
            <v>-267.20357592399978</v>
          </cell>
          <cell r="AH211">
            <v>-301.60051123</v>
          </cell>
          <cell r="AI211">
            <v>4918.1626885449996</v>
          </cell>
          <cell r="AJ211" t="str">
            <v>Validée</v>
          </cell>
          <cell r="AK211">
            <v>209</v>
          </cell>
        </row>
        <row r="212">
          <cell r="A212">
            <v>44377</v>
          </cell>
          <cell r="B212">
            <v>635.84013341812897</v>
          </cell>
          <cell r="C212">
            <v>730.78633575612889</v>
          </cell>
          <cell r="D212">
            <v>88.381</v>
          </cell>
          <cell r="E212">
            <v>6.5652023379999997</v>
          </cell>
          <cell r="F212">
            <v>2568.778376755</v>
          </cell>
          <cell r="G212">
            <v>2.0968655250000001</v>
          </cell>
          <cell r="H212">
            <v>2265.0810000000001</v>
          </cell>
          <cell r="I212">
            <v>301.60051123</v>
          </cell>
          <cell r="J212">
            <v>3204.6185101731289</v>
          </cell>
          <cell r="K212">
            <v>1810.2651083190001</v>
          </cell>
          <cell r="L212">
            <v>0.33310831899999999</v>
          </cell>
          <cell r="M212">
            <v>1809.932</v>
          </cell>
          <cell r="N212">
            <v>5014.8836184921292</v>
          </cell>
          <cell r="O212">
            <v>2512.4441445041293</v>
          </cell>
          <cell r="P212">
            <v>600.90114450412875</v>
          </cell>
          <cell r="Q212">
            <v>1911.5430000000003</v>
          </cell>
          <cell r="R212">
            <v>3200.42611493</v>
          </cell>
          <cell r="S212">
            <v>-23.426340929999981</v>
          </cell>
          <cell r="T212">
            <v>-322.00534093000005</v>
          </cell>
          <cell r="U212">
            <v>298.57900000000006</v>
          </cell>
          <cell r="V212">
            <v>3223.8524558600002</v>
          </cell>
          <cell r="W212">
            <v>7.9184558599999999</v>
          </cell>
          <cell r="X212">
            <v>3215.9340000000002</v>
          </cell>
          <cell r="Y212">
            <v>875.24170235899987</v>
          </cell>
          <cell r="Z212">
            <v>658.82074171499994</v>
          </cell>
          <cell r="AA212">
            <v>4.0387417150000005</v>
          </cell>
          <cell r="AB212">
            <v>654.78199999999993</v>
          </cell>
          <cell r="AC212">
            <v>216.42096064399996</v>
          </cell>
          <cell r="AD212">
            <v>183.71396064399997</v>
          </cell>
          <cell r="AE212">
            <v>32.707000000000001</v>
          </cell>
          <cell r="AF212">
            <v>0</v>
          </cell>
          <cell r="AG212">
            <v>-177.25506141700004</v>
          </cell>
          <cell r="AH212">
            <v>-301.60051123</v>
          </cell>
          <cell r="AI212">
            <v>5014.8836184921302</v>
          </cell>
          <cell r="AJ212" t="str">
            <v>Validée</v>
          </cell>
          <cell r="AK212">
            <v>210</v>
          </cell>
        </row>
        <row r="213">
          <cell r="A213">
            <v>44408</v>
          </cell>
          <cell r="B213">
            <v>619.66947138400008</v>
          </cell>
          <cell r="C213">
            <v>724.02967372199998</v>
          </cell>
          <cell r="D213">
            <v>97.795000000000002</v>
          </cell>
          <cell r="E213">
            <v>6.5652023379999997</v>
          </cell>
          <cell r="F213">
            <v>2564.5620450610004</v>
          </cell>
          <cell r="G213">
            <v>1.087533831</v>
          </cell>
          <cell r="H213">
            <v>2261.8740000000003</v>
          </cell>
          <cell r="I213">
            <v>301.60051123</v>
          </cell>
          <cell r="J213">
            <v>3184.2315164450006</v>
          </cell>
          <cell r="K213">
            <v>1907.174108319</v>
          </cell>
          <cell r="L213">
            <v>0.33310831899999999</v>
          </cell>
          <cell r="M213">
            <v>1906.8409999999999</v>
          </cell>
          <cell r="N213">
            <v>5091.4056247640001</v>
          </cell>
          <cell r="O213">
            <v>2553.5460892639999</v>
          </cell>
          <cell r="P213">
            <v>726.65408926399982</v>
          </cell>
          <cell r="Q213">
            <v>1826.8920000000001</v>
          </cell>
          <cell r="R213">
            <v>3172.24010567</v>
          </cell>
          <cell r="S213">
            <v>-154.40305045099996</v>
          </cell>
          <cell r="T213">
            <v>-417.85405045099998</v>
          </cell>
          <cell r="U213">
            <v>263.45100000000002</v>
          </cell>
          <cell r="V213">
            <v>3326.6431561210002</v>
          </cell>
          <cell r="W213">
            <v>7.6091561209999998</v>
          </cell>
          <cell r="X213">
            <v>3319.0340000000001</v>
          </cell>
          <cell r="Y213">
            <v>950.14307247199986</v>
          </cell>
          <cell r="Z213">
            <v>715.04955977399993</v>
          </cell>
          <cell r="AA213">
            <v>4.1835597739999999</v>
          </cell>
          <cell r="AB213">
            <v>710.86599999999999</v>
          </cell>
          <cell r="AC213">
            <v>235.09351269799998</v>
          </cell>
          <cell r="AD213">
            <v>182.149512698</v>
          </cell>
          <cell r="AE213">
            <v>52.944000000000003</v>
          </cell>
          <cell r="AF213">
            <v>0</v>
          </cell>
          <cell r="AG213">
            <v>-315.76250230199992</v>
          </cell>
          <cell r="AH213">
            <v>-301.60051123</v>
          </cell>
          <cell r="AI213">
            <v>5091.405624764001</v>
          </cell>
          <cell r="AJ213" t="str">
            <v>Validée</v>
          </cell>
          <cell r="AK213">
            <v>211</v>
          </cell>
        </row>
        <row r="214">
          <cell r="A214">
            <v>44439</v>
          </cell>
          <cell r="B214">
            <v>592.80179774073054</v>
          </cell>
          <cell r="C214">
            <v>687.4240000787305</v>
          </cell>
          <cell r="D214">
            <v>88.057000000000002</v>
          </cell>
          <cell r="E214">
            <v>6.5652023379999997</v>
          </cell>
          <cell r="F214">
            <v>2396.564953776</v>
          </cell>
          <cell r="G214">
            <v>0.49044254600000003</v>
          </cell>
          <cell r="H214">
            <v>2094.4740000000002</v>
          </cell>
          <cell r="I214">
            <v>301.60051123</v>
          </cell>
          <cell r="J214">
            <v>2989.3667515167308</v>
          </cell>
          <cell r="K214">
            <v>1878.691108319</v>
          </cell>
          <cell r="L214">
            <v>0.33310831899999999</v>
          </cell>
          <cell r="M214">
            <v>1878.3579999999999</v>
          </cell>
          <cell r="N214">
            <v>4868.0578598357306</v>
          </cell>
          <cell r="O214">
            <v>2433.4643404187309</v>
          </cell>
          <cell r="P214">
            <v>583.41934041873048</v>
          </cell>
          <cell r="Q214">
            <v>1850.0450000000005</v>
          </cell>
          <cell r="R214">
            <v>3122.7952985309998</v>
          </cell>
          <cell r="S214">
            <v>-35.38508922900013</v>
          </cell>
          <cell r="T214">
            <v>-301.41908922900001</v>
          </cell>
          <cell r="U214">
            <v>266.03399999999988</v>
          </cell>
          <cell r="V214">
            <v>3158.18038776</v>
          </cell>
          <cell r="W214">
            <v>7.8963877599999996</v>
          </cell>
          <cell r="X214">
            <v>3150.2839999999997</v>
          </cell>
          <cell r="Y214">
            <v>897.23728851800001</v>
          </cell>
          <cell r="Z214">
            <v>678.55389549400002</v>
          </cell>
          <cell r="AA214">
            <v>5.4628954940000005</v>
          </cell>
          <cell r="AB214">
            <v>673.09100000000001</v>
          </cell>
          <cell r="AC214">
            <v>218.683393024</v>
          </cell>
          <cell r="AD214">
            <v>181.86439302400001</v>
          </cell>
          <cell r="AE214">
            <v>36.819000000000003</v>
          </cell>
          <cell r="AF214">
            <v>0</v>
          </cell>
          <cell r="AG214">
            <v>-209.03550940400004</v>
          </cell>
          <cell r="AH214">
            <v>-301.60051123</v>
          </cell>
          <cell r="AI214">
            <v>4868.0578598357297</v>
          </cell>
          <cell r="AJ214" t="str">
            <v>Validée</v>
          </cell>
          <cell r="AK214">
            <v>212</v>
          </cell>
        </row>
        <row r="215">
          <cell r="A215">
            <v>44469</v>
          </cell>
          <cell r="B215">
            <v>648.643576897</v>
          </cell>
          <cell r="C215">
            <v>741.884779235</v>
          </cell>
          <cell r="D215">
            <v>86.676000000000002</v>
          </cell>
          <cell r="E215">
            <v>6.5652023379999997</v>
          </cell>
          <cell r="F215">
            <v>2453.0367143889998</v>
          </cell>
          <cell r="G215">
            <v>1.817203159</v>
          </cell>
          <cell r="H215">
            <v>2149.6189999999997</v>
          </cell>
          <cell r="I215">
            <v>301.60051123</v>
          </cell>
          <cell r="J215">
            <v>3101.6802912859998</v>
          </cell>
          <cell r="K215">
            <v>1921.0991083190002</v>
          </cell>
          <cell r="L215">
            <v>0.33310831899999999</v>
          </cell>
          <cell r="M215">
            <v>1920.7660000000001</v>
          </cell>
          <cell r="N215">
            <v>5022.7793996050004</v>
          </cell>
          <cell r="O215">
            <v>2431.22254079</v>
          </cell>
          <cell r="P215">
            <v>595.84754078999981</v>
          </cell>
          <cell r="Q215">
            <v>1835.375</v>
          </cell>
          <cell r="R215">
            <v>3296.6871737959996</v>
          </cell>
          <cell r="S215">
            <v>10.2352020350001</v>
          </cell>
          <cell r="T215">
            <v>-241.13979796500001</v>
          </cell>
          <cell r="U215">
            <v>251.37500000000011</v>
          </cell>
          <cell r="V215">
            <v>3286.4519717609996</v>
          </cell>
          <cell r="W215">
            <v>7.8159717610000001</v>
          </cell>
          <cell r="X215">
            <v>3278.636</v>
          </cell>
          <cell r="Y215">
            <v>932.78660454099997</v>
          </cell>
          <cell r="Z215">
            <v>692.20421622499998</v>
          </cell>
          <cell r="AA215">
            <v>6.221216225</v>
          </cell>
          <cell r="AB215">
            <v>685.98299999999995</v>
          </cell>
          <cell r="AC215">
            <v>240.58238831599996</v>
          </cell>
          <cell r="AD215">
            <v>191.21938831599996</v>
          </cell>
          <cell r="AE215">
            <v>49.363</v>
          </cell>
          <cell r="AF215">
            <v>0</v>
          </cell>
          <cell r="AG215">
            <v>-227.65628955999989</v>
          </cell>
          <cell r="AH215">
            <v>-301.60051123</v>
          </cell>
          <cell r="AI215">
            <v>5022.7793996049995</v>
          </cell>
          <cell r="AJ215" t="str">
            <v>Validée</v>
          </cell>
          <cell r="AK215">
            <v>213</v>
          </cell>
        </row>
        <row r="216">
          <cell r="A216">
            <v>44500</v>
          </cell>
          <cell r="B216">
            <v>671.53595779400007</v>
          </cell>
          <cell r="C216">
            <v>768.93316013200001</v>
          </cell>
          <cell r="D216">
            <v>90.831999999999994</v>
          </cell>
          <cell r="E216">
            <v>6.5652023379999997</v>
          </cell>
          <cell r="F216">
            <v>2405.7117832479998</v>
          </cell>
          <cell r="G216">
            <v>0.95827201800000006</v>
          </cell>
          <cell r="H216">
            <v>2103.1529999999998</v>
          </cell>
          <cell r="I216">
            <v>301.60051123</v>
          </cell>
          <cell r="J216">
            <v>3077.2477410419997</v>
          </cell>
          <cell r="K216">
            <v>1926.7531083190001</v>
          </cell>
          <cell r="L216">
            <v>0.33310831899999999</v>
          </cell>
          <cell r="M216">
            <v>1926.42</v>
          </cell>
          <cell r="N216">
            <v>5004.0008493610003</v>
          </cell>
          <cell r="O216">
            <v>2397.0895796999994</v>
          </cell>
          <cell r="P216">
            <v>540.46957969999994</v>
          </cell>
          <cell r="Q216">
            <v>1856.62</v>
          </cell>
          <cell r="R216">
            <v>3333.7935720150003</v>
          </cell>
          <cell r="S216">
            <v>31.414943262000122</v>
          </cell>
          <cell r="T216">
            <v>-241.599056738</v>
          </cell>
          <cell r="U216">
            <v>273.01400000000012</v>
          </cell>
          <cell r="V216">
            <v>3302.3786287530002</v>
          </cell>
          <cell r="W216">
            <v>8.1746287530000004</v>
          </cell>
          <cell r="X216">
            <v>3294.2039999999997</v>
          </cell>
          <cell r="Y216">
            <v>936.84175696700004</v>
          </cell>
          <cell r="Z216">
            <v>705.82205048500009</v>
          </cell>
          <cell r="AA216">
            <v>7.1510504849999998</v>
          </cell>
          <cell r="AB216">
            <v>698.67100000000005</v>
          </cell>
          <cell r="AC216">
            <v>231.019706482</v>
          </cell>
          <cell r="AD216">
            <v>189.114706482</v>
          </cell>
          <cell r="AE216">
            <v>41.905000000000001</v>
          </cell>
          <cell r="AF216">
            <v>0</v>
          </cell>
          <cell r="AG216">
            <v>-209.95945461300005</v>
          </cell>
          <cell r="AH216">
            <v>-301.60051123</v>
          </cell>
          <cell r="AI216">
            <v>5004.0008493609994</v>
          </cell>
          <cell r="AJ216" t="str">
            <v>Validée</v>
          </cell>
          <cell r="AK216">
            <v>214</v>
          </cell>
        </row>
        <row r="217">
          <cell r="A217">
            <v>44530</v>
          </cell>
          <cell r="B217">
            <v>737.675421873</v>
          </cell>
          <cell r="C217">
            <v>839.62962421099996</v>
          </cell>
          <cell r="D217">
            <v>95.388999999999996</v>
          </cell>
          <cell r="E217">
            <v>6.5652023379999997</v>
          </cell>
          <cell r="F217">
            <v>2324.3443692370001</v>
          </cell>
          <cell r="G217">
            <v>0.40985800700000002</v>
          </cell>
          <cell r="H217">
            <v>2022.3340000000001</v>
          </cell>
          <cell r="I217">
            <v>301.60051123</v>
          </cell>
          <cell r="J217">
            <v>3062.0197911100004</v>
          </cell>
          <cell r="K217">
            <v>1944.6801083190001</v>
          </cell>
          <cell r="L217">
            <v>0.33310831899999999</v>
          </cell>
          <cell r="M217">
            <v>1944.347</v>
          </cell>
          <cell r="N217">
            <v>5006.6998994290007</v>
          </cell>
          <cell r="O217">
            <v>2370.0836633660001</v>
          </cell>
          <cell r="P217">
            <v>452.33866336599999</v>
          </cell>
          <cell r="Q217">
            <v>1917.7450000000001</v>
          </cell>
          <cell r="R217">
            <v>3175.2930384069996</v>
          </cell>
          <cell r="S217">
            <v>-105.92743489700007</v>
          </cell>
          <cell r="T217">
            <v>-127.19043489699999</v>
          </cell>
          <cell r="U217">
            <v>21.26299999999992</v>
          </cell>
          <cell r="V217">
            <v>3281.2204733039998</v>
          </cell>
          <cell r="W217">
            <v>8.4614733040000001</v>
          </cell>
          <cell r="X217">
            <v>3272.759</v>
          </cell>
          <cell r="Y217">
            <v>948.27349606899998</v>
          </cell>
          <cell r="Z217">
            <v>713.04419888500001</v>
          </cell>
          <cell r="AA217">
            <v>7.5291988849999996</v>
          </cell>
          <cell r="AB217">
            <v>705.51499999999999</v>
          </cell>
          <cell r="AC217">
            <v>235.22929718400002</v>
          </cell>
          <cell r="AD217">
            <v>196.81329718400002</v>
          </cell>
          <cell r="AE217">
            <v>38.415999999999997</v>
          </cell>
          <cell r="AF217">
            <v>0</v>
          </cell>
          <cell r="AG217">
            <v>-409.59669372499997</v>
          </cell>
          <cell r="AH217">
            <v>-301.60051123</v>
          </cell>
          <cell r="AI217">
            <v>5006.6998994289988</v>
          </cell>
          <cell r="AJ217" t="str">
            <v>Validée</v>
          </cell>
          <cell r="AK217">
            <v>215</v>
          </cell>
        </row>
        <row r="218">
          <cell r="A218">
            <v>44561</v>
          </cell>
          <cell r="B218">
            <v>833.54291078699998</v>
          </cell>
          <cell r="C218">
            <v>953.39011312499997</v>
          </cell>
          <cell r="D218">
            <v>113.282</v>
          </cell>
          <cell r="E218">
            <v>6.5652023379999997</v>
          </cell>
          <cell r="F218">
            <v>2783.6456819710002</v>
          </cell>
          <cell r="G218">
            <v>1.857170741</v>
          </cell>
          <cell r="H218">
            <v>2480.1880000000001</v>
          </cell>
          <cell r="I218">
            <v>301.60051123</v>
          </cell>
          <cell r="J218">
            <v>3617.1885927580001</v>
          </cell>
          <cell r="K218">
            <v>1967.911108319</v>
          </cell>
          <cell r="L218">
            <v>0.33310831899999999</v>
          </cell>
          <cell r="M218">
            <v>1967.578</v>
          </cell>
          <cell r="N218">
            <v>5585.0997010770006</v>
          </cell>
          <cell r="O218">
            <v>2636.7524641230002</v>
          </cell>
          <cell r="P218">
            <v>467.4164641230002</v>
          </cell>
          <cell r="Q218">
            <v>2169.3359999999998</v>
          </cell>
          <cell r="R218">
            <v>3487.3946488610004</v>
          </cell>
          <cell r="S218">
            <v>-66.50763390100002</v>
          </cell>
          <cell r="T218">
            <v>-95.401633901000025</v>
          </cell>
          <cell r="U218">
            <v>28.894000000000005</v>
          </cell>
          <cell r="V218">
            <v>3553.9022827620006</v>
          </cell>
          <cell r="W218">
            <v>7.6532827619999999</v>
          </cell>
          <cell r="X218">
            <v>3546.2490000000003</v>
          </cell>
          <cell r="Y218">
            <v>1020.1041598080001</v>
          </cell>
          <cell r="Z218">
            <v>724.11247316100003</v>
          </cell>
          <cell r="AA218">
            <v>0.496473161</v>
          </cell>
          <cell r="AB218">
            <v>723.61599999999999</v>
          </cell>
          <cell r="AC218">
            <v>295.99168664699999</v>
          </cell>
          <cell r="AD218">
            <v>228.885686647</v>
          </cell>
          <cell r="AE218">
            <v>67.106000000000009</v>
          </cell>
          <cell r="AF218">
            <v>0</v>
          </cell>
          <cell r="AG218">
            <v>-481.05674790100011</v>
          </cell>
          <cell r="AH218">
            <v>-301.60051123</v>
          </cell>
          <cell r="AI218">
            <v>5585.0997010770006</v>
          </cell>
          <cell r="AJ218" t="str">
            <v>Validée</v>
          </cell>
          <cell r="AK218">
            <v>216</v>
          </cell>
        </row>
        <row r="219">
          <cell r="A219">
            <v>44592</v>
          </cell>
          <cell r="B219">
            <v>802.93570887800001</v>
          </cell>
          <cell r="C219">
            <v>917.44391121599995</v>
          </cell>
          <cell r="D219">
            <v>107.943</v>
          </cell>
          <cell r="E219">
            <v>6.5652023379999997</v>
          </cell>
          <cell r="F219">
            <v>2633.4108219939994</v>
          </cell>
          <cell r="G219">
            <v>1.4503107639999999</v>
          </cell>
          <cell r="H219">
            <v>2330.3599999999997</v>
          </cell>
          <cell r="I219">
            <v>301.60051123</v>
          </cell>
          <cell r="J219">
            <v>3436.3465308719997</v>
          </cell>
          <cell r="K219">
            <v>2000.6661083189999</v>
          </cell>
          <cell r="L219">
            <v>0.33310831899999999</v>
          </cell>
          <cell r="M219">
            <v>2000.3329999999999</v>
          </cell>
          <cell r="N219">
            <v>5437.0126391909998</v>
          </cell>
          <cell r="O219">
            <v>2460.6788620730003</v>
          </cell>
          <cell r="P219">
            <v>449.11586207300002</v>
          </cell>
          <cell r="Q219">
            <v>2011.5629999999999</v>
          </cell>
          <cell r="R219">
            <v>3534.092421931</v>
          </cell>
          <cell r="S219">
            <v>34.249343700999994</v>
          </cell>
          <cell r="T219">
            <v>-39.904656299000003</v>
          </cell>
          <cell r="U219">
            <v>74.153999999999996</v>
          </cell>
          <cell r="V219">
            <v>3499.8430782300002</v>
          </cell>
          <cell r="W219">
            <v>7.4180782300000008</v>
          </cell>
          <cell r="X219">
            <v>3492.4250000000002</v>
          </cell>
          <cell r="Y219">
            <v>1023.0902241270001</v>
          </cell>
          <cell r="Z219">
            <v>716.76397315999998</v>
          </cell>
          <cell r="AA219">
            <v>1.05997316</v>
          </cell>
          <cell r="AB219">
            <v>715.70399999999995</v>
          </cell>
          <cell r="AC219">
            <v>306.32625096700002</v>
          </cell>
          <cell r="AD219">
            <v>226.11625096700001</v>
          </cell>
          <cell r="AE219">
            <v>80.210000000000008</v>
          </cell>
          <cell r="AF219">
            <v>0</v>
          </cell>
          <cell r="AG219">
            <v>-465.3315793139999</v>
          </cell>
          <cell r="AH219">
            <v>-301.60051123</v>
          </cell>
          <cell r="AI219">
            <v>5437.0126391910007</v>
          </cell>
          <cell r="AJ219" t="str">
            <v>Validée</v>
          </cell>
          <cell r="AK219">
            <v>217</v>
          </cell>
        </row>
        <row r="220">
          <cell r="A220">
            <v>44620</v>
          </cell>
          <cell r="B220">
            <v>807.37070134200007</v>
          </cell>
          <cell r="C220">
            <v>915.58690367999998</v>
          </cell>
          <cell r="D220">
            <v>101.651</v>
          </cell>
          <cell r="E220">
            <v>6.5652023379999997</v>
          </cell>
          <cell r="F220">
            <v>2526.7033283820001</v>
          </cell>
          <cell r="G220">
            <v>0.83181715199999995</v>
          </cell>
          <cell r="H220">
            <v>2224.2710000000002</v>
          </cell>
          <cell r="I220">
            <v>301.60051123</v>
          </cell>
          <cell r="J220">
            <v>3334.074029724</v>
          </cell>
          <cell r="K220">
            <v>2098.8941083189998</v>
          </cell>
          <cell r="L220">
            <v>0.33310831899999999</v>
          </cell>
          <cell r="M220">
            <v>2098.5609999999997</v>
          </cell>
          <cell r="N220">
            <v>5432.9681380429993</v>
          </cell>
          <cell r="O220">
            <v>2320.5318769280002</v>
          </cell>
          <cell r="P220">
            <v>258.39987692800003</v>
          </cell>
          <cell r="Q220">
            <v>2062.1320000000001</v>
          </cell>
          <cell r="R220">
            <v>3753.6763490879998</v>
          </cell>
          <cell r="S220">
            <v>199.05473839299989</v>
          </cell>
          <cell r="T220">
            <v>56.502738392999994</v>
          </cell>
          <cell r="U220">
            <v>142.55199999999991</v>
          </cell>
          <cell r="V220">
            <v>3554.6216106950001</v>
          </cell>
          <cell r="W220">
            <v>8.2106106949999997</v>
          </cell>
          <cell r="X220">
            <v>3546.4110000000001</v>
          </cell>
          <cell r="Y220">
            <v>1032.1833925619999</v>
          </cell>
          <cell r="Z220">
            <v>747.1489843789999</v>
          </cell>
          <cell r="AA220">
            <v>1.8279843790000001</v>
          </cell>
          <cell r="AB220">
            <v>745.32099999999991</v>
          </cell>
          <cell r="AC220">
            <v>285.03440818300004</v>
          </cell>
          <cell r="AD220">
            <v>237.02340818300002</v>
          </cell>
          <cell r="AE220">
            <v>48.011000000000003</v>
          </cell>
          <cell r="AF220">
            <v>0</v>
          </cell>
          <cell r="AG220">
            <v>-390.94330458899987</v>
          </cell>
          <cell r="AH220">
            <v>-301.60051123</v>
          </cell>
          <cell r="AI220">
            <v>5432.9681380430011</v>
          </cell>
          <cell r="AJ220" t="str">
            <v>Validée</v>
          </cell>
          <cell r="AK220">
            <v>218</v>
          </cell>
        </row>
        <row r="221">
          <cell r="A221">
            <v>44651</v>
          </cell>
          <cell r="B221">
            <v>833.3663855210001</v>
          </cell>
          <cell r="C221">
            <v>948.058587859</v>
          </cell>
          <cell r="D221">
            <v>108.127</v>
          </cell>
          <cell r="E221">
            <v>6.5652023379999997</v>
          </cell>
          <cell r="F221">
            <v>2712.2345806119997</v>
          </cell>
          <cell r="G221">
            <v>0.71906938200000003</v>
          </cell>
          <cell r="H221">
            <v>2409.915</v>
          </cell>
          <cell r="I221">
            <v>301.60051123</v>
          </cell>
          <cell r="J221">
            <v>3545.6009661329999</v>
          </cell>
          <cell r="K221">
            <v>2019.9411083190003</v>
          </cell>
          <cell r="L221">
            <v>0.33310831899999999</v>
          </cell>
          <cell r="M221">
            <v>2019.6080000000002</v>
          </cell>
          <cell r="N221">
            <v>5565.5420744519997</v>
          </cell>
          <cell r="O221">
            <v>2406.6066683119998</v>
          </cell>
          <cell r="P221">
            <v>214.43066831200008</v>
          </cell>
          <cell r="Q221">
            <v>2192.1759999999999</v>
          </cell>
          <cell r="R221">
            <v>3741.5916782479999</v>
          </cell>
          <cell r="S221">
            <v>135.87469418499995</v>
          </cell>
          <cell r="T221">
            <v>66.088694185000008</v>
          </cell>
          <cell r="U221">
            <v>69.785999999999945</v>
          </cell>
          <cell r="V221">
            <v>3605.7169840629999</v>
          </cell>
          <cell r="W221">
            <v>8.2349840630000006</v>
          </cell>
          <cell r="X221">
            <v>3597.482</v>
          </cell>
          <cell r="Y221">
            <v>1079.9953578300001</v>
          </cell>
          <cell r="Z221">
            <v>761.33520561800003</v>
          </cell>
          <cell r="AA221">
            <v>2.9072056179999999</v>
          </cell>
          <cell r="AB221">
            <v>758.428</v>
          </cell>
          <cell r="AC221">
            <v>318.66015221199996</v>
          </cell>
          <cell r="AD221">
            <v>241.17215221199999</v>
          </cell>
          <cell r="AE221">
            <v>77.488</v>
          </cell>
          <cell r="AF221">
            <v>0</v>
          </cell>
          <cell r="AG221">
            <v>-497.33908572200011</v>
          </cell>
          <cell r="AH221">
            <v>-301.60051123</v>
          </cell>
          <cell r="AI221">
            <v>5565.5420744519997</v>
          </cell>
          <cell r="AJ221" t="str">
            <v>Validée</v>
          </cell>
          <cell r="AK221">
            <v>219</v>
          </cell>
        </row>
        <row r="222">
          <cell r="A222">
            <v>44681</v>
          </cell>
          <cell r="B222">
            <v>889.96556564100001</v>
          </cell>
          <cell r="C222">
            <v>997.72676797899999</v>
          </cell>
          <cell r="D222">
            <v>101.196</v>
          </cell>
          <cell r="E222">
            <v>6.5652023379999997</v>
          </cell>
          <cell r="F222">
            <v>2471.5377282479999</v>
          </cell>
          <cell r="G222">
            <v>0.95321701799999992</v>
          </cell>
          <cell r="H222">
            <v>2168.9839999999999</v>
          </cell>
          <cell r="I222">
            <v>301.60051123</v>
          </cell>
          <cell r="J222">
            <v>3361.5032938889999</v>
          </cell>
          <cell r="K222">
            <v>2031.7351083190001</v>
          </cell>
          <cell r="L222">
            <v>0.33310831899999999</v>
          </cell>
          <cell r="M222">
            <v>2031.402</v>
          </cell>
          <cell r="N222">
            <v>5393.2384022080005</v>
          </cell>
          <cell r="O222">
            <v>2319.9172272100004</v>
          </cell>
          <cell r="P222">
            <v>77.1182272100001</v>
          </cell>
          <cell r="Q222">
            <v>2242.799</v>
          </cell>
          <cell r="R222">
            <v>3640.1557074620005</v>
          </cell>
          <cell r="S222">
            <v>-16.377977840999954</v>
          </cell>
          <cell r="T222">
            <v>20.436022159000011</v>
          </cell>
          <cell r="U222">
            <v>-36.813999999999965</v>
          </cell>
          <cell r="V222">
            <v>3656.5336853030003</v>
          </cell>
          <cell r="W222">
            <v>8.1886853029999997</v>
          </cell>
          <cell r="X222">
            <v>3648.3450000000003</v>
          </cell>
          <cell r="Y222">
            <v>1057.4272607299999</v>
          </cell>
          <cell r="Z222">
            <v>733.012665384</v>
          </cell>
          <cell r="AA222">
            <v>3.4986653839999997</v>
          </cell>
          <cell r="AB222">
            <v>729.51400000000001</v>
          </cell>
          <cell r="AC222">
            <v>324.414595346</v>
          </cell>
          <cell r="AD222">
            <v>259.10659534600001</v>
          </cell>
          <cell r="AE222">
            <v>65.307999999999993</v>
          </cell>
          <cell r="AF222">
            <v>0</v>
          </cell>
          <cell r="AG222">
            <v>-490.59272826599977</v>
          </cell>
          <cell r="AH222">
            <v>-301.60051123</v>
          </cell>
          <cell r="AI222">
            <v>5393.2384022080005</v>
          </cell>
          <cell r="AJ222" t="str">
            <v>Validée</v>
          </cell>
          <cell r="AK222">
            <v>220</v>
          </cell>
        </row>
        <row r="223">
          <cell r="A223">
            <v>44712</v>
          </cell>
          <cell r="B223">
            <v>835.85004947300001</v>
          </cell>
          <cell r="C223">
            <v>956.35525181100002</v>
          </cell>
          <cell r="D223">
            <v>113.94</v>
          </cell>
          <cell r="E223">
            <v>6.5652023379999997</v>
          </cell>
          <cell r="F223">
            <v>2579.9564671369994</v>
          </cell>
          <cell r="G223">
            <v>2.4249559070000002</v>
          </cell>
          <cell r="H223">
            <v>2275.9309999999996</v>
          </cell>
          <cell r="I223">
            <v>301.60051123</v>
          </cell>
          <cell r="J223">
            <v>3415.8065166099996</v>
          </cell>
          <cell r="K223">
            <v>2073.172108319</v>
          </cell>
          <cell r="L223">
            <v>0.33310831899999999</v>
          </cell>
          <cell r="M223">
            <v>2072.8389999999999</v>
          </cell>
          <cell r="N223">
            <v>5488.9786249289991</v>
          </cell>
          <cell r="O223">
            <v>2225.5983469760004</v>
          </cell>
          <cell r="P223">
            <v>28.015346975999933</v>
          </cell>
          <cell r="Q223">
            <v>2197.5830000000005</v>
          </cell>
          <cell r="R223">
            <v>3784.0068229709996</v>
          </cell>
          <cell r="S223">
            <v>60.933205928000071</v>
          </cell>
          <cell r="T223">
            <v>19.201205927999986</v>
          </cell>
          <cell r="U223">
            <v>41.732000000000085</v>
          </cell>
          <cell r="V223">
            <v>3723.0736170429996</v>
          </cell>
          <cell r="W223">
            <v>8.763617043</v>
          </cell>
          <cell r="X223">
            <v>3714.31</v>
          </cell>
          <cell r="Y223">
            <v>1051.1620466519998</v>
          </cell>
          <cell r="Z223">
            <v>747.63178611099988</v>
          </cell>
          <cell r="AA223">
            <v>4.6377861110000005</v>
          </cell>
          <cell r="AB223">
            <v>742.99399999999991</v>
          </cell>
          <cell r="AC223">
            <v>303.53026054099996</v>
          </cell>
          <cell r="AD223">
            <v>252.37926054099998</v>
          </cell>
          <cell r="AE223">
            <v>51.150999999999996</v>
          </cell>
          <cell r="AF223">
            <v>0</v>
          </cell>
          <cell r="AG223">
            <v>-530.53550163400018</v>
          </cell>
          <cell r="AH223">
            <v>-301.60051123</v>
          </cell>
          <cell r="AI223">
            <v>5488.978624929</v>
          </cell>
          <cell r="AJ223" t="str">
            <v>Validée</v>
          </cell>
          <cell r="AK223">
            <v>221</v>
          </cell>
        </row>
        <row r="224">
          <cell r="A224">
            <v>44742</v>
          </cell>
          <cell r="B224">
            <v>825.13500047900004</v>
          </cell>
          <cell r="C224">
            <v>923.88820281699998</v>
          </cell>
          <cell r="D224">
            <v>92.188000000000002</v>
          </cell>
          <cell r="E224">
            <v>6.5652023379999997</v>
          </cell>
          <cell r="F224">
            <v>2726.0595514409997</v>
          </cell>
          <cell r="G224">
            <v>0.366040211</v>
          </cell>
          <cell r="H224">
            <v>2424.0929999999998</v>
          </cell>
          <cell r="I224">
            <v>301.60051123</v>
          </cell>
          <cell r="J224">
            <v>3551.1945519199999</v>
          </cell>
          <cell r="K224">
            <v>2084.741108319</v>
          </cell>
          <cell r="L224">
            <v>0.33310831899999999</v>
          </cell>
          <cell r="M224">
            <v>2084.4079999999999</v>
          </cell>
          <cell r="N224">
            <v>5635.9356602389998</v>
          </cell>
          <cell r="O224">
            <v>2297.0984696430005</v>
          </cell>
          <cell r="P224">
            <v>-2.0185303570000315</v>
          </cell>
          <cell r="Q224">
            <v>2299.1170000000002</v>
          </cell>
          <cell r="R224">
            <v>3954.5169609490003</v>
          </cell>
          <cell r="S224">
            <v>79.667420164000049</v>
          </cell>
          <cell r="T224">
            <v>36.669420164000009</v>
          </cell>
          <cell r="U224">
            <v>42.998000000000047</v>
          </cell>
          <cell r="V224">
            <v>3874.8495407850005</v>
          </cell>
          <cell r="W224">
            <v>8.9005407850000005</v>
          </cell>
          <cell r="X224">
            <v>3865.9490000000001</v>
          </cell>
          <cell r="Y224">
            <v>1122.2492673640002</v>
          </cell>
          <cell r="Z224">
            <v>758.07458759400004</v>
          </cell>
          <cell r="AA224">
            <v>6.1035875940000004</v>
          </cell>
          <cell r="AB224">
            <v>751.971</v>
          </cell>
          <cell r="AC224">
            <v>364.17467977000007</v>
          </cell>
          <cell r="AD224">
            <v>286.77367977000006</v>
          </cell>
          <cell r="AE224">
            <v>77.40100000000001</v>
          </cell>
          <cell r="AF224">
            <v>0</v>
          </cell>
          <cell r="AG224">
            <v>-506.56949701100007</v>
          </cell>
          <cell r="AH224">
            <v>-301.60051123</v>
          </cell>
          <cell r="AI224">
            <v>5635.9356602390008</v>
          </cell>
          <cell r="AJ224" t="str">
            <v>Validée</v>
          </cell>
          <cell r="AK224">
            <v>222</v>
          </cell>
        </row>
        <row r="225">
          <cell r="A225">
            <v>44773</v>
          </cell>
          <cell r="B225">
            <v>797.78235572500012</v>
          </cell>
          <cell r="C225">
            <v>899.91655806300002</v>
          </cell>
          <cell r="D225">
            <v>95.569000000000003</v>
          </cell>
          <cell r="E225">
            <v>6.5652023379999997</v>
          </cell>
          <cell r="F225">
            <v>2712.5537556019999</v>
          </cell>
          <cell r="G225">
            <v>0.44024437200000005</v>
          </cell>
          <cell r="H225">
            <v>2410.5129999999999</v>
          </cell>
          <cell r="I225">
            <v>301.60051123</v>
          </cell>
          <cell r="J225">
            <v>3510.3361113270003</v>
          </cell>
          <cell r="K225">
            <v>2064.3331083190001</v>
          </cell>
          <cell r="L225">
            <v>0.33310831899999999</v>
          </cell>
          <cell r="M225">
            <v>2064</v>
          </cell>
          <cell r="N225">
            <v>5574.6692196460008</v>
          </cell>
          <cell r="O225">
            <v>2254.5938493650006</v>
          </cell>
          <cell r="P225">
            <v>-47.130150634999836</v>
          </cell>
          <cell r="Q225">
            <v>2301.7240000000002</v>
          </cell>
          <cell r="R225">
            <v>3920.7905950890004</v>
          </cell>
          <cell r="S225">
            <v>28.152355716000166</v>
          </cell>
          <cell r="T225">
            <v>2.8713557159999885</v>
          </cell>
          <cell r="U225">
            <v>25.281000000000176</v>
          </cell>
          <cell r="V225">
            <v>3892.638239373</v>
          </cell>
          <cell r="W225">
            <v>8.4752393730000009</v>
          </cell>
          <cell r="X225">
            <v>3884.163</v>
          </cell>
          <cell r="Y225">
            <v>1122.010411798</v>
          </cell>
          <cell r="Z225">
            <v>773.21198985800004</v>
          </cell>
          <cell r="AA225">
            <v>4.2409898580000007</v>
          </cell>
          <cell r="AB225">
            <v>768.971</v>
          </cell>
          <cell r="AC225">
            <v>348.79842194000003</v>
          </cell>
          <cell r="AD225">
            <v>308.48942194</v>
          </cell>
          <cell r="AE225">
            <v>40.309000000000005</v>
          </cell>
          <cell r="AF225">
            <v>0</v>
          </cell>
          <cell r="AG225">
            <v>-521.29518699000039</v>
          </cell>
          <cell r="AH225">
            <v>-301.60051123</v>
          </cell>
          <cell r="AI225">
            <v>5574.6692196460017</v>
          </cell>
          <cell r="AJ225" t="str">
            <v>Validée</v>
          </cell>
          <cell r="AK225">
            <v>223</v>
          </cell>
        </row>
        <row r="226">
          <cell r="A226">
            <v>44804</v>
          </cell>
          <cell r="B226">
            <v>767.574278865</v>
          </cell>
          <cell r="C226">
            <v>882.92648120299998</v>
          </cell>
          <cell r="D226">
            <v>108.78700000000001</v>
          </cell>
          <cell r="E226">
            <v>6.5652023379999997</v>
          </cell>
          <cell r="F226">
            <v>2692.2841766889997</v>
          </cell>
          <cell r="G226">
            <v>0.395665459</v>
          </cell>
          <cell r="H226">
            <v>2390.2879999999996</v>
          </cell>
          <cell r="I226">
            <v>301.60051123</v>
          </cell>
          <cell r="J226">
            <v>3459.8584555539996</v>
          </cell>
          <cell r="K226">
            <v>2142.4851083190001</v>
          </cell>
          <cell r="L226">
            <v>0.33310831899999999</v>
          </cell>
          <cell r="M226">
            <v>2142.152</v>
          </cell>
          <cell r="N226">
            <v>5602.3435638729998</v>
          </cell>
          <cell r="O226">
            <v>2176.6161932940004</v>
          </cell>
          <cell r="P226">
            <v>-14.384806705999836</v>
          </cell>
          <cell r="Q226">
            <v>2191.0010000000002</v>
          </cell>
          <cell r="R226">
            <v>3974.333842685</v>
          </cell>
          <cell r="S226">
            <v>-9.6585562390000064</v>
          </cell>
          <cell r="T226">
            <v>-94.668556238999997</v>
          </cell>
          <cell r="U226">
            <v>85.009999999999991</v>
          </cell>
          <cell r="V226">
            <v>3983.9923989240001</v>
          </cell>
          <cell r="W226">
            <v>8.7763989240000004</v>
          </cell>
          <cell r="X226">
            <v>3975.2160000000003</v>
          </cell>
          <cell r="Y226">
            <v>1112.6084802410001</v>
          </cell>
          <cell r="Z226">
            <v>793.74783930399997</v>
          </cell>
          <cell r="AA226">
            <v>8.733839304</v>
          </cell>
          <cell r="AB226">
            <v>785.01400000000001</v>
          </cell>
          <cell r="AC226">
            <v>318.86064093700003</v>
          </cell>
          <cell r="AD226">
            <v>277.88064093700001</v>
          </cell>
          <cell r="AE226">
            <v>40.98</v>
          </cell>
          <cell r="AF226">
            <v>0</v>
          </cell>
          <cell r="AG226">
            <v>-564.0020081350001</v>
          </cell>
          <cell r="AH226">
            <v>-301.60051123</v>
          </cell>
          <cell r="AI226">
            <v>5602.3435638729998</v>
          </cell>
          <cell r="AJ226" t="str">
            <v>Validée</v>
          </cell>
          <cell r="AK226">
            <v>224</v>
          </cell>
        </row>
        <row r="227">
          <cell r="A227">
            <v>44834</v>
          </cell>
          <cell r="B227">
            <v>738.004078241</v>
          </cell>
          <cell r="C227">
            <v>846.52528057899997</v>
          </cell>
          <cell r="D227">
            <v>101.956</v>
          </cell>
          <cell r="E227">
            <v>6.5652023379999997</v>
          </cell>
          <cell r="F227">
            <v>2682.8821712329996</v>
          </cell>
          <cell r="G227">
            <v>0.77466000299999993</v>
          </cell>
          <cell r="H227">
            <v>2380.5069999999996</v>
          </cell>
          <cell r="I227">
            <v>301.60051123</v>
          </cell>
          <cell r="J227">
            <v>3420.8862494739997</v>
          </cell>
          <cell r="K227">
            <v>2118.1731083190002</v>
          </cell>
          <cell r="L227">
            <v>0.33310831899999999</v>
          </cell>
          <cell r="M227">
            <v>2117.84</v>
          </cell>
          <cell r="N227">
            <v>5539.0593577929994</v>
          </cell>
          <cell r="O227">
            <v>2259.3783468389993</v>
          </cell>
          <cell r="P227">
            <v>-153.48265316100003</v>
          </cell>
          <cell r="Q227">
            <v>2412.8609999999994</v>
          </cell>
          <cell r="R227">
            <v>4014.8611862760004</v>
          </cell>
          <cell r="S227">
            <v>126.00002436700009</v>
          </cell>
          <cell r="T227">
            <v>-127.966975633</v>
          </cell>
          <cell r="U227">
            <v>253.9670000000001</v>
          </cell>
          <cell r="V227">
            <v>3888.8611619090002</v>
          </cell>
          <cell r="W227">
            <v>9.2141619089999995</v>
          </cell>
          <cell r="X227">
            <v>3879.6470000000004</v>
          </cell>
          <cell r="Y227">
            <v>1237.963407407</v>
          </cell>
          <cell r="Z227">
            <v>806.87191474299993</v>
          </cell>
          <cell r="AA227">
            <v>10.957914743</v>
          </cell>
          <cell r="AB227">
            <v>795.91399999999999</v>
          </cell>
          <cell r="AC227">
            <v>431.09149266400004</v>
          </cell>
          <cell r="AD227">
            <v>274.297492664</v>
          </cell>
          <cell r="AE227">
            <v>156.79400000000001</v>
          </cell>
          <cell r="AF227">
            <v>0</v>
          </cell>
          <cell r="AG227">
            <v>-502.78323208499978</v>
          </cell>
          <cell r="AH227">
            <v>-301.60051123</v>
          </cell>
          <cell r="AI227">
            <v>5539.0593577929994</v>
          </cell>
          <cell r="AJ227" t="str">
            <v>Validée</v>
          </cell>
          <cell r="AK227">
            <v>225</v>
          </cell>
        </row>
        <row r="228">
          <cell r="A228">
            <v>44865</v>
          </cell>
          <cell r="B228">
            <v>740.392667426</v>
          </cell>
          <cell r="C228">
            <v>850.46086976399999</v>
          </cell>
          <cell r="D228">
            <v>103.503</v>
          </cell>
          <cell r="E228">
            <v>6.5652023379999997</v>
          </cell>
          <cell r="F228">
            <v>2455.6303334100003</v>
          </cell>
          <cell r="G228">
            <v>0.34582217999999998</v>
          </cell>
          <cell r="H228">
            <v>2153.6840000000002</v>
          </cell>
          <cell r="I228">
            <v>301.60051123</v>
          </cell>
          <cell r="J228">
            <v>3196.0230008360004</v>
          </cell>
          <cell r="K228">
            <v>2111.3251083190003</v>
          </cell>
          <cell r="L228">
            <v>0.33310831899999999</v>
          </cell>
          <cell r="M228">
            <v>2110.9920000000002</v>
          </cell>
          <cell r="N228">
            <v>5307.3481091550002</v>
          </cell>
          <cell r="O228">
            <v>1871.6956816160002</v>
          </cell>
          <cell r="P228">
            <v>-459.45831838399988</v>
          </cell>
          <cell r="Q228">
            <v>2331.154</v>
          </cell>
          <cell r="R228">
            <v>4058.4603249169995</v>
          </cell>
          <cell r="S228">
            <v>151.93446426999992</v>
          </cell>
          <cell r="T228">
            <v>-36.677535730000038</v>
          </cell>
          <cell r="U228">
            <v>188.61199999999997</v>
          </cell>
          <cell r="V228">
            <v>3906.5258606469997</v>
          </cell>
          <cell r="W228">
            <v>9.2068606469999992</v>
          </cell>
          <cell r="X228">
            <v>3897.319</v>
          </cell>
          <cell r="Y228">
            <v>1202.541161373</v>
          </cell>
          <cell r="Z228">
            <v>826.616247638</v>
          </cell>
          <cell r="AA228">
            <v>15.734247637999999</v>
          </cell>
          <cell r="AB228">
            <v>810.88199999999995</v>
          </cell>
          <cell r="AC228">
            <v>375.92491373500002</v>
          </cell>
          <cell r="AD228">
            <v>252.04091373500003</v>
          </cell>
          <cell r="AE228">
            <v>123.884</v>
          </cell>
          <cell r="AF228">
            <v>0</v>
          </cell>
          <cell r="AG228">
            <v>-579.7332639949999</v>
          </cell>
          <cell r="AH228">
            <v>-301.60051123</v>
          </cell>
          <cell r="AI228">
            <v>5307.3481091549993</v>
          </cell>
          <cell r="AJ228" t="str">
            <v>Validée</v>
          </cell>
          <cell r="AK228">
            <v>226</v>
          </cell>
        </row>
        <row r="229">
          <cell r="A229">
            <v>44895</v>
          </cell>
          <cell r="B229">
            <v>785.4504543270001</v>
          </cell>
          <cell r="C229">
            <v>898.97365666500002</v>
          </cell>
          <cell r="D229">
            <v>106.958</v>
          </cell>
          <cell r="E229">
            <v>6.5652023379999997</v>
          </cell>
          <cell r="F229">
            <v>2516.9423734750003</v>
          </cell>
          <cell r="G229">
            <v>0.36686224499999998</v>
          </cell>
          <cell r="H229">
            <v>2214.9750000000004</v>
          </cell>
          <cell r="I229">
            <v>301.60051123</v>
          </cell>
          <cell r="J229">
            <v>3302.3928278020003</v>
          </cell>
          <cell r="K229">
            <v>2101.1471083190004</v>
          </cell>
          <cell r="L229">
            <v>0.33310831899999999</v>
          </cell>
          <cell r="M229">
            <v>2100.8140000000003</v>
          </cell>
          <cell r="N229">
            <v>5403.5399361210002</v>
          </cell>
          <cell r="O229">
            <v>1951.1128035759998</v>
          </cell>
          <cell r="P229">
            <v>-492.89019642399995</v>
          </cell>
          <cell r="Q229">
            <v>2444.0029999999997</v>
          </cell>
          <cell r="R229">
            <v>4141.4212905269997</v>
          </cell>
          <cell r="S229">
            <v>189.09891879700024</v>
          </cell>
          <cell r="T229">
            <v>-36.666081202999969</v>
          </cell>
          <cell r="U229">
            <v>225.76500000000021</v>
          </cell>
          <cell r="V229">
            <v>3952.3223717299998</v>
          </cell>
          <cell r="W229">
            <v>8.2993717300000007</v>
          </cell>
          <cell r="X229">
            <v>3944.0230000000001</v>
          </cell>
          <cell r="Y229">
            <v>1236.6462403869987</v>
          </cell>
          <cell r="Z229">
            <v>842.57521203799877</v>
          </cell>
          <cell r="AA229">
            <v>16.909212038</v>
          </cell>
          <cell r="AB229">
            <v>825.6659999999988</v>
          </cell>
          <cell r="AC229">
            <v>394.07102834900002</v>
          </cell>
          <cell r="AD229">
            <v>271.37502834899999</v>
          </cell>
          <cell r="AE229">
            <v>122.696</v>
          </cell>
          <cell r="AF229">
            <v>0</v>
          </cell>
          <cell r="AG229">
            <v>-547.6520824050001</v>
          </cell>
          <cell r="AH229">
            <v>-301.60051123</v>
          </cell>
          <cell r="AI229">
            <v>5403.5399361210002</v>
          </cell>
          <cell r="AJ229" t="str">
            <v>Validée</v>
          </cell>
          <cell r="AK229">
            <v>227</v>
          </cell>
        </row>
        <row r="230">
          <cell r="A230">
            <v>44926</v>
          </cell>
          <cell r="B230">
            <v>828.74838173000012</v>
          </cell>
          <cell r="C230">
            <v>967.05458406800005</v>
          </cell>
          <cell r="D230">
            <v>131.74100000000001</v>
          </cell>
          <cell r="E230">
            <v>6.5652023379999997</v>
          </cell>
          <cell r="F230">
            <v>2813.9410329239995</v>
          </cell>
          <cell r="G230">
            <v>0.42652169400000001</v>
          </cell>
          <cell r="H230">
            <v>2511.9139999999998</v>
          </cell>
          <cell r="I230">
            <v>301.60051123</v>
          </cell>
          <cell r="J230">
            <v>3642.6894146539998</v>
          </cell>
          <cell r="K230">
            <v>2074.1841083190002</v>
          </cell>
          <cell r="L230">
            <v>0.33310831899999999</v>
          </cell>
          <cell r="M230">
            <v>2073.8510000000001</v>
          </cell>
          <cell r="N230">
            <v>5716.873522973</v>
          </cell>
          <cell r="O230">
            <v>1972.0706759070001</v>
          </cell>
          <cell r="P230">
            <v>-624.09032409300016</v>
          </cell>
          <cell r="Q230">
            <v>2596.1610000000001</v>
          </cell>
          <cell r="R230">
            <v>4396.1364443080001</v>
          </cell>
          <cell r="S230">
            <v>281.64168322099994</v>
          </cell>
          <cell r="T230">
            <v>60.571683221000008</v>
          </cell>
          <cell r="U230">
            <v>221.06999999999994</v>
          </cell>
          <cell r="V230">
            <v>4114.4947610870004</v>
          </cell>
          <cell r="W230">
            <v>9.1537610869999995</v>
          </cell>
          <cell r="X230">
            <v>4105.3409999999994</v>
          </cell>
          <cell r="Y230">
            <v>1107.8806726909993</v>
          </cell>
          <cell r="Z230">
            <v>758.32166335599925</v>
          </cell>
          <cell r="AA230">
            <v>0.50266335600000001</v>
          </cell>
          <cell r="AB230">
            <v>757.81899999999928</v>
          </cell>
          <cell r="AC230">
            <v>349.55900933499998</v>
          </cell>
          <cell r="AD230">
            <v>290.06700933499997</v>
          </cell>
          <cell r="AE230">
            <v>59.491999999999997</v>
          </cell>
          <cell r="AF230">
            <v>0</v>
          </cell>
          <cell r="AG230">
            <v>-456.54707544899986</v>
          </cell>
          <cell r="AH230">
            <v>-301.60051123</v>
          </cell>
          <cell r="AI230">
            <v>5716.8735229730009</v>
          </cell>
          <cell r="AJ230" t="str">
            <v>Validée</v>
          </cell>
          <cell r="AK230">
            <v>228</v>
          </cell>
        </row>
        <row r="231">
          <cell r="A231">
            <v>44957</v>
          </cell>
          <cell r="B231">
            <v>823.79585933800001</v>
          </cell>
          <cell r="C231">
            <v>955.02406167599997</v>
          </cell>
          <cell r="D231">
            <v>124.663</v>
          </cell>
          <cell r="E231">
            <v>6.5652023379999997</v>
          </cell>
          <cell r="F231">
            <v>2678.9427819900002</v>
          </cell>
          <cell r="G231">
            <v>0.40327076000000001</v>
          </cell>
          <cell r="H231">
            <v>2376.9390000000003</v>
          </cell>
          <cell r="I231">
            <v>301.60051123</v>
          </cell>
          <cell r="J231">
            <v>3502.7386413280001</v>
          </cell>
          <cell r="K231">
            <v>2061.4731083189999</v>
          </cell>
          <cell r="L231">
            <v>0.33310831899999999</v>
          </cell>
          <cell r="M231">
            <v>2061.14</v>
          </cell>
          <cell r="N231">
            <v>5564.211749647</v>
          </cell>
          <cell r="O231">
            <v>1871.558048375</v>
          </cell>
          <cell r="P231">
            <v>-486.83395162500005</v>
          </cell>
          <cell r="Q231">
            <v>2358.3920000000003</v>
          </cell>
          <cell r="R231">
            <v>4416.1022129339999</v>
          </cell>
          <cell r="S231">
            <v>355.84109165100006</v>
          </cell>
          <cell r="T231">
            <v>-2.2499083490000595</v>
          </cell>
          <cell r="U231">
            <v>358.09100000000012</v>
          </cell>
          <cell r="V231">
            <v>4060.2611212830002</v>
          </cell>
          <cell r="W231">
            <v>23.160121282999999</v>
          </cell>
          <cell r="X231">
            <v>4037.1010000000001</v>
          </cell>
          <cell r="Y231">
            <v>1094.405161895</v>
          </cell>
          <cell r="Z231">
            <v>786.50764525800003</v>
          </cell>
          <cell r="AA231">
            <v>3.0306452579999998</v>
          </cell>
          <cell r="AB231">
            <v>783.47699999999998</v>
          </cell>
          <cell r="AC231">
            <v>307.89751663700002</v>
          </cell>
          <cell r="AD231">
            <v>262.59051663700001</v>
          </cell>
          <cell r="AE231">
            <v>45.307000000000002</v>
          </cell>
          <cell r="AF231">
            <v>0</v>
          </cell>
          <cell r="AG231">
            <v>-370.956650233</v>
          </cell>
          <cell r="AH231">
            <v>-301.60051123</v>
          </cell>
          <cell r="AI231">
            <v>5564.211749647</v>
          </cell>
          <cell r="AJ231" t="str">
            <v>Validée</v>
          </cell>
          <cell r="AK231">
            <v>229</v>
          </cell>
        </row>
        <row r="232">
          <cell r="A232">
            <v>44985</v>
          </cell>
          <cell r="B232">
            <v>826.7502541340001</v>
          </cell>
          <cell r="C232">
            <v>959.43545647200006</v>
          </cell>
          <cell r="D232">
            <v>126.12</v>
          </cell>
          <cell r="E232">
            <v>6.5652023379999997</v>
          </cell>
          <cell r="F232">
            <v>2406.3967885699999</v>
          </cell>
          <cell r="G232">
            <v>0.35127733999999999</v>
          </cell>
          <cell r="H232">
            <v>2104.4450000000002</v>
          </cell>
          <cell r="I232">
            <v>301.60051123</v>
          </cell>
          <cell r="J232">
            <v>3233.1470427039999</v>
          </cell>
          <cell r="K232">
            <v>1949.085108319</v>
          </cell>
          <cell r="L232">
            <v>0.33310831899999999</v>
          </cell>
          <cell r="M232">
            <v>1948.752</v>
          </cell>
          <cell r="N232">
            <v>5182.2321510229995</v>
          </cell>
          <cell r="O232">
            <v>1494.1240691580003</v>
          </cell>
          <cell r="P232">
            <v>-495.10793084200003</v>
          </cell>
          <cell r="Q232">
            <v>1989.2320000000004</v>
          </cell>
          <cell r="R232">
            <v>4359.746941509</v>
          </cell>
          <cell r="S232">
            <v>350.59662003399995</v>
          </cell>
          <cell r="T232">
            <v>14.151620033999997</v>
          </cell>
          <cell r="U232">
            <v>336.44499999999994</v>
          </cell>
          <cell r="V232">
            <v>4009.1503214750001</v>
          </cell>
          <cell r="W232">
            <v>8.0863214750000001</v>
          </cell>
          <cell r="X232">
            <v>4001.0639999999999</v>
          </cell>
          <cell r="Y232">
            <v>1090.068858410998</v>
          </cell>
          <cell r="Z232">
            <v>767.51903004499798</v>
          </cell>
          <cell r="AA232">
            <v>5.6470300450000002</v>
          </cell>
          <cell r="AB232">
            <v>761.87199999999802</v>
          </cell>
          <cell r="AC232">
            <v>322.54982836599993</v>
          </cell>
          <cell r="AD232">
            <v>270.93882836599994</v>
          </cell>
          <cell r="AE232">
            <v>51.611000000000004</v>
          </cell>
          <cell r="AF232">
            <v>0</v>
          </cell>
          <cell r="AG232">
            <v>-418.42999876700003</v>
          </cell>
          <cell r="AH232">
            <v>-301.60051123</v>
          </cell>
          <cell r="AI232">
            <v>5182.2321510230031</v>
          </cell>
          <cell r="AJ232" t="str">
            <v>Validée</v>
          </cell>
          <cell r="AK232">
            <v>230</v>
          </cell>
        </row>
        <row r="233">
          <cell r="A233">
            <v>45016</v>
          </cell>
          <cell r="B233">
            <v>858.63758405400006</v>
          </cell>
          <cell r="C233">
            <v>983.01278639199995</v>
          </cell>
          <cell r="D233">
            <v>117.81</v>
          </cell>
          <cell r="E233">
            <v>6.5652023379999997</v>
          </cell>
          <cell r="F233">
            <v>2550.6226424810002</v>
          </cell>
          <cell r="G233">
            <v>0.54813125100000004</v>
          </cell>
          <cell r="H233">
            <v>2248.4740000000002</v>
          </cell>
          <cell r="I233">
            <v>301.60051123</v>
          </cell>
          <cell r="J233">
            <v>3409.2602265350001</v>
          </cell>
          <cell r="K233">
            <v>1969.3901083190001</v>
          </cell>
          <cell r="L233">
            <v>0.33310831899999999</v>
          </cell>
          <cell r="M233">
            <v>1969.057</v>
          </cell>
          <cell r="N233">
            <v>5378.650334854</v>
          </cell>
          <cell r="O233">
            <v>1657.7496957499998</v>
          </cell>
          <cell r="P233">
            <v>-391.68530425</v>
          </cell>
          <cell r="Q233">
            <v>2049.4349999999999</v>
          </cell>
          <cell r="R233">
            <v>4317.6425430890004</v>
          </cell>
          <cell r="S233">
            <v>333.10850421300006</v>
          </cell>
          <cell r="T233">
            <v>22.294504212999989</v>
          </cell>
          <cell r="U233">
            <v>310.81400000000008</v>
          </cell>
          <cell r="V233">
            <v>3984.5340388760001</v>
          </cell>
          <cell r="W233">
            <v>9.2310388759999995</v>
          </cell>
          <cell r="X233">
            <v>3975.3029999999999</v>
          </cell>
          <cell r="Y233">
            <v>1053.428432729</v>
          </cell>
          <cell r="Z233">
            <v>740.2798899689999</v>
          </cell>
          <cell r="AA233">
            <v>9.1908899690000005</v>
          </cell>
          <cell r="AB233">
            <v>731.08899999999994</v>
          </cell>
          <cell r="AC233">
            <v>313.14854276</v>
          </cell>
          <cell r="AD233">
            <v>267.55954276</v>
          </cell>
          <cell r="AE233">
            <v>45.588999999999992</v>
          </cell>
          <cell r="AF233">
            <v>0</v>
          </cell>
          <cell r="AG233">
            <v>-456.68652874400004</v>
          </cell>
          <cell r="AH233">
            <v>-301.60051123</v>
          </cell>
          <cell r="AI233">
            <v>5378.6503348540009</v>
          </cell>
          <cell r="AJ233" t="str">
            <v>Validée</v>
          </cell>
          <cell r="AK233">
            <v>231</v>
          </cell>
        </row>
        <row r="234">
          <cell r="A234">
            <v>45046</v>
          </cell>
          <cell r="B234">
            <v>900.03724503499996</v>
          </cell>
          <cell r="C234">
            <v>1033.9484473729999</v>
          </cell>
          <cell r="D234">
            <v>127.346</v>
          </cell>
          <cell r="E234">
            <v>6.5652023379999997</v>
          </cell>
          <cell r="F234">
            <v>2549.7487594269996</v>
          </cell>
          <cell r="G234">
            <v>0.38524819700000001</v>
          </cell>
          <cell r="H234">
            <v>2247.7629999999999</v>
          </cell>
          <cell r="I234">
            <v>301.60051123</v>
          </cell>
          <cell r="J234">
            <v>3449.7860044619997</v>
          </cell>
          <cell r="K234">
            <v>1969.230108319</v>
          </cell>
          <cell r="L234">
            <v>0.33310831899999999</v>
          </cell>
          <cell r="M234">
            <v>1968.8969999999999</v>
          </cell>
          <cell r="N234">
            <v>5419.0161127809997</v>
          </cell>
          <cell r="O234">
            <v>1731.2864033989999</v>
          </cell>
          <cell r="P234">
            <v>-254.81959660100006</v>
          </cell>
          <cell r="Q234">
            <v>1986.1060000000002</v>
          </cell>
          <cell r="R234">
            <v>4381.3401735160005</v>
          </cell>
          <cell r="S234">
            <v>322.1210702460001</v>
          </cell>
          <cell r="T234">
            <v>50.88007024600001</v>
          </cell>
          <cell r="U234">
            <v>271.2410000000001</v>
          </cell>
          <cell r="V234">
            <v>4059.2191032700002</v>
          </cell>
          <cell r="W234">
            <v>8.9971032700000002</v>
          </cell>
          <cell r="X234">
            <v>4050.2220000000002</v>
          </cell>
          <cell r="Y234">
            <v>1155.3678230309997</v>
          </cell>
          <cell r="Z234">
            <v>701.07956506199969</v>
          </cell>
          <cell r="AA234">
            <v>14.181565062000001</v>
          </cell>
          <cell r="AB234">
            <v>686.89799999999968</v>
          </cell>
          <cell r="AC234">
            <v>454.28825796900003</v>
          </cell>
          <cell r="AD234">
            <v>259.97025796900004</v>
          </cell>
          <cell r="AE234">
            <v>194.31800000000001</v>
          </cell>
          <cell r="AF234">
            <v>0</v>
          </cell>
          <cell r="AG234">
            <v>-461.7573588969999</v>
          </cell>
          <cell r="AH234">
            <v>-301.60051123</v>
          </cell>
          <cell r="AI234">
            <v>5419.0161127810006</v>
          </cell>
          <cell r="AJ234" t="str">
            <v>Validée</v>
          </cell>
          <cell r="AK234">
            <v>232</v>
          </cell>
        </row>
        <row r="235">
          <cell r="A235">
            <v>45077</v>
          </cell>
          <cell r="B235">
            <v>909.28460970600008</v>
          </cell>
          <cell r="C235">
            <v>1045.960812044</v>
          </cell>
          <cell r="D235">
            <v>130.11099999999999</v>
          </cell>
          <cell r="E235">
            <v>6.5652023379999997</v>
          </cell>
          <cell r="F235">
            <v>2606.9043459149998</v>
          </cell>
          <cell r="G235">
            <v>1.7528346849999998</v>
          </cell>
          <cell r="H235">
            <v>2303.5509999999999</v>
          </cell>
          <cell r="I235">
            <v>301.60051123</v>
          </cell>
          <cell r="J235">
            <v>3516.1889556209999</v>
          </cell>
          <cell r="K235">
            <v>2047.0781083190002</v>
          </cell>
          <cell r="L235">
            <v>0.33310831899999999</v>
          </cell>
          <cell r="M235">
            <v>2046.7450000000001</v>
          </cell>
          <cell r="N235">
            <v>5563.2670639400003</v>
          </cell>
          <cell r="O235">
            <v>1764.5601100910001</v>
          </cell>
          <cell r="P235">
            <v>-367.71888990900004</v>
          </cell>
          <cell r="Q235">
            <v>2132.279</v>
          </cell>
          <cell r="R235">
            <v>4452.6248572139993</v>
          </cell>
          <cell r="S235">
            <v>306.5187739779999</v>
          </cell>
          <cell r="T235">
            <v>48.052773978000012</v>
          </cell>
          <cell r="U235">
            <v>258.46599999999989</v>
          </cell>
          <cell r="V235">
            <v>4146.1060832359999</v>
          </cell>
          <cell r="W235">
            <v>9.1840832359999993</v>
          </cell>
          <cell r="X235">
            <v>4136.9219999999996</v>
          </cell>
          <cell r="Y235">
            <v>1034.6412519969995</v>
          </cell>
          <cell r="Z235">
            <v>712.31200040499937</v>
          </cell>
          <cell r="AA235">
            <v>20.448000404999998</v>
          </cell>
          <cell r="AB235">
            <v>691.86399999999935</v>
          </cell>
          <cell r="AC235">
            <v>322.32925159199999</v>
          </cell>
          <cell r="AD235">
            <v>280.53125159199999</v>
          </cell>
          <cell r="AE235">
            <v>41.798000000000002</v>
          </cell>
          <cell r="AF235">
            <v>0</v>
          </cell>
          <cell r="AG235">
            <v>-380.72334863199978</v>
          </cell>
          <cell r="AH235">
            <v>-301.60051123</v>
          </cell>
          <cell r="AI235">
            <v>5563.2670639400003</v>
          </cell>
          <cell r="AJ235" t="str">
            <v>Validée</v>
          </cell>
          <cell r="AK235">
            <v>233</v>
          </cell>
        </row>
        <row r="236">
          <cell r="A236">
            <v>45107</v>
          </cell>
          <cell r="B236">
            <v>923.48333448599999</v>
          </cell>
          <cell r="C236">
            <v>1063.3675368239999</v>
          </cell>
          <cell r="D236">
            <v>133.31899999999999</v>
          </cell>
          <cell r="E236">
            <v>6.5652023379999997</v>
          </cell>
          <cell r="F236">
            <v>2690.4704537129996</v>
          </cell>
          <cell r="G236">
            <v>0.35494248299999998</v>
          </cell>
          <cell r="H236">
            <v>2388.5149999999999</v>
          </cell>
          <cell r="I236">
            <v>301.60051123</v>
          </cell>
          <cell r="J236">
            <v>3613.9537881989995</v>
          </cell>
          <cell r="K236">
            <v>2130.9751083189999</v>
          </cell>
          <cell r="L236">
            <v>0.33310831899999999</v>
          </cell>
          <cell r="M236">
            <v>2130.6419999999998</v>
          </cell>
          <cell r="N236">
            <v>5744.9288965179994</v>
          </cell>
          <cell r="O236">
            <v>1870.3018244580001</v>
          </cell>
          <cell r="P236">
            <v>-404.02417554199997</v>
          </cell>
          <cell r="Q236">
            <v>2274.326</v>
          </cell>
          <cell r="R236">
            <v>4551.9022971499999</v>
          </cell>
          <cell r="S236">
            <v>399.33740789299998</v>
          </cell>
          <cell r="T236">
            <v>117.20440789299997</v>
          </cell>
          <cell r="U236">
            <v>282.13300000000004</v>
          </cell>
          <cell r="V236">
            <v>4152.5648892569998</v>
          </cell>
          <cell r="W236">
            <v>9.3588892569999995</v>
          </cell>
          <cell r="X236">
            <v>4143.2060000000001</v>
          </cell>
          <cell r="Y236">
            <v>1262.5841128569991</v>
          </cell>
          <cell r="Z236">
            <v>871.3454658489992</v>
          </cell>
          <cell r="AA236">
            <v>25.694465849</v>
          </cell>
          <cell r="AB236">
            <v>845.65099999999916</v>
          </cell>
          <cell r="AC236">
            <v>391.23864700799993</v>
          </cell>
          <cell r="AD236">
            <v>290.22264700799997</v>
          </cell>
          <cell r="AE236">
            <v>101.01599999999999</v>
          </cell>
          <cell r="AF236">
            <v>0</v>
          </cell>
          <cell r="AG236">
            <v>-585.30888776700021</v>
          </cell>
          <cell r="AH236">
            <v>-301.60051123</v>
          </cell>
          <cell r="AI236">
            <v>5744.9288965180003</v>
          </cell>
          <cell r="AJ236" t="str">
            <v>Validée</v>
          </cell>
          <cell r="AK236">
            <v>234</v>
          </cell>
        </row>
        <row r="237">
          <cell r="A237">
            <v>45138</v>
          </cell>
          <cell r="B237">
            <v>917.14915839100001</v>
          </cell>
          <cell r="C237">
            <v>1052.051360729</v>
          </cell>
          <cell r="D237">
            <v>128.33699999999999</v>
          </cell>
          <cell r="E237">
            <v>6.5652023379999997</v>
          </cell>
          <cell r="F237">
            <v>2625.6817730969997</v>
          </cell>
          <cell r="G237">
            <v>0.57526186700000004</v>
          </cell>
          <cell r="H237">
            <v>2323.5059999999999</v>
          </cell>
          <cell r="I237">
            <v>301.60051123</v>
          </cell>
          <cell r="J237">
            <v>3542.8309314879998</v>
          </cell>
          <cell r="K237">
            <v>2125.7851083190003</v>
          </cell>
          <cell r="L237">
            <v>0.33310831899999999</v>
          </cell>
          <cell r="M237">
            <v>2125.4520000000002</v>
          </cell>
          <cell r="N237">
            <v>5668.6160398070006</v>
          </cell>
          <cell r="O237">
            <v>1778.1311073900001</v>
          </cell>
          <cell r="P237">
            <v>-460.13589260999993</v>
          </cell>
          <cell r="Q237">
            <v>2238.2669999999998</v>
          </cell>
          <cell r="R237">
            <v>4446.4742233510005</v>
          </cell>
          <cell r="S237">
            <v>275.76523644500014</v>
          </cell>
          <cell r="T237">
            <v>24.106236445000043</v>
          </cell>
          <cell r="U237">
            <v>251.65900000000011</v>
          </cell>
          <cell r="V237">
            <v>4170.7089869060001</v>
          </cell>
          <cell r="W237">
            <v>8.7669869059999996</v>
          </cell>
          <cell r="X237">
            <v>4161.942</v>
          </cell>
          <cell r="Y237">
            <v>1237.924517607001</v>
          </cell>
          <cell r="Z237">
            <v>886.45300335000104</v>
          </cell>
          <cell r="AA237">
            <v>29.90100335</v>
          </cell>
          <cell r="AB237">
            <v>856.55200000000104</v>
          </cell>
          <cell r="AC237">
            <v>351.47151425700002</v>
          </cell>
          <cell r="AD237">
            <v>288.001514257</v>
          </cell>
          <cell r="AE237">
            <v>63.470000000000006</v>
          </cell>
          <cell r="AF237">
            <v>0</v>
          </cell>
          <cell r="AG237">
            <v>-681.93522667299999</v>
          </cell>
          <cell r="AH237">
            <v>-301.60051123</v>
          </cell>
          <cell r="AI237">
            <v>5668.6160398069997</v>
          </cell>
          <cell r="AJ237" t="str">
            <v>Validée</v>
          </cell>
          <cell r="AK237">
            <v>235</v>
          </cell>
        </row>
        <row r="238">
          <cell r="A238">
            <v>45169</v>
          </cell>
          <cell r="B238">
            <v>923.61169018800001</v>
          </cell>
          <cell r="C238">
            <v>1055.181892526</v>
          </cell>
          <cell r="D238">
            <v>125.005</v>
          </cell>
          <cell r="E238">
            <v>6.5652023379999997</v>
          </cell>
          <cell r="F238">
            <v>2551.1044592650001</v>
          </cell>
          <cell r="G238">
            <v>0.55194803499999989</v>
          </cell>
          <cell r="H238">
            <v>2248.9520000000002</v>
          </cell>
          <cell r="I238">
            <v>301.60051123</v>
          </cell>
          <cell r="J238">
            <v>3474.7161494530001</v>
          </cell>
          <cell r="K238">
            <v>2172.0341083190001</v>
          </cell>
          <cell r="L238">
            <v>0.33310831899999999</v>
          </cell>
          <cell r="M238">
            <v>2171.701</v>
          </cell>
          <cell r="N238">
            <v>5646.7502577720006</v>
          </cell>
          <cell r="O238">
            <v>1729.0343513259998</v>
          </cell>
          <cell r="P238">
            <v>-408.75864867400003</v>
          </cell>
          <cell r="Q238">
            <v>2137.7929999999997</v>
          </cell>
          <cell r="R238">
            <v>4580.0022047880002</v>
          </cell>
          <cell r="S238">
            <v>385.370591816</v>
          </cell>
          <cell r="T238">
            <v>86.809591815999966</v>
          </cell>
          <cell r="U238">
            <v>298.56100000000004</v>
          </cell>
          <cell r="V238">
            <v>4194.6316129719999</v>
          </cell>
          <cell r="W238">
            <v>8.8636129720000003</v>
          </cell>
          <cell r="X238">
            <v>4185.768</v>
          </cell>
          <cell r="Y238">
            <v>1240.480783813</v>
          </cell>
          <cell r="Z238">
            <v>900.07661148800003</v>
          </cell>
          <cell r="AA238">
            <v>33.931611488000001</v>
          </cell>
          <cell r="AB238">
            <v>866.14499999999998</v>
          </cell>
          <cell r="AC238">
            <v>340.40417232499999</v>
          </cell>
          <cell r="AD238">
            <v>296.406172325</v>
          </cell>
          <cell r="AE238">
            <v>43.997999999999998</v>
          </cell>
          <cell r="AF238">
            <v>0</v>
          </cell>
          <cell r="AG238">
            <v>-578.19448547100001</v>
          </cell>
          <cell r="AH238">
            <v>-301.60051123</v>
          </cell>
          <cell r="AI238">
            <v>5646.7502577719997</v>
          </cell>
          <cell r="AJ238" t="str">
            <v>Validée</v>
          </cell>
          <cell r="AK238">
            <v>236</v>
          </cell>
        </row>
        <row r="239">
          <cell r="A239">
            <v>45199</v>
          </cell>
          <cell r="B239">
            <v>933.14057847800018</v>
          </cell>
          <cell r="C239">
            <v>1063.2407808160001</v>
          </cell>
          <cell r="D239">
            <v>123.535</v>
          </cell>
          <cell r="E239">
            <v>6.5652023379999997</v>
          </cell>
          <cell r="F239">
            <v>2693.1156919209998</v>
          </cell>
          <cell r="G239">
            <v>0.51118069099999996</v>
          </cell>
          <cell r="H239">
            <v>2391.0039999999999</v>
          </cell>
          <cell r="I239">
            <v>301.60051123</v>
          </cell>
          <cell r="J239">
            <v>3626.2562703989997</v>
          </cell>
          <cell r="K239">
            <v>2153.0131083190004</v>
          </cell>
          <cell r="L239">
            <v>0.33310831899999999</v>
          </cell>
          <cell r="M239">
            <v>2152.6800000000003</v>
          </cell>
          <cell r="N239">
            <v>5779.2693787179996</v>
          </cell>
          <cell r="O239">
            <v>1900.7818864940004</v>
          </cell>
          <cell r="P239">
            <v>-377.72911350600009</v>
          </cell>
          <cell r="Q239">
            <v>2278.5110000000004</v>
          </cell>
          <cell r="R239">
            <v>4686.3317924869998</v>
          </cell>
          <cell r="S239">
            <v>341.3764939460001</v>
          </cell>
          <cell r="T239">
            <v>84.521493945999964</v>
          </cell>
          <cell r="U239">
            <v>256.85500000000013</v>
          </cell>
          <cell r="V239">
            <v>4344.955298541</v>
          </cell>
          <cell r="W239">
            <v>8.8982985410000008</v>
          </cell>
          <cell r="X239">
            <v>4336.0569999999998</v>
          </cell>
          <cell r="Y239">
            <v>1290.1788243949986</v>
          </cell>
          <cell r="Z239">
            <v>938.26731614999858</v>
          </cell>
          <cell r="AA239">
            <v>37.880316149999999</v>
          </cell>
          <cell r="AB239">
            <v>900.38699999999858</v>
          </cell>
          <cell r="AC239">
            <v>351.91150824499994</v>
          </cell>
          <cell r="AD239">
            <v>307.00650824499996</v>
          </cell>
          <cell r="AE239">
            <v>44.905000000000001</v>
          </cell>
          <cell r="AF239">
            <v>0</v>
          </cell>
          <cell r="AG239">
            <v>-482.3345241320003</v>
          </cell>
          <cell r="AH239">
            <v>-301.60051123</v>
          </cell>
          <cell r="AI239">
            <v>5779.2693787180024</v>
          </cell>
          <cell r="AJ239" t="str">
            <v>Validée</v>
          </cell>
          <cell r="AK239">
            <v>237</v>
          </cell>
        </row>
        <row r="240">
          <cell r="A240">
            <v>45230</v>
          </cell>
          <cell r="B240">
            <v>909.10119619900001</v>
          </cell>
          <cell r="C240">
            <v>1055.218398537</v>
          </cell>
          <cell r="D240">
            <v>139.55199999999999</v>
          </cell>
          <cell r="E240">
            <v>6.5652023379999997</v>
          </cell>
          <cell r="F240">
            <v>2581.2692009709999</v>
          </cell>
          <cell r="G240">
            <v>0.61968974099999996</v>
          </cell>
          <cell r="H240">
            <v>2279.049</v>
          </cell>
          <cell r="I240">
            <v>301.60051123</v>
          </cell>
          <cell r="J240">
            <v>3490.3703971699997</v>
          </cell>
          <cell r="K240">
            <v>2238.5811083190001</v>
          </cell>
          <cell r="L240">
            <v>0.33310831899999999</v>
          </cell>
          <cell r="M240">
            <v>2238.248</v>
          </cell>
          <cell r="N240">
            <v>5728.9515054889998</v>
          </cell>
          <cell r="O240">
            <v>1791.0793027590005</v>
          </cell>
          <cell r="P240">
            <v>-320.50269724099996</v>
          </cell>
          <cell r="Q240">
            <v>2111.5820000000003</v>
          </cell>
          <cell r="R240">
            <v>4747.5566415049998</v>
          </cell>
          <cell r="S240">
            <v>514.32491412399986</v>
          </cell>
          <cell r="T240">
            <v>126.490914124</v>
          </cell>
          <cell r="U240">
            <v>387.83399999999983</v>
          </cell>
          <cell r="V240">
            <v>4233.2317273810004</v>
          </cell>
          <cell r="W240">
            <v>9.0767273809999995</v>
          </cell>
          <cell r="X240">
            <v>4224.1550000000007</v>
          </cell>
          <cell r="Y240">
            <v>1260.232426416</v>
          </cell>
          <cell r="Z240">
            <v>919.43729764799991</v>
          </cell>
          <cell r="AA240">
            <v>43.416297648000004</v>
          </cell>
          <cell r="AB240">
            <v>876.02099999999996</v>
          </cell>
          <cell r="AC240">
            <v>340.79512876799998</v>
          </cell>
          <cell r="AD240">
            <v>295.93412876799999</v>
          </cell>
          <cell r="AE240">
            <v>44.860999999999997</v>
          </cell>
          <cell r="AF240">
            <v>0</v>
          </cell>
          <cell r="AG240">
            <v>-450.54798764099991</v>
          </cell>
          <cell r="AH240">
            <v>-301.60051123</v>
          </cell>
          <cell r="AI240">
            <v>5728.9515054890007</v>
          </cell>
          <cell r="AJ240" t="str">
            <v>Validée</v>
          </cell>
          <cell r="AK240">
            <v>238</v>
          </cell>
        </row>
        <row r="241">
          <cell r="A241">
            <v>45260</v>
          </cell>
          <cell r="B241">
            <v>936.48323727700006</v>
          </cell>
          <cell r="C241">
            <v>1075.665439615</v>
          </cell>
          <cell r="D241">
            <v>132.61699999999999</v>
          </cell>
          <cell r="E241">
            <v>6.5652023379999997</v>
          </cell>
          <cell r="F241">
            <v>2489.0704990740001</v>
          </cell>
          <cell r="G241">
            <v>5.250987844</v>
          </cell>
          <cell r="H241">
            <v>2182.2190000000001</v>
          </cell>
          <cell r="I241">
            <v>301.60051123</v>
          </cell>
          <cell r="J241">
            <v>3425.5537363510002</v>
          </cell>
          <cell r="K241">
            <v>2178.6221083189998</v>
          </cell>
          <cell r="L241">
            <v>0.33310831899999999</v>
          </cell>
          <cell r="M241">
            <v>2178.2889999999998</v>
          </cell>
          <cell r="N241">
            <v>5604.1758446700005</v>
          </cell>
          <cell r="O241">
            <v>1703.4346748600001</v>
          </cell>
          <cell r="P241">
            <v>-334.61732514000005</v>
          </cell>
          <cell r="Q241">
            <v>2038.0520000000001</v>
          </cell>
          <cell r="R241">
            <v>4666.9326713299997</v>
          </cell>
          <cell r="S241">
            <v>385.791473747</v>
          </cell>
          <cell r="T241">
            <v>174.81147374699998</v>
          </cell>
          <cell r="U241">
            <v>210.98000000000002</v>
          </cell>
          <cell r="V241">
            <v>4281.1411975829997</v>
          </cell>
          <cell r="W241">
            <v>9.0901975830000001</v>
          </cell>
          <cell r="X241">
            <v>4272.0509999999995</v>
          </cell>
          <cell r="Y241">
            <v>1317.60696057</v>
          </cell>
          <cell r="Z241">
            <v>931.28877695599999</v>
          </cell>
          <cell r="AA241">
            <v>45.646776956000004</v>
          </cell>
          <cell r="AB241">
            <v>885.64199999999994</v>
          </cell>
          <cell r="AC241">
            <v>386.31818361400002</v>
          </cell>
          <cell r="AD241">
            <v>323.391183614</v>
          </cell>
          <cell r="AE241">
            <v>62.927000000000007</v>
          </cell>
          <cell r="AF241">
            <v>0</v>
          </cell>
          <cell r="AG241">
            <v>-551.41545904999975</v>
          </cell>
          <cell r="AH241">
            <v>-301.60051123</v>
          </cell>
          <cell r="AI241">
            <v>5604.1758446700005</v>
          </cell>
          <cell r="AJ241" t="str">
            <v>Validée</v>
          </cell>
          <cell r="AK241">
            <v>239</v>
          </cell>
        </row>
        <row r="242">
          <cell r="A242">
            <v>45291</v>
          </cell>
          <cell r="B242">
            <v>986.10114882400012</v>
          </cell>
          <cell r="C242">
            <v>1147.2083511620001</v>
          </cell>
          <cell r="D242">
            <v>154.542</v>
          </cell>
          <cell r="E242">
            <v>6.5652023379999997</v>
          </cell>
          <cell r="F242">
            <v>2491.7672695840001</v>
          </cell>
          <cell r="G242">
            <v>0.99675835400000001</v>
          </cell>
          <cell r="H242">
            <v>2189.17</v>
          </cell>
          <cell r="I242">
            <v>301.60051123</v>
          </cell>
          <cell r="J242">
            <v>3477.8684184080003</v>
          </cell>
          <cell r="K242">
            <v>2074.1401083189999</v>
          </cell>
          <cell r="L242">
            <v>0.33310831899999999</v>
          </cell>
          <cell r="M242">
            <v>2073.8069999999998</v>
          </cell>
          <cell r="N242">
            <v>5552.0085267270006</v>
          </cell>
          <cell r="O242">
            <v>1626.2842100790003</v>
          </cell>
          <cell r="P242">
            <v>-372.52078992099985</v>
          </cell>
          <cell r="Q242">
            <v>1998.8049999999998</v>
          </cell>
          <cell r="R242">
            <v>4764.6858344120001</v>
          </cell>
          <cell r="S242">
            <v>443.46075541800013</v>
          </cell>
          <cell r="T242">
            <v>199.76375541800002</v>
          </cell>
          <cell r="U242">
            <v>243.69700000000012</v>
          </cell>
          <cell r="V242">
            <v>4321.2250789939999</v>
          </cell>
          <cell r="W242">
            <v>9.0020789939999997</v>
          </cell>
          <cell r="X242">
            <v>4312.223</v>
          </cell>
          <cell r="Y242">
            <v>1370.4811924599999</v>
          </cell>
          <cell r="Z242">
            <v>912.80406951300006</v>
          </cell>
          <cell r="AA242">
            <v>0.48906951300000001</v>
          </cell>
          <cell r="AB242">
            <v>912.31500000000005</v>
          </cell>
          <cell r="AC242">
            <v>457.67712294699993</v>
          </cell>
          <cell r="AD242">
            <v>384.58812294699993</v>
          </cell>
          <cell r="AE242">
            <v>73.088999999999999</v>
          </cell>
          <cell r="AF242">
            <v>0</v>
          </cell>
          <cell r="AG242">
            <v>-531.51967469599992</v>
          </cell>
          <cell r="AH242">
            <v>-301.60051123</v>
          </cell>
          <cell r="AI242">
            <v>5552.0085267270006</v>
          </cell>
          <cell r="AJ242" t="str">
            <v>Validée</v>
          </cell>
          <cell r="AK242">
            <v>240</v>
          </cell>
        </row>
        <row r="243">
          <cell r="A243">
            <v>45322</v>
          </cell>
          <cell r="B243">
            <v>966.40376012700006</v>
          </cell>
          <cell r="C243">
            <v>1127.0389624649999</v>
          </cell>
          <cell r="D243">
            <v>154.07</v>
          </cell>
          <cell r="E243">
            <v>6.5652023379999997</v>
          </cell>
          <cell r="F243">
            <v>2393.7560068399998</v>
          </cell>
          <cell r="G243">
            <v>0.85449560999999996</v>
          </cell>
          <cell r="H243">
            <v>2091.3009999999999</v>
          </cell>
          <cell r="I243">
            <v>301.60051123</v>
          </cell>
          <cell r="J243">
            <v>3360.159766967</v>
          </cell>
          <cell r="K243">
            <v>2063.0681083190002</v>
          </cell>
          <cell r="L243">
            <v>0.33310831899999999</v>
          </cell>
          <cell r="M243">
            <v>2062.7350000000001</v>
          </cell>
          <cell r="N243">
            <v>5423.2278752860002</v>
          </cell>
          <cell r="O243">
            <v>1630.7737761820001</v>
          </cell>
          <cell r="P243">
            <v>-336.73822381800005</v>
          </cell>
          <cell r="Q243">
            <v>1967.5120000000002</v>
          </cell>
          <cell r="R243">
            <v>4751.3629720830004</v>
          </cell>
          <cell r="S243">
            <v>457.98011949399995</v>
          </cell>
          <cell r="T243">
            <v>216.978119494</v>
          </cell>
          <cell r="U243">
            <v>241.00199999999995</v>
          </cell>
          <cell r="V243">
            <v>4293.3828525890003</v>
          </cell>
          <cell r="W243">
            <v>8.617852589</v>
          </cell>
          <cell r="X243">
            <v>4284.7650000000003</v>
          </cell>
          <cell r="Y243">
            <v>1329.5491822819999</v>
          </cell>
          <cell r="Z243">
            <v>919.15979118999996</v>
          </cell>
          <cell r="AA243">
            <v>6.1507911899999996</v>
          </cell>
          <cell r="AB243">
            <v>913.00900000000001</v>
          </cell>
          <cell r="AC243">
            <v>410.38939109199998</v>
          </cell>
          <cell r="AD243">
            <v>354.23339109199998</v>
          </cell>
          <cell r="AE243">
            <v>56.155999999999999</v>
          </cell>
          <cell r="AF243">
            <v>0</v>
          </cell>
          <cell r="AG243">
            <v>-370.64030930300009</v>
          </cell>
          <cell r="AH243">
            <v>-301.60051123</v>
          </cell>
          <cell r="AI243">
            <v>5423.2278752860002</v>
          </cell>
          <cell r="AJ243" t="str">
            <v>Validée</v>
          </cell>
          <cell r="AK243">
            <v>241</v>
          </cell>
        </row>
        <row r="244">
          <cell r="A244">
            <v>45351</v>
          </cell>
          <cell r="B244">
            <v>970.61523102800004</v>
          </cell>
          <cell r="C244">
            <v>1115.671433366</v>
          </cell>
          <cell r="D244">
            <v>138.49100000000001</v>
          </cell>
          <cell r="E244">
            <v>6.5652023379999997</v>
          </cell>
          <cell r="F244">
            <v>2633.4856944880003</v>
          </cell>
          <cell r="G244">
            <v>0.538183258</v>
          </cell>
          <cell r="H244">
            <v>2331.3470000000002</v>
          </cell>
          <cell r="I244">
            <v>301.60051123</v>
          </cell>
          <cell r="J244">
            <v>3604.1009255160002</v>
          </cell>
          <cell r="K244">
            <v>2253.0831083190001</v>
          </cell>
          <cell r="L244">
            <v>0.33310831899999999</v>
          </cell>
          <cell r="M244">
            <v>2252.75</v>
          </cell>
          <cell r="N244">
            <v>5857.1840338350003</v>
          </cell>
          <cell r="O244">
            <v>1739.8826465289999</v>
          </cell>
          <cell r="P244">
            <v>-291.3583534710001</v>
          </cell>
          <cell r="Q244">
            <v>2031.241</v>
          </cell>
          <cell r="R244">
            <v>5105.6188184029998</v>
          </cell>
          <cell r="S244">
            <v>346.48703615699992</v>
          </cell>
          <cell r="T244">
            <v>157.05003615699999</v>
          </cell>
          <cell r="U244">
            <v>189.4369999999999</v>
          </cell>
          <cell r="V244">
            <v>4759.1317822459996</v>
          </cell>
          <cell r="W244">
            <v>8.6227822459999999</v>
          </cell>
          <cell r="X244">
            <v>4750.509</v>
          </cell>
          <cell r="Y244">
            <v>1467.0229629349999</v>
          </cell>
          <cell r="Z244">
            <v>972.93560705899984</v>
          </cell>
          <cell r="AA244">
            <v>11.728607059</v>
          </cell>
          <cell r="AB244">
            <v>961.20699999999988</v>
          </cell>
          <cell r="AC244">
            <v>494.087355876</v>
          </cell>
          <cell r="AD244">
            <v>439.01135587599998</v>
          </cell>
          <cell r="AE244">
            <v>55.076000000000001</v>
          </cell>
          <cell r="AF244">
            <v>0</v>
          </cell>
          <cell r="AG244">
            <v>-478.70553183799979</v>
          </cell>
          <cell r="AH244">
            <v>-301.60051123</v>
          </cell>
          <cell r="AI244">
            <v>5857.1840338350003</v>
          </cell>
          <cell r="AJ244" t="str">
            <v>Validée</v>
          </cell>
          <cell r="AK244">
            <v>242</v>
          </cell>
        </row>
        <row r="245">
          <cell r="A245">
            <v>45382</v>
          </cell>
          <cell r="B245">
            <v>986.01292398299995</v>
          </cell>
          <cell r="C245">
            <v>1129.1921263209999</v>
          </cell>
          <cell r="D245">
            <v>136.614</v>
          </cell>
          <cell r="E245">
            <v>6.5652023379999997</v>
          </cell>
          <cell r="F245">
            <v>2574.5984891410003</v>
          </cell>
          <cell r="G245">
            <v>0.80297791099999993</v>
          </cell>
          <cell r="H245">
            <v>2272.1950000000002</v>
          </cell>
          <cell r="I245">
            <v>301.60051123</v>
          </cell>
          <cell r="J245">
            <v>3560.6114131240001</v>
          </cell>
          <cell r="K245">
            <v>2210.2951083190001</v>
          </cell>
          <cell r="L245">
            <v>0.33310831899999999</v>
          </cell>
          <cell r="M245">
            <v>2209.962</v>
          </cell>
          <cell r="N245">
            <v>5770.9065214430002</v>
          </cell>
          <cell r="O245">
            <v>1871.3066999179998</v>
          </cell>
          <cell r="P245">
            <v>-348.04730008199999</v>
          </cell>
          <cell r="Q245">
            <v>2219.3539999999998</v>
          </cell>
          <cell r="R245">
            <v>4921.716119144</v>
          </cell>
          <cell r="S245">
            <v>322.55905417499991</v>
          </cell>
          <cell r="T245">
            <v>179.84005417500001</v>
          </cell>
          <cell r="U245">
            <v>142.71899999999994</v>
          </cell>
          <cell r="V245">
            <v>4599.1570649690002</v>
          </cell>
          <cell r="W245">
            <v>8.4440649689999994</v>
          </cell>
          <cell r="X245">
            <v>4590.7129999999997</v>
          </cell>
          <cell r="Y245">
            <v>1501.549407355998</v>
          </cell>
          <cell r="Z245">
            <v>962.92050894899819</v>
          </cell>
          <cell r="AA245">
            <v>13.239508949000001</v>
          </cell>
          <cell r="AB245">
            <v>949.68099999999822</v>
          </cell>
          <cell r="AC245">
            <v>538.62889840699995</v>
          </cell>
          <cell r="AD245">
            <v>473.26189840699999</v>
          </cell>
          <cell r="AE245">
            <v>65.367000000000004</v>
          </cell>
          <cell r="AF245">
            <v>0</v>
          </cell>
          <cell r="AG245">
            <v>-479.43310973699988</v>
          </cell>
          <cell r="AH245">
            <v>-301.60051123</v>
          </cell>
          <cell r="AI245">
            <v>5770.9065214430011</v>
          </cell>
          <cell r="AJ245" t="str">
            <v>Validée</v>
          </cell>
          <cell r="AK245">
            <v>243</v>
          </cell>
        </row>
        <row r="246">
          <cell r="A246">
            <v>45412</v>
          </cell>
          <cell r="B246">
            <v>1020.61290896</v>
          </cell>
          <cell r="C246">
            <v>1164.551111298</v>
          </cell>
          <cell r="D246">
            <v>137.37299999999999</v>
          </cell>
          <cell r="E246">
            <v>6.5652023379999997</v>
          </cell>
          <cell r="F246">
            <v>2426.583377986</v>
          </cell>
          <cell r="G246">
            <v>1.397866756</v>
          </cell>
          <cell r="H246">
            <v>2123.585</v>
          </cell>
          <cell r="I246">
            <v>301.60051123</v>
          </cell>
          <cell r="J246">
            <v>3447.1962869459999</v>
          </cell>
          <cell r="K246">
            <v>2147.739108319</v>
          </cell>
          <cell r="L246">
            <v>0.33310831899999999</v>
          </cell>
          <cell r="M246">
            <v>2147.4059999999999</v>
          </cell>
          <cell r="N246">
            <v>5594.9353952649999</v>
          </cell>
          <cell r="O246">
            <v>1803.3540888159994</v>
          </cell>
          <cell r="P246">
            <v>-296.36191118400018</v>
          </cell>
          <cell r="Q246">
            <v>2099.7159999999999</v>
          </cell>
          <cell r="R246">
            <v>4836.2443681240002</v>
          </cell>
          <cell r="S246">
            <v>369.534064994</v>
          </cell>
          <cell r="T246">
            <v>185.23406499400005</v>
          </cell>
          <cell r="U246">
            <v>184.29999999999995</v>
          </cell>
          <cell r="V246">
            <v>4466.7103031300003</v>
          </cell>
          <cell r="W246">
            <v>8.5823031299999997</v>
          </cell>
          <cell r="X246">
            <v>4458.1280000000006</v>
          </cell>
          <cell r="Y246">
            <v>1461.7719802020001</v>
          </cell>
          <cell r="Z246">
            <v>900.47131347100003</v>
          </cell>
          <cell r="AA246">
            <v>25.345313471000001</v>
          </cell>
          <cell r="AB246">
            <v>875.12599999999998</v>
          </cell>
          <cell r="AC246">
            <v>561.30066673099998</v>
          </cell>
          <cell r="AD246">
            <v>476.97366673099998</v>
          </cell>
          <cell r="AE246">
            <v>84.326999999999998</v>
          </cell>
          <cell r="AF246">
            <v>0</v>
          </cell>
          <cell r="AG246">
            <v>-417.10891852699973</v>
          </cell>
          <cell r="AH246">
            <v>-301.60051123</v>
          </cell>
          <cell r="AI246">
            <v>5594.935395264999</v>
          </cell>
          <cell r="AJ246" t="str">
            <v>Validée</v>
          </cell>
          <cell r="AK246">
            <v>244</v>
          </cell>
        </row>
        <row r="247">
          <cell r="A247">
            <v>45443</v>
          </cell>
          <cell r="B247">
            <v>1060.2597071550001</v>
          </cell>
          <cell r="C247">
            <v>1210.2239094930001</v>
          </cell>
          <cell r="D247">
            <v>143.399</v>
          </cell>
          <cell r="E247">
            <v>6.5652023379999997</v>
          </cell>
          <cell r="F247">
            <v>2624.6136953999999</v>
          </cell>
          <cell r="G247">
            <v>0.71518417000000001</v>
          </cell>
          <cell r="H247">
            <v>2322.2979999999998</v>
          </cell>
          <cell r="I247">
            <v>301.60051123</v>
          </cell>
          <cell r="J247">
            <v>3684.8734025550002</v>
          </cell>
          <cell r="K247">
            <v>2166.7511083190002</v>
          </cell>
          <cell r="L247">
            <v>0.33310831899999999</v>
          </cell>
          <cell r="M247">
            <v>2166.4180000000001</v>
          </cell>
          <cell r="N247">
            <v>5851.6245108740004</v>
          </cell>
          <cell r="O247">
            <v>1971.9454357659995</v>
          </cell>
          <cell r="P247">
            <v>-159.75156423399994</v>
          </cell>
          <cell r="Q247">
            <v>2131.6969999999997</v>
          </cell>
          <cell r="R247">
            <v>4785.2766990910004</v>
          </cell>
          <cell r="S247">
            <v>393.16921447699997</v>
          </cell>
          <cell r="T247">
            <v>170.34821447700003</v>
          </cell>
          <cell r="U247">
            <v>222.82099999999991</v>
          </cell>
          <cell r="V247">
            <v>4392.107484614</v>
          </cell>
          <cell r="W247">
            <v>8.8704846140000004</v>
          </cell>
          <cell r="X247">
            <v>4383.2370000000001</v>
          </cell>
          <cell r="Y247">
            <v>1400.6088558209999</v>
          </cell>
          <cell r="Z247">
            <v>933.472982183</v>
          </cell>
          <cell r="AA247">
            <v>31.475982182999999</v>
          </cell>
          <cell r="AB247">
            <v>901.99699999999996</v>
          </cell>
          <cell r="AC247">
            <v>467.13587363800002</v>
          </cell>
          <cell r="AD247">
            <v>387.43087363800004</v>
          </cell>
          <cell r="AE247">
            <v>79.704999999999998</v>
          </cell>
          <cell r="AF247">
            <v>0</v>
          </cell>
          <cell r="AG247">
            <v>-495.0112318379995</v>
          </cell>
          <cell r="AH247">
            <v>-301.60051123</v>
          </cell>
          <cell r="AI247">
            <v>5851.6245108740004</v>
          </cell>
          <cell r="AJ247" t="str">
            <v>Validée</v>
          </cell>
          <cell r="AK247">
            <v>245</v>
          </cell>
        </row>
        <row r="248">
          <cell r="A248">
            <v>45473</v>
          </cell>
          <cell r="B248">
            <v>1086.3953938499999</v>
          </cell>
          <cell r="C248">
            <v>1238.5865961879999</v>
          </cell>
          <cell r="D248">
            <v>145.626</v>
          </cell>
          <cell r="E248">
            <v>6.5652023379999997</v>
          </cell>
          <cell r="F248">
            <v>2749.2134212410001</v>
          </cell>
          <cell r="G248">
            <v>1.3469100110000001</v>
          </cell>
          <cell r="H248">
            <v>2446.2660000000001</v>
          </cell>
          <cell r="I248">
            <v>301.60051123</v>
          </cell>
          <cell r="J248">
            <v>3835.608815091</v>
          </cell>
          <cell r="K248">
            <v>2092.9371083190003</v>
          </cell>
          <cell r="L248">
            <v>0.33310831899999999</v>
          </cell>
          <cell r="M248">
            <v>2092.6040000000003</v>
          </cell>
          <cell r="N248">
            <v>5928.5459234099999</v>
          </cell>
          <cell r="O248">
            <v>2103.4325220119999</v>
          </cell>
          <cell r="P248">
            <v>-85.811477987999865</v>
          </cell>
          <cell r="Q248">
            <v>2189.2439999999992</v>
          </cell>
          <cell r="R248">
            <v>4802.5267659450001</v>
          </cell>
          <cell r="S248">
            <v>439.33760626000003</v>
          </cell>
          <cell r="T248">
            <v>177.89860625999998</v>
          </cell>
          <cell r="U248">
            <v>261.43900000000008</v>
          </cell>
          <cell r="V248">
            <v>4363.189159685</v>
          </cell>
          <cell r="W248">
            <v>9.0081596850000007</v>
          </cell>
          <cell r="X248">
            <v>4354.1809999999996</v>
          </cell>
          <cell r="Y248">
            <v>1404.3782007609998</v>
          </cell>
          <cell r="Z248">
            <v>938.07348379599989</v>
          </cell>
          <cell r="AA248">
            <v>37.691483796</v>
          </cell>
          <cell r="AB248">
            <v>900.38199999999995</v>
          </cell>
          <cell r="AC248">
            <v>466.30471696499995</v>
          </cell>
          <cell r="AD248">
            <v>402.51671696499994</v>
          </cell>
          <cell r="AE248">
            <v>63.788000000000004</v>
          </cell>
          <cell r="AF248">
            <v>0</v>
          </cell>
          <cell r="AG248">
            <v>-426.96483621399989</v>
          </cell>
          <cell r="AH248">
            <v>-301.60051123</v>
          </cell>
          <cell r="AI248">
            <v>5928.5459234099999</v>
          </cell>
          <cell r="AJ248" t="str">
            <v>Validée</v>
          </cell>
          <cell r="AK248">
            <v>246</v>
          </cell>
        </row>
        <row r="249">
          <cell r="A249">
            <v>45504</v>
          </cell>
          <cell r="B249">
            <v>1091.666921154</v>
          </cell>
          <cell r="C249">
            <v>1237.6731234920001</v>
          </cell>
          <cell r="D249">
            <v>139.441</v>
          </cell>
          <cell r="E249">
            <v>6.5652023379999997</v>
          </cell>
          <cell r="F249">
            <v>2640.9210574909998</v>
          </cell>
          <cell r="G249">
            <v>0.87454626099999999</v>
          </cell>
          <cell r="H249">
            <v>2338.4459999999999</v>
          </cell>
          <cell r="I249">
            <v>301.60051123</v>
          </cell>
          <cell r="J249">
            <v>3732.587978645</v>
          </cell>
          <cell r="K249">
            <v>2144.1091083189999</v>
          </cell>
          <cell r="L249">
            <v>0.33310831899999999</v>
          </cell>
          <cell r="M249">
            <v>2143.7759999999998</v>
          </cell>
          <cell r="N249">
            <v>5876.6970869639999</v>
          </cell>
          <cell r="O249">
            <v>2076.1303013759998</v>
          </cell>
          <cell r="P249">
            <v>-95.391698624000099</v>
          </cell>
          <cell r="Q249">
            <v>2171.5219999999999</v>
          </cell>
          <cell r="R249">
            <v>4746.6649989320003</v>
          </cell>
          <cell r="S249">
            <v>421.51004583899999</v>
          </cell>
          <cell r="T249">
            <v>122.941045839</v>
          </cell>
          <cell r="U249">
            <v>298.56900000000002</v>
          </cell>
          <cell r="V249">
            <v>4325.1549530929997</v>
          </cell>
          <cell r="W249">
            <v>8.9639530930000006</v>
          </cell>
          <cell r="X249">
            <v>4316.1909999999998</v>
          </cell>
          <cell r="Y249">
            <v>1419.6899627</v>
          </cell>
          <cell r="Z249">
            <v>960.04570939099995</v>
          </cell>
          <cell r="AA249">
            <v>44.882709390999999</v>
          </cell>
          <cell r="AB249">
            <v>915.16299999999899</v>
          </cell>
          <cell r="AC249">
            <v>459.64425330900002</v>
          </cell>
          <cell r="AD249">
            <v>396.59125330900002</v>
          </cell>
          <cell r="AE249">
            <v>63.052999999999997</v>
          </cell>
          <cell r="AF249">
            <v>0</v>
          </cell>
          <cell r="AG249">
            <v>-473.59174935599998</v>
          </cell>
          <cell r="AH249">
            <v>-301.60051123</v>
          </cell>
          <cell r="AI249">
            <v>5876.6970869639999</v>
          </cell>
          <cell r="AJ249" t="str">
            <v>Validée</v>
          </cell>
          <cell r="AK249">
            <v>247</v>
          </cell>
        </row>
        <row r="250">
          <cell r="A250">
            <v>45535</v>
          </cell>
          <cell r="B250">
            <v>1041.148273519</v>
          </cell>
          <cell r="C250">
            <v>1178.7964758569999</v>
          </cell>
          <cell r="D250">
            <v>131.083</v>
          </cell>
          <cell r="E250">
            <v>6.5652023379999997</v>
          </cell>
          <cell r="F250">
            <v>2550.9125593869999</v>
          </cell>
          <cell r="G250">
            <v>0.73904815700000004</v>
          </cell>
          <cell r="H250">
            <v>2248.5729999999999</v>
          </cell>
          <cell r="I250">
            <v>301.60051123</v>
          </cell>
          <cell r="J250">
            <v>3592.0608329060001</v>
          </cell>
          <cell r="K250">
            <v>2204.1561083189999</v>
          </cell>
          <cell r="L250">
            <v>0.33310831899999999</v>
          </cell>
          <cell r="M250">
            <v>2203.8229999999999</v>
          </cell>
          <cell r="N250">
            <v>5796.2169412249996</v>
          </cell>
          <cell r="O250">
            <v>1992.2918341</v>
          </cell>
          <cell r="P250">
            <v>-141.76416589999999</v>
          </cell>
          <cell r="Q250">
            <v>2134.056</v>
          </cell>
          <cell r="R250">
            <v>4846.9016964989996</v>
          </cell>
          <cell r="S250">
            <v>529.54525612999998</v>
          </cell>
          <cell r="T250">
            <v>141.32225613</v>
          </cell>
          <cell r="U250">
            <v>388.22300000000001</v>
          </cell>
          <cell r="V250">
            <v>4317.3564403689998</v>
          </cell>
          <cell r="W250">
            <v>9.1434403690000003</v>
          </cell>
          <cell r="X250">
            <v>4308.2129999999997</v>
          </cell>
          <cell r="Y250">
            <v>1448.175318175</v>
          </cell>
          <cell r="Z250">
            <v>976.07542432599996</v>
          </cell>
          <cell r="AA250">
            <v>50.824424325999999</v>
          </cell>
          <cell r="AB250">
            <v>925.25099999999998</v>
          </cell>
          <cell r="AC250">
            <v>472.09989384900001</v>
          </cell>
          <cell r="AD250">
            <v>390.770893849</v>
          </cell>
          <cell r="AE250">
            <v>81.328999999999994</v>
          </cell>
          <cell r="AF250">
            <v>0</v>
          </cell>
          <cell r="AG250">
            <v>-405.19872880100002</v>
          </cell>
          <cell r="AH250">
            <v>-301.60051123</v>
          </cell>
          <cell r="AI250">
            <v>5796.2169412249996</v>
          </cell>
          <cell r="AJ250" t="str">
            <v>Validée</v>
          </cell>
          <cell r="AK250">
            <v>248</v>
          </cell>
        </row>
        <row r="251">
          <cell r="A251">
            <v>45565</v>
          </cell>
          <cell r="B251">
            <v>1035.044995023</v>
          </cell>
          <cell r="C251">
            <v>1161.0881973610001</v>
          </cell>
          <cell r="D251">
            <v>119.47799999999999</v>
          </cell>
          <cell r="E251">
            <v>6.5652023379999997</v>
          </cell>
          <cell r="F251">
            <v>2506.9558285520002</v>
          </cell>
          <cell r="G251">
            <v>0.94231732199999996</v>
          </cell>
          <cell r="H251">
            <v>2204.413</v>
          </cell>
          <cell r="I251">
            <v>301.60051123</v>
          </cell>
          <cell r="J251">
            <v>3542.0008235750001</v>
          </cell>
          <cell r="K251">
            <v>2227.6321083190001</v>
          </cell>
          <cell r="L251">
            <v>0.33310831899999999</v>
          </cell>
          <cell r="M251">
            <v>2227.299</v>
          </cell>
          <cell r="N251">
            <v>5769.6329318939997</v>
          </cell>
          <cell r="O251">
            <v>1808.8898365949999</v>
          </cell>
          <cell r="P251">
            <v>-315.87816340500001</v>
          </cell>
          <cell r="Q251">
            <v>2124.768</v>
          </cell>
          <cell r="R251">
            <v>4927.9990626219997</v>
          </cell>
          <cell r="S251">
            <v>620.80446712299999</v>
          </cell>
          <cell r="T251">
            <v>230.90546712299999</v>
          </cell>
          <cell r="U251">
            <v>389.899</v>
          </cell>
          <cell r="V251">
            <v>4307.1945954989997</v>
          </cell>
          <cell r="W251">
            <v>9.2595954989999996</v>
          </cell>
          <cell r="X251">
            <v>4297.9350000000004</v>
          </cell>
          <cell r="Y251">
            <v>1416.044027612</v>
          </cell>
          <cell r="Z251">
            <v>988.79723554400005</v>
          </cell>
          <cell r="AA251">
            <v>57.389235544000002</v>
          </cell>
          <cell r="AB251">
            <v>931.40800000000002</v>
          </cell>
          <cell r="AC251">
            <v>427.24679206799999</v>
          </cell>
          <cell r="AD251">
            <v>363.777792068</v>
          </cell>
          <cell r="AE251">
            <v>63.469000000000001</v>
          </cell>
          <cell r="AF251">
            <v>0</v>
          </cell>
          <cell r="AG251">
            <v>-448.78806028899999</v>
          </cell>
          <cell r="AH251">
            <v>-301.60051123</v>
          </cell>
          <cell r="AI251">
            <v>5769.6329318939997</v>
          </cell>
          <cell r="AJ251" t="str">
            <v>Validée</v>
          </cell>
          <cell r="AK251">
            <v>249</v>
          </cell>
        </row>
        <row r="252">
          <cell r="A252">
            <v>45596</v>
          </cell>
          <cell r="B252">
            <v>1044.8304959</v>
          </cell>
          <cell r="C252">
            <v>1189.8346982380001</v>
          </cell>
          <cell r="D252">
            <v>138.43899999999999</v>
          </cell>
          <cell r="E252">
            <v>6.5652023379999997</v>
          </cell>
          <cell r="F252">
            <v>2580.2331045269998</v>
          </cell>
          <cell r="G252">
            <v>0.80359329700000004</v>
          </cell>
          <cell r="H252">
            <v>2277.8289999999997</v>
          </cell>
          <cell r="I252">
            <v>301.60051123</v>
          </cell>
          <cell r="J252">
            <v>3625.063600427</v>
          </cell>
          <cell r="K252">
            <v>2333.0621083190003</v>
          </cell>
          <cell r="L252">
            <v>0.33310831899999999</v>
          </cell>
          <cell r="M252">
            <v>2332.7290000000003</v>
          </cell>
          <cell r="N252">
            <v>5958.1257087459999</v>
          </cell>
          <cell r="O252">
            <v>1907.5005362649999</v>
          </cell>
          <cell r="P252">
            <v>-344.59646373499993</v>
          </cell>
          <cell r="Q252">
            <v>2252.0969999999998</v>
          </cell>
          <cell r="R252">
            <v>5292.7511410529987</v>
          </cell>
          <cell r="S252">
            <v>654.69955514399987</v>
          </cell>
          <cell r="T252">
            <v>216.44955514399996</v>
          </cell>
          <cell r="U252">
            <v>438.24999999999989</v>
          </cell>
          <cell r="V252">
            <v>4638.0515859089992</v>
          </cell>
          <cell r="W252">
            <v>9.5715859089999995</v>
          </cell>
          <cell r="X252">
            <v>4628.4799999999996</v>
          </cell>
          <cell r="Y252">
            <v>1589.293628552</v>
          </cell>
          <cell r="Z252">
            <v>1108.9818074350001</v>
          </cell>
          <cell r="AA252">
            <v>66.298807435000001</v>
          </cell>
          <cell r="AB252">
            <v>1042.683</v>
          </cell>
          <cell r="AC252">
            <v>480.31182111700002</v>
          </cell>
          <cell r="AD252">
            <v>400.25382111700003</v>
          </cell>
          <cell r="AE252">
            <v>80.057999999999993</v>
          </cell>
          <cell r="AF252">
            <v>0</v>
          </cell>
          <cell r="AG252">
            <v>-347.16765997999994</v>
          </cell>
          <cell r="AH252">
            <v>-301.60051123</v>
          </cell>
          <cell r="AI252">
            <v>5958.125708745999</v>
          </cell>
          <cell r="AJ252" t="str">
            <v>Validée</v>
          </cell>
          <cell r="AK252">
            <v>250</v>
          </cell>
        </row>
        <row r="253">
          <cell r="A253">
            <v>45626</v>
          </cell>
          <cell r="B253">
            <v>1076.6132857120001</v>
          </cell>
          <cell r="C253">
            <v>1217.2204880500001</v>
          </cell>
          <cell r="D253">
            <v>134.042</v>
          </cell>
          <cell r="E253">
            <v>6.5652023379999997</v>
          </cell>
          <cell r="F253">
            <v>2474.615660205</v>
          </cell>
          <cell r="G253">
            <v>0.91414897500000003</v>
          </cell>
          <cell r="H253">
            <v>2172.1010000000001</v>
          </cell>
          <cell r="I253">
            <v>301.60051123</v>
          </cell>
          <cell r="J253">
            <v>3551.2289459170001</v>
          </cell>
          <cell r="K253">
            <v>2167.8971083190004</v>
          </cell>
          <cell r="L253">
            <v>0.33310831899999999</v>
          </cell>
          <cell r="M253">
            <v>2167.5640000000003</v>
          </cell>
          <cell r="N253">
            <v>5719.1260542360005</v>
          </cell>
          <cell r="O253">
            <v>1823.7569715529996</v>
          </cell>
          <cell r="P253">
            <v>-316.66402844699996</v>
          </cell>
          <cell r="Q253">
            <v>2140.4209999999998</v>
          </cell>
          <cell r="R253">
            <v>4939.4862860499998</v>
          </cell>
          <cell r="S253">
            <v>663.79873933100021</v>
          </cell>
          <cell r="T253">
            <v>221.21473933099998</v>
          </cell>
          <cell r="U253">
            <v>442.58400000000017</v>
          </cell>
          <cell r="V253">
            <v>4275.6875467189993</v>
          </cell>
          <cell r="W253">
            <v>8.8155467189999985</v>
          </cell>
          <cell r="X253">
            <v>4266.8719999999994</v>
          </cell>
          <cell r="Y253">
            <v>1456.973299648</v>
          </cell>
          <cell r="Z253">
            <v>989.82845333499995</v>
          </cell>
          <cell r="AA253">
            <v>71.489453334999993</v>
          </cell>
          <cell r="AB253">
            <v>918.33899999999994</v>
          </cell>
          <cell r="AC253">
            <v>467.14484631299996</v>
          </cell>
          <cell r="AD253">
            <v>416.06084631299996</v>
          </cell>
          <cell r="AE253">
            <v>51.084000000000003</v>
          </cell>
          <cell r="AF253">
            <v>0</v>
          </cell>
          <cell r="AG253">
            <v>-412.85609628099974</v>
          </cell>
          <cell r="AH253">
            <v>-301.60051123</v>
          </cell>
          <cell r="AI253">
            <v>5719.1260542359996</v>
          </cell>
          <cell r="AJ253" t="str">
            <v>Validée</v>
          </cell>
          <cell r="AK253">
            <v>251</v>
          </cell>
        </row>
        <row r="254">
          <cell r="A254">
            <v>45657</v>
          </cell>
          <cell r="B254">
            <v>1255.0059130659999</v>
          </cell>
          <cell r="C254">
            <v>1403.3931154039999</v>
          </cell>
          <cell r="D254">
            <v>141.822</v>
          </cell>
          <cell r="E254">
            <v>6.5652023379999997</v>
          </cell>
          <cell r="F254">
            <v>2492.580563039</v>
          </cell>
          <cell r="G254">
            <v>0.59605180899999999</v>
          </cell>
          <cell r="H254">
            <v>2190.384</v>
          </cell>
          <cell r="I254">
            <v>301.60051123</v>
          </cell>
          <cell r="J254">
            <v>3747.5864761049997</v>
          </cell>
          <cell r="K254">
            <v>2184.605108319</v>
          </cell>
          <cell r="L254">
            <v>0.33310831899999999</v>
          </cell>
          <cell r="M254">
            <v>2184.2719999999999</v>
          </cell>
          <cell r="N254">
            <v>5932.1915844239993</v>
          </cell>
          <cell r="O254">
            <v>2075.2126117929993</v>
          </cell>
          <cell r="P254">
            <v>-59.453388207000103</v>
          </cell>
          <cell r="Q254">
            <v>2134.6659999999993</v>
          </cell>
          <cell r="R254">
            <v>4949.5157730020001</v>
          </cell>
          <cell r="S254">
            <v>639.67770918499991</v>
          </cell>
          <cell r="T254">
            <v>171.70470918500004</v>
          </cell>
          <cell r="U254">
            <v>467.97299999999984</v>
          </cell>
          <cell r="V254">
            <v>4309.8380638170001</v>
          </cell>
          <cell r="W254">
            <v>9.4290638169999994</v>
          </cell>
          <cell r="X254">
            <v>4300.4090000000006</v>
          </cell>
          <cell r="Y254">
            <v>1462.431400987</v>
          </cell>
          <cell r="Z254">
            <v>919.15542849200006</v>
          </cell>
          <cell r="AA254">
            <v>0.50342849199999995</v>
          </cell>
          <cell r="AB254">
            <v>918.65200000000004</v>
          </cell>
          <cell r="AC254">
            <v>543.27597249499991</v>
          </cell>
          <cell r="AD254">
            <v>488.81597249499993</v>
          </cell>
          <cell r="AE254">
            <v>54.459999999999994</v>
          </cell>
          <cell r="AF254">
            <v>0</v>
          </cell>
          <cell r="AG254">
            <v>-369.89460061600039</v>
          </cell>
          <cell r="AH254">
            <v>-301.60051123</v>
          </cell>
          <cell r="AI254">
            <v>5932.1915844239993</v>
          </cell>
          <cell r="AJ254" t="str">
            <v>Validée</v>
          </cell>
          <cell r="AK254">
            <v>252</v>
          </cell>
        </row>
        <row r="255">
          <cell r="A255">
            <v>45688</v>
          </cell>
          <cell r="AK255" t="str">
            <v/>
          </cell>
        </row>
        <row r="256">
          <cell r="A256">
            <v>45716</v>
          </cell>
          <cell r="AK256" t="str">
            <v/>
          </cell>
        </row>
        <row r="257">
          <cell r="A257">
            <v>45747</v>
          </cell>
          <cell r="AK257" t="str">
            <v/>
          </cell>
        </row>
        <row r="258">
          <cell r="A258">
            <v>45777</v>
          </cell>
          <cell r="AK258" t="str">
            <v/>
          </cell>
        </row>
        <row r="259">
          <cell r="A259">
            <v>45808</v>
          </cell>
          <cell r="AK259" t="str">
            <v/>
          </cell>
        </row>
        <row r="260">
          <cell r="A260">
            <v>45838</v>
          </cell>
          <cell r="AK260" t="str">
            <v/>
          </cell>
        </row>
        <row r="261">
          <cell r="A261">
            <v>45869</v>
          </cell>
          <cell r="AK261" t="str">
            <v/>
          </cell>
        </row>
        <row r="262">
          <cell r="A262">
            <v>45900</v>
          </cell>
          <cell r="AK262" t="str">
            <v/>
          </cell>
        </row>
        <row r="263">
          <cell r="A263">
            <v>45930</v>
          </cell>
          <cell r="AK263" t="str">
            <v/>
          </cell>
        </row>
        <row r="264">
          <cell r="A264">
            <v>45961</v>
          </cell>
          <cell r="AK264" t="str">
            <v/>
          </cell>
        </row>
        <row r="265">
          <cell r="A265">
            <v>45991</v>
          </cell>
          <cell r="AK265" t="str">
            <v/>
          </cell>
        </row>
        <row r="266">
          <cell r="A266">
            <v>46022</v>
          </cell>
          <cell r="AK266" t="str">
            <v/>
          </cell>
        </row>
        <row r="267">
          <cell r="A267">
            <v>46053</v>
          </cell>
          <cell r="AK267" t="str">
            <v/>
          </cell>
        </row>
        <row r="268">
          <cell r="A268">
            <v>46081</v>
          </cell>
          <cell r="AK268" t="str">
            <v/>
          </cell>
        </row>
        <row r="269">
          <cell r="A269">
            <v>46112</v>
          </cell>
          <cell r="AK269" t="str">
            <v/>
          </cell>
        </row>
        <row r="270">
          <cell r="A270">
            <v>46142</v>
          </cell>
          <cell r="AK270" t="str">
            <v/>
          </cell>
        </row>
        <row r="271">
          <cell r="A271">
            <v>46173</v>
          </cell>
          <cell r="AK271" t="str">
            <v/>
          </cell>
        </row>
        <row r="272">
          <cell r="A272">
            <v>46203</v>
          </cell>
          <cell r="AK272" t="str">
            <v/>
          </cell>
        </row>
        <row r="273">
          <cell r="A273">
            <v>46234</v>
          </cell>
          <cell r="AK273" t="str">
            <v/>
          </cell>
        </row>
        <row r="274">
          <cell r="A274">
            <v>46265</v>
          </cell>
          <cell r="AK274" t="str">
            <v/>
          </cell>
        </row>
        <row r="275">
          <cell r="A275">
            <v>46295</v>
          </cell>
          <cell r="AK275" t="str">
            <v/>
          </cell>
        </row>
        <row r="276">
          <cell r="A276">
            <v>46326</v>
          </cell>
          <cell r="AK276" t="str">
            <v/>
          </cell>
        </row>
        <row r="277">
          <cell r="A277">
            <v>46356</v>
          </cell>
          <cell r="AK277" t="str">
            <v/>
          </cell>
        </row>
        <row r="278">
          <cell r="A278">
            <v>46387</v>
          </cell>
          <cell r="AK278" t="str">
            <v/>
          </cell>
        </row>
        <row r="279">
          <cell r="A279">
            <v>46418</v>
          </cell>
          <cell r="AK279" t="str">
            <v/>
          </cell>
        </row>
        <row r="280">
          <cell r="A280">
            <v>46446</v>
          </cell>
          <cell r="AK280" t="str">
            <v/>
          </cell>
        </row>
        <row r="281">
          <cell r="A281">
            <v>46477</v>
          </cell>
          <cell r="AK281" t="str">
            <v/>
          </cell>
        </row>
        <row r="282">
          <cell r="A282">
            <v>46507</v>
          </cell>
          <cell r="AK282" t="str">
            <v/>
          </cell>
        </row>
        <row r="283">
          <cell r="A283">
            <v>46538</v>
          </cell>
          <cell r="AK283" t="str">
            <v/>
          </cell>
        </row>
        <row r="284">
          <cell r="A284">
            <v>46568</v>
          </cell>
          <cell r="AK284" t="str">
            <v/>
          </cell>
        </row>
        <row r="285">
          <cell r="A285">
            <v>46599</v>
          </cell>
          <cell r="AK285" t="str">
            <v/>
          </cell>
        </row>
        <row r="286">
          <cell r="A286">
            <v>46630</v>
          </cell>
          <cell r="AK286" t="str">
            <v/>
          </cell>
        </row>
        <row r="287">
          <cell r="A287">
            <v>46660</v>
          </cell>
          <cell r="AK287" t="str">
            <v/>
          </cell>
        </row>
        <row r="288">
          <cell r="A288">
            <v>46691</v>
          </cell>
          <cell r="AK288" t="str">
            <v/>
          </cell>
        </row>
        <row r="289">
          <cell r="A289">
            <v>46721</v>
          </cell>
          <cell r="AK289" t="str">
            <v/>
          </cell>
        </row>
        <row r="290">
          <cell r="A290">
            <v>46752</v>
          </cell>
          <cell r="AK290" t="str">
            <v/>
          </cell>
        </row>
        <row r="291">
          <cell r="A291">
            <v>46783</v>
          </cell>
          <cell r="AK291" t="str">
            <v/>
          </cell>
        </row>
        <row r="292">
          <cell r="A292">
            <v>46812</v>
          </cell>
          <cell r="AK292" t="str">
            <v/>
          </cell>
        </row>
        <row r="293">
          <cell r="A293">
            <v>46843</v>
          </cell>
          <cell r="AK293" t="str">
            <v/>
          </cell>
        </row>
        <row r="294">
          <cell r="A294">
            <v>46873</v>
          </cell>
          <cell r="AK294" t="str">
            <v/>
          </cell>
        </row>
        <row r="295">
          <cell r="A295">
            <v>46904</v>
          </cell>
          <cell r="AK295" t="str">
            <v/>
          </cell>
        </row>
        <row r="296">
          <cell r="A296">
            <v>46934</v>
          </cell>
          <cell r="AK296" t="str">
            <v/>
          </cell>
        </row>
        <row r="297">
          <cell r="A297">
            <v>46965</v>
          </cell>
          <cell r="AK297" t="str">
            <v/>
          </cell>
        </row>
        <row r="298">
          <cell r="A298">
            <v>46996</v>
          </cell>
          <cell r="AK298" t="str">
            <v/>
          </cell>
        </row>
        <row r="299">
          <cell r="A299">
            <v>47026</v>
          </cell>
          <cell r="AK299" t="str">
            <v/>
          </cell>
        </row>
        <row r="300">
          <cell r="A300">
            <v>47057</v>
          </cell>
          <cell r="AK300" t="str">
            <v/>
          </cell>
        </row>
        <row r="301">
          <cell r="A301">
            <v>47087</v>
          </cell>
          <cell r="AK301" t="str">
            <v/>
          </cell>
        </row>
        <row r="302">
          <cell r="A302">
            <v>47118</v>
          </cell>
          <cell r="AK302" t="str">
            <v/>
          </cell>
        </row>
        <row r="303">
          <cell r="A303">
            <v>47149</v>
          </cell>
          <cell r="AK303" t="str">
            <v/>
          </cell>
        </row>
        <row r="304">
          <cell r="A304">
            <v>47177</v>
          </cell>
          <cell r="AK304" t="str">
            <v/>
          </cell>
        </row>
        <row r="305">
          <cell r="A305">
            <v>47208</v>
          </cell>
          <cell r="AK305" t="str">
            <v/>
          </cell>
        </row>
        <row r="306">
          <cell r="A306">
            <v>47238</v>
          </cell>
          <cell r="AK306" t="str">
            <v/>
          </cell>
        </row>
        <row r="307">
          <cell r="A307">
            <v>47269</v>
          </cell>
          <cell r="AK307" t="str">
            <v/>
          </cell>
        </row>
        <row r="308">
          <cell r="A308">
            <v>47299</v>
          </cell>
          <cell r="AK308" t="str">
            <v/>
          </cell>
        </row>
        <row r="309">
          <cell r="A309">
            <v>47330</v>
          </cell>
          <cell r="AK309" t="str">
            <v/>
          </cell>
        </row>
        <row r="310">
          <cell r="A310">
            <v>47361</v>
          </cell>
          <cell r="AK310" t="str">
            <v/>
          </cell>
        </row>
        <row r="311">
          <cell r="A311">
            <v>47391</v>
          </cell>
          <cell r="AK311" t="str">
            <v/>
          </cell>
        </row>
        <row r="312">
          <cell r="A312">
            <v>47422</v>
          </cell>
          <cell r="AK312" t="str">
            <v/>
          </cell>
        </row>
        <row r="313">
          <cell r="A313">
            <v>47452</v>
          </cell>
          <cell r="AK313" t="str">
            <v/>
          </cell>
        </row>
        <row r="314">
          <cell r="A314">
            <v>47483</v>
          </cell>
          <cell r="AK314" t="str">
            <v/>
          </cell>
        </row>
        <row r="315">
          <cell r="A315">
            <v>47514</v>
          </cell>
          <cell r="AK315" t="str">
            <v/>
          </cell>
        </row>
        <row r="316">
          <cell r="A316">
            <v>47542</v>
          </cell>
          <cell r="AK316" t="str">
            <v/>
          </cell>
        </row>
        <row r="317">
          <cell r="A317">
            <v>47573</v>
          </cell>
          <cell r="AK317" t="str">
            <v/>
          </cell>
        </row>
        <row r="318">
          <cell r="A318">
            <v>47603</v>
          </cell>
          <cell r="AK318" t="str">
            <v/>
          </cell>
        </row>
        <row r="319">
          <cell r="A319">
            <v>47634</v>
          </cell>
          <cell r="AK319" t="str">
            <v/>
          </cell>
        </row>
        <row r="320">
          <cell r="A320">
            <v>47664</v>
          </cell>
          <cell r="AK320" t="str">
            <v/>
          </cell>
        </row>
        <row r="321">
          <cell r="A321">
            <v>47695</v>
          </cell>
          <cell r="AK321" t="str">
            <v/>
          </cell>
        </row>
        <row r="322">
          <cell r="A322">
            <v>47726</v>
          </cell>
          <cell r="AK322" t="str">
            <v/>
          </cell>
        </row>
        <row r="323">
          <cell r="A323">
            <v>47756</v>
          </cell>
          <cell r="AK323" t="str">
            <v/>
          </cell>
        </row>
        <row r="324">
          <cell r="A324">
            <v>47787</v>
          </cell>
          <cell r="AK324" t="str">
            <v/>
          </cell>
        </row>
        <row r="325">
          <cell r="A325">
            <v>47817</v>
          </cell>
          <cell r="AK325" t="str">
            <v/>
          </cell>
        </row>
        <row r="326">
          <cell r="A326">
            <v>47848</v>
          </cell>
          <cell r="AK326" t="str">
            <v/>
          </cell>
        </row>
        <row r="327">
          <cell r="A327">
            <v>47879</v>
          </cell>
          <cell r="AK327" t="str">
            <v/>
          </cell>
        </row>
        <row r="328">
          <cell r="A328">
            <v>47907</v>
          </cell>
          <cell r="AK328" t="str">
            <v/>
          </cell>
        </row>
        <row r="329">
          <cell r="A329">
            <v>47938</v>
          </cell>
          <cell r="AK329" t="str">
            <v/>
          </cell>
        </row>
        <row r="330">
          <cell r="A330">
            <v>47968</v>
          </cell>
          <cell r="AK330" t="str">
            <v/>
          </cell>
        </row>
        <row r="331">
          <cell r="A331">
            <v>47999</v>
          </cell>
          <cell r="AK331" t="str">
            <v/>
          </cell>
        </row>
        <row r="332">
          <cell r="A332">
            <v>48029</v>
          </cell>
          <cell r="AK332" t="str">
            <v/>
          </cell>
        </row>
        <row r="333">
          <cell r="A333">
            <v>48060</v>
          </cell>
          <cell r="AK333" t="str">
            <v/>
          </cell>
        </row>
        <row r="334">
          <cell r="A334">
            <v>48091</v>
          </cell>
          <cell r="AK334" t="str">
            <v/>
          </cell>
        </row>
        <row r="335">
          <cell r="A335">
            <v>48121</v>
          </cell>
          <cell r="AK335" t="str">
            <v/>
          </cell>
        </row>
        <row r="336">
          <cell r="A336">
            <v>48152</v>
          </cell>
          <cell r="AK336" t="str">
            <v/>
          </cell>
        </row>
        <row r="337">
          <cell r="A337">
            <v>48182</v>
          </cell>
          <cell r="AK337" t="str">
            <v/>
          </cell>
        </row>
        <row r="338">
          <cell r="A338">
            <v>48213</v>
          </cell>
          <cell r="AK338" t="str">
            <v/>
          </cell>
        </row>
        <row r="339">
          <cell r="A339">
            <v>48244</v>
          </cell>
          <cell r="AK339" t="str">
            <v/>
          </cell>
        </row>
        <row r="340">
          <cell r="A340">
            <v>48273</v>
          </cell>
          <cell r="AK340" t="str">
            <v/>
          </cell>
        </row>
        <row r="341">
          <cell r="A341">
            <v>48304</v>
          </cell>
          <cell r="AK341" t="str">
            <v/>
          </cell>
        </row>
        <row r="342">
          <cell r="A342">
            <v>48334</v>
          </cell>
          <cell r="AK342" t="str">
            <v/>
          </cell>
        </row>
        <row r="343">
          <cell r="A343">
            <v>48365</v>
          </cell>
          <cell r="AK343" t="str">
            <v/>
          </cell>
        </row>
        <row r="344">
          <cell r="A344">
            <v>48395</v>
          </cell>
          <cell r="AK344" t="str">
            <v/>
          </cell>
        </row>
        <row r="345">
          <cell r="A345">
            <v>48426</v>
          </cell>
          <cell r="AK345" t="str">
            <v/>
          </cell>
        </row>
        <row r="346">
          <cell r="A346">
            <v>48457</v>
          </cell>
          <cell r="AK346" t="str">
            <v/>
          </cell>
        </row>
        <row r="347">
          <cell r="A347">
            <v>48487</v>
          </cell>
          <cell r="AK347" t="str">
            <v/>
          </cell>
        </row>
        <row r="348">
          <cell r="A348">
            <v>48518</v>
          </cell>
          <cell r="AK348" t="str">
            <v/>
          </cell>
        </row>
        <row r="349">
          <cell r="A349">
            <v>48548</v>
          </cell>
          <cell r="AK349" t="str">
            <v/>
          </cell>
        </row>
        <row r="350">
          <cell r="A350">
            <v>48579</v>
          </cell>
          <cell r="AK350" t="str">
            <v/>
          </cell>
        </row>
      </sheetData>
      <sheetData sheetId="39">
        <row r="8">
          <cell r="C8" t="str">
            <v>4. TRIM.</v>
          </cell>
          <cell r="D8" t="str">
            <v>1. TRIM.</v>
          </cell>
          <cell r="E8" t="str">
            <v>2. TRIM.</v>
          </cell>
          <cell r="F8" t="str">
            <v>3. TRIM.</v>
          </cell>
          <cell r="G8" t="str">
            <v>4.Trim</v>
          </cell>
        </row>
        <row r="9">
          <cell r="C9">
            <v>2023</v>
          </cell>
          <cell r="D9">
            <v>2024</v>
          </cell>
          <cell r="E9">
            <v>2024</v>
          </cell>
          <cell r="F9">
            <v>2024</v>
          </cell>
          <cell r="G9">
            <v>2024</v>
          </cell>
        </row>
        <row r="10">
          <cell r="C10">
            <v>609.90287161088384</v>
          </cell>
          <cell r="D10">
            <v>604.16205274162883</v>
          </cell>
          <cell r="E10">
            <v>609.29669615694058</v>
          </cell>
          <cell r="F10">
            <v>597.09311005823747</v>
          </cell>
          <cell r="G10">
            <v>614.9268561765515</v>
          </cell>
        </row>
        <row r="11">
          <cell r="C11">
            <v>84.034000000000006</v>
          </cell>
          <cell r="D11">
            <v>83.146000000000001</v>
          </cell>
          <cell r="E11">
            <v>84.868000000000009</v>
          </cell>
          <cell r="F11">
            <v>80.150666666666666</v>
          </cell>
          <cell r="G11">
            <v>74.63000000000001</v>
          </cell>
        </row>
        <row r="12">
          <cell r="C12">
            <v>2031.9982539999999</v>
          </cell>
          <cell r="D12">
            <v>2138.9223240000001</v>
          </cell>
          <cell r="E12">
            <v>1910.523692</v>
          </cell>
          <cell r="F12">
            <v>1790.8128259999999</v>
          </cell>
          <cell r="G12">
            <v>1801.1010526666666</v>
          </cell>
        </row>
        <row r="13">
          <cell r="C13">
            <v>63.532692754014768</v>
          </cell>
          <cell r="D13">
            <v>66.653777936812276</v>
          </cell>
          <cell r="E13">
            <v>75.155995645406392</v>
          </cell>
          <cell r="F13">
            <v>79.601856474916744</v>
          </cell>
          <cell r="G13">
            <v>85.637333486449236</v>
          </cell>
        </row>
        <row r="14">
          <cell r="C14">
            <v>2498.1866666666665</v>
          </cell>
          <cell r="D14">
            <v>2445.1566666666668</v>
          </cell>
          <cell r="E14">
            <v>2833.6866666666665</v>
          </cell>
          <cell r="F14">
            <v>2776.1233333333334</v>
          </cell>
          <cell r="G14">
            <v>3048.0433333333331</v>
          </cell>
        </row>
        <row r="15">
          <cell r="C15">
            <v>51.296384857811638</v>
          </cell>
          <cell r="D15">
            <v>50.236282792475834</v>
          </cell>
          <cell r="E15">
            <v>51.71575908838215</v>
          </cell>
          <cell r="F15">
            <v>47.883082431443057</v>
          </cell>
          <cell r="G15">
            <v>45.884286234783197</v>
          </cell>
        </row>
        <row r="16">
          <cell r="C16">
            <v>1.2397339830079035</v>
          </cell>
          <cell r="D16">
            <v>1.2923914594978363</v>
          </cell>
          <cell r="E16">
            <v>1.1641270038562304</v>
          </cell>
          <cell r="F16">
            <v>1.0692414896013502</v>
          </cell>
          <cell r="G16">
            <v>1.1072100717709039</v>
          </cell>
        </row>
        <row r="17">
          <cell r="C17">
            <v>38.736103472679822</v>
          </cell>
          <cell r="D17">
            <v>40.268152859508128</v>
          </cell>
          <cell r="E17">
            <v>45.791857265284129</v>
          </cell>
          <cell r="F17">
            <v>47.516302913759738</v>
          </cell>
          <cell r="G17">
            <v>52.654388250953104</v>
          </cell>
        </row>
        <row r="18">
          <cell r="C18">
            <v>1523.4115398720799</v>
          </cell>
          <cell r="D18">
            <v>1477.1035368790156</v>
          </cell>
          <cell r="E18">
            <v>1726.3699567922101</v>
          </cell>
          <cell r="F18">
            <v>1657.504673436654</v>
          </cell>
          <cell r="G18">
            <v>1873.9831002006397</v>
          </cell>
        </row>
        <row r="102">
          <cell r="D102" t="str">
            <v>Taux de change du Dollar (en Francs CFA)</v>
          </cell>
          <cell r="E102" t="str">
            <v>Cours mondial du pétrole (en $ US / Baril)</v>
          </cell>
          <cell r="F102" t="str">
            <v>Cours mondial du coton (Indice Liverpool $ US / tonne)</v>
          </cell>
          <cell r="G102" t="str">
            <v>Cours mondial de l'Or (en $ US / g)</v>
          </cell>
          <cell r="H102" t="str">
            <v>Cours mondial du zinc (en $ US / Tonne)</v>
          </cell>
          <cell r="I102" t="str">
            <v>Cours mondial du pétrole (1.000 Francs CFA / Baril)</v>
          </cell>
          <cell r="J102" t="str">
            <v>Cours mondial du coton (1.000 Francs CFA / Kg)</v>
          </cell>
          <cell r="K102" t="str">
            <v>Cours mondial de l'Or (1.000 Francs CFA / g)</v>
          </cell>
          <cell r="L102" t="str">
            <v>Cours mondial du zinc (1.000 Francs CFA / g)</v>
          </cell>
        </row>
        <row r="103">
          <cell r="C103">
            <v>34335</v>
          </cell>
          <cell r="D103">
            <v>493.375</v>
          </cell>
          <cell r="E103">
            <v>14.22</v>
          </cell>
          <cell r="F103">
            <v>1.4978218310728584</v>
          </cell>
          <cell r="G103">
            <v>12.44726688102894</v>
          </cell>
          <cell r="I103">
            <v>7.0157925000000008</v>
          </cell>
          <cell r="J103">
            <v>0.73898784590557143</v>
          </cell>
          <cell r="K103">
            <v>6.141170297427653</v>
          </cell>
          <cell r="L103" t="str">
            <v/>
          </cell>
          <cell r="N103">
            <v>1</v>
          </cell>
        </row>
        <row r="104">
          <cell r="C104">
            <v>34366</v>
          </cell>
          <cell r="D104">
            <v>590</v>
          </cell>
          <cell r="E104">
            <v>13.75</v>
          </cell>
          <cell r="F104">
            <v>1.7630381488209668</v>
          </cell>
          <cell r="G104">
            <v>12.271945337620577</v>
          </cell>
          <cell r="I104">
            <v>8.1125000000000007</v>
          </cell>
          <cell r="J104">
            <v>1.0401925078043703</v>
          </cell>
          <cell r="K104">
            <v>7.2404477491961403</v>
          </cell>
          <cell r="L104" t="str">
            <v/>
          </cell>
          <cell r="N104">
            <v>2</v>
          </cell>
        </row>
        <row r="105">
          <cell r="C105">
            <v>34394</v>
          </cell>
          <cell r="D105">
            <v>576</v>
          </cell>
          <cell r="E105">
            <v>13.88</v>
          </cell>
          <cell r="F105">
            <v>1.8027213883842748</v>
          </cell>
          <cell r="G105">
            <v>12.347266881028938</v>
          </cell>
          <cell r="I105">
            <v>7.9948800000000002</v>
          </cell>
          <cell r="J105">
            <v>1.0383675197093423</v>
          </cell>
          <cell r="K105">
            <v>7.1120257234726685</v>
          </cell>
          <cell r="L105" t="str">
            <v/>
          </cell>
          <cell r="N105">
            <v>3</v>
          </cell>
        </row>
        <row r="106">
          <cell r="C106">
            <v>34425</v>
          </cell>
          <cell r="D106">
            <v>581</v>
          </cell>
          <cell r="E106">
            <v>15.15</v>
          </cell>
          <cell r="F106">
            <v>1.8353498298029949</v>
          </cell>
          <cell r="G106">
            <v>12.151379251988491</v>
          </cell>
          <cell r="I106">
            <v>8.8021499999999993</v>
          </cell>
          <cell r="J106">
            <v>1.0663382511155401</v>
          </cell>
          <cell r="K106">
            <v>7.0599513454053131</v>
          </cell>
          <cell r="L106" t="str">
            <v/>
          </cell>
          <cell r="N106">
            <v>4</v>
          </cell>
        </row>
        <row r="107">
          <cell r="C107">
            <v>34455</v>
          </cell>
          <cell r="D107">
            <v>568</v>
          </cell>
          <cell r="E107">
            <v>16.260000000000002</v>
          </cell>
          <cell r="F107">
            <v>1.8968588511261224</v>
          </cell>
          <cell r="G107">
            <v>12.250714540907467</v>
          </cell>
          <cell r="I107">
            <v>9.2356800000000003</v>
          </cell>
          <cell r="J107">
            <v>1.0774158274396375</v>
          </cell>
          <cell r="K107">
            <v>6.958405859235441</v>
          </cell>
          <cell r="L107" t="str">
            <v/>
          </cell>
          <cell r="N107">
            <v>5</v>
          </cell>
        </row>
        <row r="108">
          <cell r="C108">
            <v>34486</v>
          </cell>
          <cell r="D108">
            <v>556.79999999999995</v>
          </cell>
          <cell r="E108">
            <v>16.739999999999998</v>
          </cell>
          <cell r="F108">
            <v>1.9003862501984163</v>
          </cell>
          <cell r="G108">
            <v>12.402367728734289</v>
          </cell>
          <cell r="I108">
            <v>9.3208319999999993</v>
          </cell>
          <cell r="J108">
            <v>1.0581350641104783</v>
          </cell>
          <cell r="K108">
            <v>6.9056383513592516</v>
          </cell>
          <cell r="L108" t="str">
            <v/>
          </cell>
          <cell r="N108">
            <v>6</v>
          </cell>
        </row>
        <row r="109">
          <cell r="C109">
            <v>34516</v>
          </cell>
          <cell r="D109">
            <v>538.71</v>
          </cell>
          <cell r="E109">
            <v>17.63</v>
          </cell>
          <cell r="F109">
            <v>1.8082329494347342</v>
          </cell>
          <cell r="G109">
            <v>12.397359959383989</v>
          </cell>
          <cell r="I109">
            <v>9.4974573000000007</v>
          </cell>
          <cell r="J109">
            <v>0.97411317218998583</v>
          </cell>
          <cell r="K109">
            <v>6.678581783719749</v>
          </cell>
          <cell r="L109" t="str">
            <v/>
          </cell>
          <cell r="N109">
            <v>7</v>
          </cell>
        </row>
        <row r="110">
          <cell r="C110">
            <v>34547</v>
          </cell>
          <cell r="D110">
            <v>536.74</v>
          </cell>
          <cell r="E110">
            <v>16.82</v>
          </cell>
          <cell r="F110">
            <v>1.6962380288893986</v>
          </cell>
          <cell r="G110">
            <v>12.231051906293064</v>
          </cell>
          <cell r="I110">
            <v>9.0279667999999997</v>
          </cell>
          <cell r="J110">
            <v>0.91043879962609586</v>
          </cell>
          <cell r="K110">
            <v>6.5648948001837395</v>
          </cell>
          <cell r="L110" t="str">
            <v/>
          </cell>
          <cell r="N110">
            <v>8</v>
          </cell>
        </row>
        <row r="111">
          <cell r="C111">
            <v>34578</v>
          </cell>
          <cell r="D111">
            <v>530.63</v>
          </cell>
          <cell r="E111">
            <v>15.85</v>
          </cell>
          <cell r="F111">
            <v>1.6598617259563664</v>
          </cell>
          <cell r="G111">
            <v>12.583528208126276</v>
          </cell>
          <cell r="I111">
            <v>8.4104854999999983</v>
          </cell>
          <cell r="J111">
            <v>0.8807724276442267</v>
          </cell>
          <cell r="K111">
            <v>6.677197573078046</v>
          </cell>
          <cell r="L111" t="str">
            <v/>
          </cell>
          <cell r="N111">
            <v>9</v>
          </cell>
        </row>
        <row r="112">
          <cell r="C112">
            <v>34608</v>
          </cell>
          <cell r="D112">
            <v>520.59</v>
          </cell>
          <cell r="E112">
            <v>16.43</v>
          </cell>
          <cell r="F112">
            <v>1.6287765216317749</v>
          </cell>
          <cell r="G112">
            <v>12.549919614147909</v>
          </cell>
          <cell r="I112">
            <v>8.5532936999999993</v>
          </cell>
          <cell r="J112">
            <v>0.8479247693962858</v>
          </cell>
          <cell r="K112">
            <v>6.5333626519292602</v>
          </cell>
          <cell r="L112" t="str">
            <v/>
          </cell>
          <cell r="N112">
            <v>10</v>
          </cell>
        </row>
        <row r="113">
          <cell r="C113">
            <v>34639</v>
          </cell>
          <cell r="D113">
            <v>529.49</v>
          </cell>
          <cell r="E113">
            <v>17.3</v>
          </cell>
          <cell r="F113">
            <v>1.6955766415633433</v>
          </cell>
          <cell r="G113">
            <v>12.359485530546623</v>
          </cell>
          <cell r="I113">
            <v>9.1601769999999991</v>
          </cell>
          <cell r="J113">
            <v>0.89779087594137463</v>
          </cell>
          <cell r="K113">
            <v>6.5442239935691315</v>
          </cell>
          <cell r="L113" t="str">
            <v/>
          </cell>
          <cell r="N113">
            <v>11</v>
          </cell>
        </row>
        <row r="114">
          <cell r="C114">
            <v>34669</v>
          </cell>
          <cell r="D114">
            <v>541.45000000000005</v>
          </cell>
          <cell r="E114">
            <v>15.88</v>
          </cell>
          <cell r="F114">
            <v>1.904354574154747</v>
          </cell>
          <cell r="G114">
            <v>12.204715969989284</v>
          </cell>
          <cell r="I114">
            <v>8.5982260000000004</v>
          </cell>
          <cell r="J114">
            <v>1.0311127841760879</v>
          </cell>
          <cell r="K114">
            <v>6.6082434619506989</v>
          </cell>
          <cell r="L114" t="str">
            <v/>
          </cell>
          <cell r="N114">
            <v>12</v>
          </cell>
        </row>
        <row r="115">
          <cell r="C115">
            <v>34700</v>
          </cell>
          <cell r="D115">
            <v>529.42999999999995</v>
          </cell>
          <cell r="E115">
            <v>16.55</v>
          </cell>
          <cell r="F115">
            <v>2.0895430254501846</v>
          </cell>
          <cell r="G115">
            <v>12.178073801868011</v>
          </cell>
          <cell r="I115">
            <v>8.7620664999999995</v>
          </cell>
          <cell r="J115">
            <v>1.1062667639640911</v>
          </cell>
          <cell r="K115">
            <v>6.4474376129229807</v>
          </cell>
          <cell r="L115" t="str">
            <v/>
          </cell>
          <cell r="N115">
            <v>13</v>
          </cell>
        </row>
        <row r="116">
          <cell r="C116">
            <v>34731</v>
          </cell>
          <cell r="D116">
            <v>522.89</v>
          </cell>
          <cell r="E116">
            <v>17.14</v>
          </cell>
          <cell r="F116">
            <v>2.2037425704157041</v>
          </cell>
          <cell r="G116">
            <v>12.113987138263667</v>
          </cell>
          <cell r="I116">
            <v>8.9623346000000002</v>
          </cell>
          <cell r="J116">
            <v>1.1523149526446674</v>
          </cell>
          <cell r="K116">
            <v>6.3342827347266883</v>
          </cell>
          <cell r="L116" t="str">
            <v/>
          </cell>
          <cell r="N116">
            <v>14</v>
          </cell>
        </row>
        <row r="117">
          <cell r="C117">
            <v>34759</v>
          </cell>
          <cell r="D117">
            <v>498.33</v>
          </cell>
          <cell r="E117">
            <v>17.02</v>
          </cell>
          <cell r="F117">
            <v>2.435448596977019</v>
          </cell>
          <cell r="G117">
            <v>12.276317628966869</v>
          </cell>
          <cell r="I117">
            <v>8.4815766000000004</v>
          </cell>
          <cell r="J117">
            <v>1.2136570993315579</v>
          </cell>
          <cell r="K117">
            <v>6.11765736404306</v>
          </cell>
          <cell r="L117" t="str">
            <v/>
          </cell>
          <cell r="N117">
            <v>15</v>
          </cell>
        </row>
        <row r="118">
          <cell r="C118">
            <v>34790</v>
          </cell>
          <cell r="D118">
            <v>484.6</v>
          </cell>
          <cell r="E118">
            <v>18.739999999999998</v>
          </cell>
          <cell r="F118">
            <v>2.4960757685320734</v>
          </cell>
          <cell r="G118">
            <v>12.583244015719899</v>
          </cell>
          <cell r="I118">
            <v>9.0814040000000009</v>
          </cell>
          <cell r="J118">
            <v>1.2095983174306428</v>
          </cell>
          <cell r="K118">
            <v>6.0978400500178633</v>
          </cell>
          <cell r="L118" t="str">
            <v/>
          </cell>
          <cell r="N118">
            <v>16</v>
          </cell>
        </row>
        <row r="119">
          <cell r="C119">
            <v>34820</v>
          </cell>
          <cell r="D119">
            <v>499.08</v>
          </cell>
          <cell r="E119">
            <v>18.32</v>
          </cell>
          <cell r="F119">
            <v>2.5540573907829063</v>
          </cell>
          <cell r="G119">
            <v>12.387205957014725</v>
          </cell>
          <cell r="I119">
            <v>9.1431456000000004</v>
          </cell>
          <cell r="J119">
            <v>1.2746789625919328</v>
          </cell>
          <cell r="K119">
            <v>6.1822067490269088</v>
          </cell>
          <cell r="L119" t="str">
            <v/>
          </cell>
          <cell r="N119">
            <v>17</v>
          </cell>
        </row>
        <row r="120">
          <cell r="C120">
            <v>34851</v>
          </cell>
          <cell r="D120">
            <v>491.64</v>
          </cell>
          <cell r="E120">
            <v>17.350000000000001</v>
          </cell>
          <cell r="F120">
            <v>2.3007460449037902</v>
          </cell>
          <cell r="G120">
            <v>12.470065839840757</v>
          </cell>
          <cell r="I120">
            <v>8.529954</v>
          </cell>
          <cell r="J120">
            <v>1.1311387855164994</v>
          </cell>
          <cell r="K120">
            <v>6.1307831694993089</v>
          </cell>
          <cell r="L120" t="str">
            <v/>
          </cell>
          <cell r="N120">
            <v>18</v>
          </cell>
        </row>
        <row r="121">
          <cell r="C121">
            <v>34881</v>
          </cell>
          <cell r="D121">
            <v>483.25</v>
          </cell>
          <cell r="E121">
            <v>15.86</v>
          </cell>
          <cell r="F121">
            <v>2.1159985184923897</v>
          </cell>
          <cell r="G121">
            <v>12.412700964630226</v>
          </cell>
          <cell r="I121">
            <v>7.6643449999999991</v>
          </cell>
          <cell r="J121">
            <v>1.0225562840614473</v>
          </cell>
          <cell r="K121">
            <v>5.9984377411575558</v>
          </cell>
          <cell r="L121" t="str">
            <v/>
          </cell>
          <cell r="N121">
            <v>19</v>
          </cell>
        </row>
        <row r="122">
          <cell r="C122">
            <v>34912</v>
          </cell>
          <cell r="D122">
            <v>497.14</v>
          </cell>
          <cell r="E122">
            <v>16.07</v>
          </cell>
          <cell r="F122">
            <v>1.866214571685568</v>
          </cell>
          <cell r="G122">
            <v>12.329662379421221</v>
          </cell>
          <cell r="I122">
            <v>7.9890397999999996</v>
          </cell>
          <cell r="J122">
            <v>0.92776991216776328</v>
          </cell>
          <cell r="K122">
            <v>6.129568355305465</v>
          </cell>
          <cell r="L122" t="str">
            <v/>
          </cell>
          <cell r="N122">
            <v>20</v>
          </cell>
        </row>
        <row r="123">
          <cell r="C123">
            <v>34943</v>
          </cell>
          <cell r="D123">
            <v>504.31</v>
          </cell>
          <cell r="E123">
            <v>16.66</v>
          </cell>
          <cell r="F123">
            <v>2.0084128467874214</v>
          </cell>
          <cell r="G123">
            <v>12.312892359516152</v>
          </cell>
          <cell r="I123">
            <v>8.4018046000000002</v>
          </cell>
          <cell r="J123">
            <v>1.0128626827633644</v>
          </cell>
          <cell r="K123">
            <v>6.2095147458275903</v>
          </cell>
          <cell r="L123" t="str">
            <v/>
          </cell>
          <cell r="N123">
            <v>21</v>
          </cell>
        </row>
        <row r="124">
          <cell r="C124">
            <v>34973</v>
          </cell>
          <cell r="D124">
            <v>494.11</v>
          </cell>
          <cell r="E124">
            <v>16.12</v>
          </cell>
          <cell r="F124">
            <v>2.0178927317942117</v>
          </cell>
          <cell r="G124">
            <v>12.321616486407484</v>
          </cell>
          <cell r="I124">
            <v>7.9650532000000007</v>
          </cell>
          <cell r="J124">
            <v>0.99706097770683799</v>
          </cell>
          <cell r="K124">
            <v>6.0882339220988024</v>
          </cell>
          <cell r="L124" t="str">
            <v/>
          </cell>
          <cell r="N124">
            <v>22</v>
          </cell>
        </row>
        <row r="125">
          <cell r="C125">
            <v>35004</v>
          </cell>
          <cell r="D125">
            <v>488.65</v>
          </cell>
          <cell r="E125">
            <v>16.88</v>
          </cell>
          <cell r="F125">
            <v>1.9685091447820953</v>
          </cell>
          <cell r="G125">
            <v>12.390292451385699</v>
          </cell>
          <cell r="I125">
            <v>8.2484119999999983</v>
          </cell>
          <cell r="J125">
            <v>0.9619119935977708</v>
          </cell>
          <cell r="K125">
            <v>6.054516406369622</v>
          </cell>
          <cell r="L125" t="str">
            <v/>
          </cell>
          <cell r="N125">
            <v>23</v>
          </cell>
        </row>
        <row r="126">
          <cell r="C126">
            <v>35034</v>
          </cell>
          <cell r="D126">
            <v>496.37</v>
          </cell>
          <cell r="E126">
            <v>17.96</v>
          </cell>
          <cell r="F126">
            <v>1.9495493747685149</v>
          </cell>
          <cell r="G126">
            <v>12.458622440345234</v>
          </cell>
          <cell r="I126">
            <v>8.9148052</v>
          </cell>
          <cell r="J126">
            <v>0.96769782315384767</v>
          </cell>
          <cell r="K126">
            <v>6.1840864207141637</v>
          </cell>
          <cell r="L126" t="str">
            <v/>
          </cell>
          <cell r="N126">
            <v>24</v>
          </cell>
        </row>
        <row r="127">
          <cell r="C127">
            <v>35065</v>
          </cell>
          <cell r="D127">
            <v>500.56</v>
          </cell>
          <cell r="E127">
            <v>17.940000000000001</v>
          </cell>
          <cell r="F127">
            <v>1.8939928393798833</v>
          </cell>
          <cell r="G127">
            <v>12.81978953522362</v>
          </cell>
          <cell r="I127">
            <v>8.9800464000000009</v>
          </cell>
          <cell r="J127">
            <v>0.94805705567999443</v>
          </cell>
          <cell r="K127">
            <v>6.4170738497515352</v>
          </cell>
          <cell r="L127" t="str">
            <v/>
          </cell>
          <cell r="N127">
            <v>25</v>
          </cell>
        </row>
        <row r="128">
          <cell r="C128">
            <v>35096</v>
          </cell>
          <cell r="D128">
            <v>504.06</v>
          </cell>
          <cell r="E128">
            <v>17.97</v>
          </cell>
          <cell r="F128">
            <v>1.9133935342775008</v>
          </cell>
          <cell r="G128">
            <v>13.019905068136579</v>
          </cell>
          <cell r="I128">
            <v>9.0579581999999998</v>
          </cell>
          <cell r="J128">
            <v>0.96446514488791701</v>
          </cell>
          <cell r="K128">
            <v>6.5628133486449238</v>
          </cell>
          <cell r="L128" t="str">
            <v/>
          </cell>
          <cell r="N128">
            <v>26</v>
          </cell>
        </row>
        <row r="129">
          <cell r="C129">
            <v>35125</v>
          </cell>
          <cell r="D129">
            <v>505.91</v>
          </cell>
          <cell r="E129">
            <v>19.989999999999998</v>
          </cell>
          <cell r="F129">
            <v>1.8349089049189582</v>
          </cell>
          <cell r="G129">
            <v>12.747186495176848</v>
          </cell>
          <cell r="I129">
            <v>10.113140900000001</v>
          </cell>
          <cell r="J129">
            <v>0.92829876408755019</v>
          </cell>
          <cell r="K129">
            <v>6.4489291197749194</v>
          </cell>
          <cell r="L129" t="str">
            <v/>
          </cell>
          <cell r="N129">
            <v>27</v>
          </cell>
        </row>
        <row r="130">
          <cell r="C130">
            <v>35156</v>
          </cell>
          <cell r="D130">
            <v>510.6</v>
          </cell>
          <cell r="E130">
            <v>21.01</v>
          </cell>
          <cell r="F130">
            <v>1.8298382687525354</v>
          </cell>
          <cell r="G130">
            <v>12.632475884244373</v>
          </cell>
          <cell r="I130">
            <v>10.727706000000001</v>
          </cell>
          <cell r="J130">
            <v>0.93431542002504464</v>
          </cell>
          <cell r="K130">
            <v>6.4501421864951771</v>
          </cell>
          <cell r="L130" t="str">
            <v/>
          </cell>
          <cell r="N130">
            <v>28</v>
          </cell>
        </row>
        <row r="131">
          <cell r="C131">
            <v>35186</v>
          </cell>
          <cell r="D131">
            <v>519.14</v>
          </cell>
          <cell r="E131">
            <v>19.149999999999999</v>
          </cell>
          <cell r="F131">
            <v>1.8274131818903334</v>
          </cell>
          <cell r="G131">
            <v>12.606447791504484</v>
          </cell>
          <cell r="I131">
            <v>9.9415309999999995</v>
          </cell>
          <cell r="J131">
            <v>0.94868327924654761</v>
          </cell>
          <cell r="K131">
            <v>6.5445113064816374</v>
          </cell>
          <cell r="L131" t="str">
            <v/>
          </cell>
          <cell r="N131">
            <v>29</v>
          </cell>
        </row>
        <row r="132">
          <cell r="C132">
            <v>35217</v>
          </cell>
          <cell r="D132">
            <v>517.67999999999995</v>
          </cell>
          <cell r="E132">
            <v>18.27</v>
          </cell>
          <cell r="F132">
            <v>1.8327042804987743</v>
          </cell>
          <cell r="G132">
            <v>12.387299035369777</v>
          </cell>
          <cell r="I132">
            <v>9.4580135999999992</v>
          </cell>
          <cell r="J132">
            <v>0.94875435192860536</v>
          </cell>
          <cell r="K132">
            <v>6.4126569646302256</v>
          </cell>
          <cell r="L132" t="str">
            <v/>
          </cell>
          <cell r="N132">
            <v>30</v>
          </cell>
        </row>
        <row r="133">
          <cell r="C133">
            <v>35247</v>
          </cell>
          <cell r="D133">
            <v>509.34</v>
          </cell>
          <cell r="E133">
            <v>19.61</v>
          </cell>
          <cell r="F133">
            <v>1.7601721370747283</v>
          </cell>
          <cell r="G133">
            <v>12.329791695791974</v>
          </cell>
          <cell r="I133">
            <v>9.9881574000000004</v>
          </cell>
          <cell r="J133">
            <v>0.89652607629764203</v>
          </cell>
          <cell r="K133">
            <v>6.2800561023346839</v>
          </cell>
          <cell r="L133" t="str">
            <v/>
          </cell>
          <cell r="N133">
            <v>31</v>
          </cell>
        </row>
        <row r="134">
          <cell r="C134">
            <v>35278</v>
          </cell>
          <cell r="D134">
            <v>506</v>
          </cell>
          <cell r="E134">
            <v>19.96</v>
          </cell>
          <cell r="F134">
            <v>1.6911673927229756</v>
          </cell>
          <cell r="G134">
            <v>12.464376375021152</v>
          </cell>
          <cell r="I134">
            <v>10.09976</v>
          </cell>
          <cell r="J134">
            <v>0.85573070071782553</v>
          </cell>
          <cell r="K134">
            <v>6.3069744457607033</v>
          </cell>
          <cell r="L134" t="str">
            <v/>
          </cell>
          <cell r="N134">
            <v>32</v>
          </cell>
        </row>
        <row r="135">
          <cell r="C135">
            <v>35309</v>
          </cell>
          <cell r="D135">
            <v>512.83000000000004</v>
          </cell>
          <cell r="E135">
            <v>22.06</v>
          </cell>
          <cell r="F135">
            <v>1.6614049630504948</v>
          </cell>
          <cell r="G135">
            <v>12.324758842443728</v>
          </cell>
          <cell r="I135">
            <v>11.313029800000001</v>
          </cell>
          <cell r="J135">
            <v>0.85201830720118532</v>
          </cell>
          <cell r="K135">
            <v>6.3205060771704176</v>
          </cell>
          <cell r="L135" t="str">
            <v/>
          </cell>
          <cell r="N135">
            <v>33</v>
          </cell>
        </row>
        <row r="136">
          <cell r="C136">
            <v>35339</v>
          </cell>
          <cell r="D136">
            <v>516.66999999999996</v>
          </cell>
          <cell r="E136">
            <v>23.68</v>
          </cell>
          <cell r="F136">
            <v>1.6629482001446236</v>
          </cell>
          <cell r="G136">
            <v>12.24786802740109</v>
          </cell>
          <cell r="I136">
            <v>12.234745599999998</v>
          </cell>
          <cell r="J136">
            <v>0.85919544656872271</v>
          </cell>
          <cell r="K136">
            <v>6.3281059737173209</v>
          </cell>
          <cell r="L136" t="str">
            <v/>
          </cell>
          <cell r="N136">
            <v>34</v>
          </cell>
        </row>
        <row r="137">
          <cell r="C137">
            <v>35370</v>
          </cell>
          <cell r="D137">
            <v>511.6</v>
          </cell>
          <cell r="E137">
            <v>22.28</v>
          </cell>
          <cell r="F137">
            <v>1.6735303973615054</v>
          </cell>
          <cell r="G137">
            <v>12.148163817904889</v>
          </cell>
          <cell r="I137">
            <v>11.398448</v>
          </cell>
          <cell r="J137">
            <v>0.85617815129014629</v>
          </cell>
          <cell r="K137">
            <v>6.2150006092401417</v>
          </cell>
          <cell r="L137" t="str">
            <v/>
          </cell>
          <cell r="N137">
            <v>35</v>
          </cell>
        </row>
        <row r="138">
          <cell r="C138">
            <v>35400</v>
          </cell>
          <cell r="D138">
            <v>524.23</v>
          </cell>
          <cell r="E138">
            <v>23.52</v>
          </cell>
          <cell r="F138">
            <v>1.7260004585618796</v>
          </cell>
          <cell r="G138">
            <v>11.876286173633442</v>
          </cell>
          <cell r="I138">
            <v>12.3298896</v>
          </cell>
          <cell r="J138">
            <v>0.90482122039189417</v>
          </cell>
          <cell r="K138">
            <v>6.2259055008038597</v>
          </cell>
          <cell r="L138" t="str">
            <v/>
          </cell>
          <cell r="N138">
            <v>36</v>
          </cell>
        </row>
        <row r="139">
          <cell r="C139">
            <v>35431</v>
          </cell>
          <cell r="D139">
            <v>541.69000000000005</v>
          </cell>
          <cell r="E139">
            <v>23.47</v>
          </cell>
          <cell r="F139">
            <v>1.7586288999805992</v>
          </cell>
          <cell r="G139">
            <v>11.415887167494885</v>
          </cell>
          <cell r="I139">
            <v>12.713464300000002</v>
          </cell>
          <cell r="J139">
            <v>0.95263168883049087</v>
          </cell>
          <cell r="K139">
            <v>6.1838719197603051</v>
          </cell>
          <cell r="L139" t="str">
            <v/>
          </cell>
          <cell r="N139">
            <v>37</v>
          </cell>
        </row>
        <row r="140">
          <cell r="C140">
            <v>35462</v>
          </cell>
          <cell r="D140">
            <v>565.48</v>
          </cell>
          <cell r="E140">
            <v>20.83</v>
          </cell>
          <cell r="F140">
            <v>1.7725180338277573</v>
          </cell>
          <cell r="G140">
            <v>11.138263665594854</v>
          </cell>
          <cell r="I140">
            <v>11.778948399999999</v>
          </cell>
          <cell r="J140">
            <v>1.0023234977689202</v>
          </cell>
          <cell r="K140">
            <v>6.2984653376205779</v>
          </cell>
          <cell r="L140" t="str">
            <v/>
          </cell>
          <cell r="N140">
            <v>38</v>
          </cell>
        </row>
        <row r="141">
          <cell r="C141">
            <v>35490</v>
          </cell>
          <cell r="D141">
            <v>571.95000000000005</v>
          </cell>
          <cell r="E141">
            <v>19.21</v>
          </cell>
          <cell r="F141">
            <v>1.7775886699941799</v>
          </cell>
          <cell r="G141">
            <v>11.328312743272972</v>
          </cell>
          <cell r="I141">
            <v>10.987159500000002</v>
          </cell>
          <cell r="J141">
            <v>1.0166918398031712</v>
          </cell>
          <cell r="K141">
            <v>6.4792284735149765</v>
          </cell>
          <cell r="L141" t="str">
            <v/>
          </cell>
          <cell r="N141">
            <v>39</v>
          </cell>
        </row>
        <row r="142">
          <cell r="C142">
            <v>35521</v>
          </cell>
          <cell r="D142">
            <v>576.25</v>
          </cell>
          <cell r="E142">
            <v>17.47</v>
          </cell>
          <cell r="F142">
            <v>1.7376849679888535</v>
          </cell>
          <cell r="G142">
            <v>11.083820520315697</v>
          </cell>
          <cell r="I142">
            <v>10.0670875</v>
          </cell>
          <cell r="J142">
            <v>1.0013409628035768</v>
          </cell>
          <cell r="K142">
            <v>6.3870515748319203</v>
          </cell>
          <cell r="L142" t="str">
            <v/>
          </cell>
          <cell r="N142">
            <v>40</v>
          </cell>
        </row>
        <row r="143">
          <cell r="C143">
            <v>35551</v>
          </cell>
          <cell r="D143">
            <v>574.30999999999995</v>
          </cell>
          <cell r="E143">
            <v>19.14</v>
          </cell>
          <cell r="F143">
            <v>1.7473853154376622</v>
          </cell>
          <cell r="G143">
            <v>11.069131832797428</v>
          </cell>
          <cell r="I143">
            <v>10.992293399999999</v>
          </cell>
          <cell r="J143">
            <v>1.0035408605090037</v>
          </cell>
          <cell r="K143">
            <v>6.3571131028938899</v>
          </cell>
          <cell r="L143" t="str">
            <v/>
          </cell>
          <cell r="N143">
            <v>41</v>
          </cell>
        </row>
        <row r="144">
          <cell r="C144">
            <v>35582</v>
          </cell>
          <cell r="D144">
            <v>582.9</v>
          </cell>
          <cell r="E144">
            <v>17.55</v>
          </cell>
          <cell r="F144">
            <v>1.7749431206899595</v>
          </cell>
          <cell r="G144">
            <v>10.958352472821925</v>
          </cell>
          <cell r="I144">
            <v>10.229895000000001</v>
          </cell>
          <cell r="J144">
            <v>1.0346143450501775</v>
          </cell>
          <cell r="K144">
            <v>6.3876236564079001</v>
          </cell>
          <cell r="L144" t="str">
            <v/>
          </cell>
          <cell r="N144">
            <v>42</v>
          </cell>
        </row>
        <row r="145">
          <cell r="C145">
            <v>35612</v>
          </cell>
          <cell r="D145">
            <v>604.36</v>
          </cell>
          <cell r="E145">
            <v>18.43</v>
          </cell>
          <cell r="F145">
            <v>1.789714104305191</v>
          </cell>
          <cell r="G145">
            <v>10.41126933088348</v>
          </cell>
          <cell r="I145">
            <v>11.1383548</v>
          </cell>
          <cell r="J145">
            <v>1.0816316160778852</v>
          </cell>
          <cell r="K145">
            <v>6.2921547328127403</v>
          </cell>
          <cell r="L145" t="str">
            <v/>
          </cell>
          <cell r="N145">
            <v>43</v>
          </cell>
        </row>
        <row r="146">
          <cell r="C146">
            <v>35643</v>
          </cell>
          <cell r="D146">
            <v>620.5</v>
          </cell>
          <cell r="E146">
            <v>18.690000000000001</v>
          </cell>
          <cell r="F146">
            <v>1.7903754916312458</v>
          </cell>
          <cell r="G146">
            <v>10.418767981045864</v>
          </cell>
          <cell r="I146">
            <v>11.597145000000001</v>
          </cell>
          <cell r="J146">
            <v>1.110927992557188</v>
          </cell>
          <cell r="K146">
            <v>6.4648455322389582</v>
          </cell>
          <cell r="L146" t="str">
            <v/>
          </cell>
          <cell r="N146">
            <v>44</v>
          </cell>
        </row>
        <row r="147">
          <cell r="C147">
            <v>35674</v>
          </cell>
          <cell r="D147">
            <v>601.49</v>
          </cell>
          <cell r="E147">
            <v>18.45</v>
          </cell>
          <cell r="F147">
            <v>1.7557628882343606</v>
          </cell>
          <cell r="G147">
            <v>10.373501900029233</v>
          </cell>
          <cell r="I147">
            <v>11.097490499999999</v>
          </cell>
          <cell r="J147">
            <v>1.0560738196440855</v>
          </cell>
          <cell r="K147">
            <v>6.2395576578485832</v>
          </cell>
          <cell r="L147" t="str">
            <v/>
          </cell>
          <cell r="N147">
            <v>45</v>
          </cell>
        </row>
        <row r="148">
          <cell r="C148">
            <v>35704</v>
          </cell>
          <cell r="D148">
            <v>589.28</v>
          </cell>
          <cell r="E148">
            <v>20.05</v>
          </cell>
          <cell r="F148">
            <v>1.714095486692887</v>
          </cell>
          <cell r="G148">
            <v>10.445477422060673</v>
          </cell>
          <cell r="I148">
            <v>11.815064</v>
          </cell>
          <cell r="J148">
            <v>1.0100821883983844</v>
          </cell>
          <cell r="K148">
            <v>6.1553109352719133</v>
          </cell>
          <cell r="L148" t="str">
            <v/>
          </cell>
          <cell r="N148">
            <v>46</v>
          </cell>
        </row>
        <row r="149">
          <cell r="C149">
            <v>35735</v>
          </cell>
          <cell r="D149">
            <v>580.82000000000005</v>
          </cell>
          <cell r="E149">
            <v>19</v>
          </cell>
          <cell r="F149">
            <v>1.7024109772659131</v>
          </cell>
          <cell r="G149">
            <v>9.8367274026438025</v>
          </cell>
          <cell r="I149">
            <v>11.035580000000001</v>
          </cell>
          <cell r="J149">
            <v>0.98879434381558773</v>
          </cell>
          <cell r="K149">
            <v>5.713368010003574</v>
          </cell>
          <cell r="L149" t="str">
            <v/>
          </cell>
          <cell r="N149">
            <v>47</v>
          </cell>
        </row>
        <row r="150">
          <cell r="C150">
            <v>35765</v>
          </cell>
          <cell r="D150">
            <v>595.02</v>
          </cell>
          <cell r="E150">
            <v>17.100000000000001</v>
          </cell>
          <cell r="F150">
            <v>1.6391382564066383</v>
          </cell>
          <cell r="G150">
            <v>9.285408053896802</v>
          </cell>
          <cell r="I150">
            <v>10.174842</v>
          </cell>
          <cell r="J150">
            <v>0.97532004532707783</v>
          </cell>
          <cell r="K150">
            <v>5.5250035002296753</v>
          </cell>
          <cell r="L150" t="str">
            <v/>
          </cell>
          <cell r="N150">
            <v>48</v>
          </cell>
        </row>
        <row r="151">
          <cell r="C151">
            <v>35796</v>
          </cell>
          <cell r="D151">
            <v>608.36</v>
          </cell>
          <cell r="E151">
            <v>15.09</v>
          </cell>
          <cell r="F151">
            <v>1.5904160567205772</v>
          </cell>
          <cell r="G151">
            <v>9.3011024345429494</v>
          </cell>
          <cell r="I151">
            <v>9.1801524000000008</v>
          </cell>
          <cell r="J151">
            <v>0.96754551226653041</v>
          </cell>
          <cell r="K151">
            <v>5.658418677078549</v>
          </cell>
          <cell r="L151" t="str">
            <v/>
          </cell>
          <cell r="N151">
            <v>49</v>
          </cell>
        </row>
        <row r="152">
          <cell r="C152">
            <v>35827</v>
          </cell>
          <cell r="D152">
            <v>608.42999999999995</v>
          </cell>
          <cell r="E152">
            <v>14.06</v>
          </cell>
          <cell r="F152">
            <v>1.5176634508545126</v>
          </cell>
          <cell r="G152">
            <v>9.5780165848705359</v>
          </cell>
          <cell r="I152">
            <v>8.5545257999999986</v>
          </cell>
          <cell r="J152">
            <v>0.92339197340341106</v>
          </cell>
          <cell r="K152">
            <v>5.8275526307327796</v>
          </cell>
          <cell r="L152" t="str">
            <v/>
          </cell>
          <cell r="N152">
            <v>50</v>
          </cell>
        </row>
        <row r="153">
          <cell r="C153">
            <v>35855</v>
          </cell>
          <cell r="D153">
            <v>612.22</v>
          </cell>
          <cell r="E153">
            <v>13.08</v>
          </cell>
          <cell r="F153">
            <v>1.5086244907317592</v>
          </cell>
          <cell r="G153">
            <v>9.5135194387605964</v>
          </cell>
          <cell r="I153">
            <v>8.0078376000000002</v>
          </cell>
          <cell r="J153">
            <v>0.92361008571579772</v>
          </cell>
          <cell r="K153">
            <v>5.8243668707980127</v>
          </cell>
          <cell r="L153" t="str">
            <v/>
          </cell>
          <cell r="N153">
            <v>51</v>
          </cell>
        </row>
        <row r="154">
          <cell r="C154">
            <v>35886</v>
          </cell>
          <cell r="D154">
            <v>608.34</v>
          </cell>
          <cell r="E154">
            <v>13.39</v>
          </cell>
          <cell r="F154">
            <v>1.448438244060742</v>
          </cell>
          <cell r="G154">
            <v>9.9214630225080391</v>
          </cell>
          <cell r="I154">
            <v>8.145672600000001</v>
          </cell>
          <cell r="J154">
            <v>0.88114292139191186</v>
          </cell>
          <cell r="K154">
            <v>6.0356228151125402</v>
          </cell>
          <cell r="L154" t="str">
            <v/>
          </cell>
          <cell r="N154">
            <v>52</v>
          </cell>
        </row>
        <row r="155">
          <cell r="C155">
            <v>35916</v>
          </cell>
          <cell r="D155">
            <v>595.19000000000005</v>
          </cell>
          <cell r="E155">
            <v>14.39</v>
          </cell>
          <cell r="F155">
            <v>1.4188962768302793</v>
          </cell>
          <cell r="G155">
            <v>9.596362540192926</v>
          </cell>
          <cell r="I155">
            <v>8.5647841000000007</v>
          </cell>
          <cell r="J155">
            <v>0.84451287500661398</v>
          </cell>
          <cell r="K155">
            <v>5.7116590202974287</v>
          </cell>
          <cell r="L155" t="str">
            <v/>
          </cell>
          <cell r="N155">
            <v>53</v>
          </cell>
        </row>
        <row r="156">
          <cell r="C156">
            <v>35947</v>
          </cell>
          <cell r="D156">
            <v>601.11</v>
          </cell>
          <cell r="E156">
            <v>12.06</v>
          </cell>
          <cell r="F156">
            <v>1.5198680752746965</v>
          </cell>
          <cell r="G156">
            <v>9.3960342979635598</v>
          </cell>
          <cell r="I156">
            <v>7.2493866000000011</v>
          </cell>
          <cell r="J156">
            <v>0.91360789872837278</v>
          </cell>
          <cell r="K156">
            <v>5.6480501768488756</v>
          </cell>
          <cell r="L156" t="str">
            <v/>
          </cell>
          <cell r="N156">
            <v>54</v>
          </cell>
        </row>
        <row r="157">
          <cell r="C157">
            <v>35977</v>
          </cell>
          <cell r="D157">
            <v>602.27</v>
          </cell>
          <cell r="E157">
            <v>12.04</v>
          </cell>
          <cell r="F157">
            <v>1.5401506199403872</v>
          </cell>
          <cell r="G157">
            <v>9.4215280967692543</v>
          </cell>
          <cell r="I157">
            <v>7.251330799999999</v>
          </cell>
          <cell r="J157">
            <v>0.92758651387149693</v>
          </cell>
          <cell r="K157">
            <v>5.6743037268412193</v>
          </cell>
          <cell r="L157" t="str">
            <v/>
          </cell>
          <cell r="N157">
            <v>55</v>
          </cell>
        </row>
        <row r="158">
          <cell r="C158">
            <v>36008</v>
          </cell>
          <cell r="D158">
            <v>599.5</v>
          </cell>
          <cell r="E158">
            <v>11.88</v>
          </cell>
          <cell r="F158">
            <v>1.5031129296812997</v>
          </cell>
          <cell r="G158">
            <v>9.122569284948705</v>
          </cell>
          <cell r="I158">
            <v>7.1220600000000003</v>
          </cell>
          <cell r="J158">
            <v>0.90111620134393922</v>
          </cell>
          <cell r="K158">
            <v>5.4689802863267483</v>
          </cell>
          <cell r="L158" t="str">
            <v/>
          </cell>
          <cell r="N158">
            <v>56</v>
          </cell>
        </row>
        <row r="159">
          <cell r="C159">
            <v>36039</v>
          </cell>
          <cell r="D159">
            <v>570.67999999999995</v>
          </cell>
          <cell r="E159">
            <v>13.36</v>
          </cell>
          <cell r="F159">
            <v>1.4636501525600099</v>
          </cell>
          <cell r="G159">
            <v>9.2817158725518834</v>
          </cell>
          <cell r="I159">
            <v>7.6242847999999999</v>
          </cell>
          <cell r="J159">
            <v>0.83527586906294626</v>
          </cell>
          <cell r="K159">
            <v>5.2968896141479078</v>
          </cell>
          <cell r="L159" t="str">
            <v/>
          </cell>
          <cell r="N159">
            <v>57</v>
          </cell>
        </row>
        <row r="160">
          <cell r="C160">
            <v>36069</v>
          </cell>
          <cell r="D160">
            <v>549.5</v>
          </cell>
          <cell r="E160">
            <v>12.56</v>
          </cell>
          <cell r="F160">
            <v>1.3549621686449498</v>
          </cell>
          <cell r="G160">
            <v>9.5368313358667045</v>
          </cell>
          <cell r="I160">
            <v>6.9017200000000001</v>
          </cell>
          <cell r="J160">
            <v>0.74455171167039991</v>
          </cell>
          <cell r="K160">
            <v>5.2404888190587542</v>
          </cell>
          <cell r="L160" t="str">
            <v/>
          </cell>
          <cell r="N160">
            <v>58</v>
          </cell>
        </row>
        <row r="161">
          <cell r="C161">
            <v>36100</v>
          </cell>
          <cell r="D161">
            <v>563.82000000000005</v>
          </cell>
          <cell r="E161">
            <v>10.92</v>
          </cell>
          <cell r="F161">
            <v>1.2363533748390625</v>
          </cell>
          <cell r="G161">
            <v>9.4622186495176841</v>
          </cell>
          <cell r="I161">
            <v>6.1569144000000007</v>
          </cell>
          <cell r="J161">
            <v>0.69708075980176021</v>
          </cell>
          <cell r="K161">
            <v>5.3349881189710615</v>
          </cell>
          <cell r="L161" t="str">
            <v/>
          </cell>
          <cell r="N161">
            <v>59</v>
          </cell>
        </row>
        <row r="162">
          <cell r="C162">
            <v>36130</v>
          </cell>
          <cell r="D162">
            <v>560.01</v>
          </cell>
          <cell r="E162">
            <v>9.8000000000000007</v>
          </cell>
          <cell r="F162">
            <v>1.2345896753029155</v>
          </cell>
          <cell r="G162">
            <v>9.3630517392575268</v>
          </cell>
          <cell r="I162">
            <v>5.4880979999999999</v>
          </cell>
          <cell r="J162">
            <v>0.69138256406638576</v>
          </cell>
          <cell r="K162">
            <v>5.2434026045016076</v>
          </cell>
          <cell r="L162" t="str">
            <v/>
          </cell>
          <cell r="N162">
            <v>60</v>
          </cell>
        </row>
        <row r="163">
          <cell r="C163">
            <v>36161</v>
          </cell>
          <cell r="D163">
            <v>565.09846827133481</v>
          </cell>
          <cell r="E163">
            <v>10.95</v>
          </cell>
          <cell r="F163">
            <v>1.2297395015785111</v>
          </cell>
          <cell r="G163">
            <v>9.2359959383990518</v>
          </cell>
          <cell r="I163">
            <v>6.1878282275711154</v>
          </cell>
          <cell r="J163">
            <v>0.69492390871477128</v>
          </cell>
          <cell r="K163">
            <v>5.2192471577495736</v>
          </cell>
          <cell r="L163" t="str">
            <v/>
          </cell>
          <cell r="N163">
            <v>61</v>
          </cell>
        </row>
        <row r="164">
          <cell r="C164">
            <v>36192</v>
          </cell>
          <cell r="D164">
            <v>585.27434386334335</v>
          </cell>
          <cell r="E164">
            <v>10.199999999999999</v>
          </cell>
          <cell r="F164">
            <v>1.2387784617012647</v>
          </cell>
          <cell r="G164">
            <v>9.2404955551352383</v>
          </cell>
          <cell r="I164">
            <v>5.9697983074061023</v>
          </cell>
          <cell r="J164">
            <v>0.72502525136424945</v>
          </cell>
          <cell r="K164">
            <v>5.4082249730039171</v>
          </cell>
          <cell r="L164" t="str">
            <v/>
          </cell>
          <cell r="N164">
            <v>62</v>
          </cell>
        </row>
        <row r="165">
          <cell r="C165">
            <v>36220</v>
          </cell>
          <cell r="D165">
            <v>602.73583657387337</v>
          </cell>
          <cell r="E165">
            <v>12.12</v>
          </cell>
          <cell r="F165">
            <v>1.2502425086862203</v>
          </cell>
          <cell r="G165">
            <v>9.2126205787781341</v>
          </cell>
          <cell r="I165">
            <v>7.3051583392753443</v>
          </cell>
          <cell r="J165">
            <v>0.75356596439320722</v>
          </cell>
          <cell r="K165">
            <v>5.5527765715875201</v>
          </cell>
          <cell r="L165" t="str">
            <v/>
          </cell>
          <cell r="N165">
            <v>63</v>
          </cell>
        </row>
        <row r="166">
          <cell r="C166">
            <v>36251</v>
          </cell>
          <cell r="D166">
            <v>612.78949517068202</v>
          </cell>
          <cell r="E166">
            <v>15.16</v>
          </cell>
          <cell r="F166">
            <v>1.2729501402141132</v>
          </cell>
          <cell r="G166">
            <v>9.0868971061093262</v>
          </cell>
          <cell r="I166">
            <v>9.2898887467875397</v>
          </cell>
          <cell r="J166">
            <v>0.7800504737992553</v>
          </cell>
          <cell r="K166">
            <v>5.5683550903206651</v>
          </cell>
          <cell r="L166" t="str">
            <v/>
          </cell>
          <cell r="N166">
            <v>64</v>
          </cell>
        </row>
        <row r="167">
          <cell r="C167">
            <v>36281</v>
          </cell>
          <cell r="D167">
            <v>617.06450930128642</v>
          </cell>
          <cell r="E167">
            <v>15.22</v>
          </cell>
          <cell r="F167">
            <v>1.3205700276900827</v>
          </cell>
          <cell r="G167">
            <v>8.9038384244372981</v>
          </cell>
          <cell r="I167">
            <v>9.3917218315655795</v>
          </cell>
          <cell r="J167">
            <v>0.81487689613456715</v>
          </cell>
          <cell r="K167">
            <v>5.4942426882733404</v>
          </cell>
          <cell r="L167" t="str">
            <v/>
          </cell>
          <cell r="N167">
            <v>65</v>
          </cell>
        </row>
        <row r="168">
          <cell r="C168">
            <v>36312</v>
          </cell>
          <cell r="D168">
            <v>632.09042596759355</v>
          </cell>
          <cell r="E168">
            <v>15.6</v>
          </cell>
          <cell r="F168">
            <v>1.28970528580751</v>
          </cell>
          <cell r="G168">
            <v>8.4010830935860561</v>
          </cell>
          <cell r="I168">
            <v>9.8606106450944591</v>
          </cell>
          <cell r="J168">
            <v>0.815210363478726</v>
          </cell>
          <cell r="K168">
            <v>5.3102441912139584</v>
          </cell>
          <cell r="L168" t="str">
            <v/>
          </cell>
          <cell r="N168">
            <v>66</v>
          </cell>
        </row>
        <row r="169">
          <cell r="C169">
            <v>36342</v>
          </cell>
          <cell r="D169">
            <v>633.60888195134009</v>
          </cell>
          <cell r="E169">
            <v>18.71</v>
          </cell>
          <cell r="F169">
            <v>1.1995361470219934</v>
          </cell>
          <cell r="G169">
            <v>8.2387842596845822</v>
          </cell>
          <cell r="I169">
            <v>11.854822181309574</v>
          </cell>
          <cell r="J169">
            <v>0.76003675697482354</v>
          </cell>
          <cell r="K169">
            <v>5.2201668834170478</v>
          </cell>
          <cell r="L169" t="str">
            <v/>
          </cell>
          <cell r="N169">
            <v>67</v>
          </cell>
        </row>
        <row r="170">
          <cell r="C170">
            <v>36373</v>
          </cell>
          <cell r="D170">
            <v>618.61829293019798</v>
          </cell>
          <cell r="E170">
            <v>20.170000000000002</v>
          </cell>
          <cell r="F170">
            <v>1.1239175294096897</v>
          </cell>
          <cell r="G170">
            <v>8.2638665594855283</v>
          </cell>
          <cell r="I170">
            <v>12.477530968402094</v>
          </cell>
          <cell r="J170">
            <v>0.6952759434377479</v>
          </cell>
          <cell r="K170">
            <v>5.1121790240318861</v>
          </cell>
          <cell r="L170" t="str">
            <v/>
          </cell>
          <cell r="N170">
            <v>68</v>
          </cell>
        </row>
        <row r="171">
          <cell r="C171">
            <v>36404</v>
          </cell>
          <cell r="D171">
            <v>624.6732382482428</v>
          </cell>
          <cell r="E171">
            <v>22.11</v>
          </cell>
          <cell r="F171">
            <v>1.0908481631069331</v>
          </cell>
          <cell r="G171">
            <v>8.5073240443015354</v>
          </cell>
          <cell r="I171">
            <v>13.811525297668648</v>
          </cell>
          <cell r="J171">
            <v>0.68142365448515518</v>
          </cell>
          <cell r="K171">
            <v>5.3142976595809781</v>
          </cell>
          <cell r="L171" t="str">
            <v/>
          </cell>
          <cell r="N171">
            <v>69</v>
          </cell>
        </row>
        <row r="172">
          <cell r="C172">
            <v>36434</v>
          </cell>
          <cell r="D172">
            <v>612.67960169357764</v>
          </cell>
          <cell r="E172">
            <v>22.12</v>
          </cell>
          <cell r="F172">
            <v>1.0456533624931659</v>
          </cell>
          <cell r="G172">
            <v>10.037692032868881</v>
          </cell>
          <cell r="I172">
            <v>13.552472789461937</v>
          </cell>
          <cell r="J172">
            <v>0.640650485641863</v>
          </cell>
          <cell r="K172">
            <v>6.1498891566209029</v>
          </cell>
          <cell r="L172" t="str">
            <v/>
          </cell>
          <cell r="N172">
            <v>70</v>
          </cell>
        </row>
        <row r="173">
          <cell r="C173">
            <v>36465</v>
          </cell>
          <cell r="D173">
            <v>634.49449277100632</v>
          </cell>
          <cell r="E173">
            <v>24.55</v>
          </cell>
          <cell r="F173">
            <v>1.0187569445669238</v>
          </cell>
          <cell r="G173">
            <v>9.4271450330005067</v>
          </cell>
          <cell r="I173">
            <v>15.576839797528207</v>
          </cell>
          <cell r="J173">
            <v>0.64639567079993043</v>
          </cell>
          <cell r="K173">
            <v>5.9814716059923683</v>
          </cell>
          <cell r="L173" t="str">
            <v/>
          </cell>
          <cell r="N173">
            <v>71</v>
          </cell>
        </row>
        <row r="174">
          <cell r="C174">
            <v>36495</v>
          </cell>
          <cell r="D174">
            <v>648.80901748145925</v>
          </cell>
          <cell r="E174">
            <v>25.48</v>
          </cell>
          <cell r="F174">
            <v>0.9744439937212297</v>
          </cell>
          <cell r="G174">
            <v>9.1147731332618811</v>
          </cell>
          <cell r="I174">
            <v>16.531653765427581</v>
          </cell>
          <cell r="J174">
            <v>0.63222805015698036</v>
          </cell>
          <cell r="K174">
            <v>5.9137470011580424</v>
          </cell>
          <cell r="L174" t="str">
            <v/>
          </cell>
          <cell r="N174">
            <v>72</v>
          </cell>
        </row>
        <row r="175">
          <cell r="C175">
            <v>36526</v>
          </cell>
          <cell r="D175">
            <v>647.09306053596003</v>
          </cell>
          <cell r="E175">
            <v>25.22</v>
          </cell>
          <cell r="F175">
            <v>1.0456533624931659</v>
          </cell>
          <cell r="G175">
            <v>9.1615755627009658</v>
          </cell>
          <cell r="I175">
            <v>16.31968698671691</v>
          </cell>
          <cell r="J175">
            <v>0.6766350345954204</v>
          </cell>
          <cell r="K175">
            <v>5.9283919701996286</v>
          </cell>
          <cell r="L175" t="str">
            <v/>
          </cell>
          <cell r="N175">
            <v>73</v>
          </cell>
        </row>
        <row r="176">
          <cell r="C176">
            <v>36557</v>
          </cell>
          <cell r="D176">
            <v>667.0113806455812</v>
          </cell>
          <cell r="E176">
            <v>27.63</v>
          </cell>
          <cell r="F176">
            <v>1.1781512901462106</v>
          </cell>
          <cell r="G176">
            <v>9.6538049303322619</v>
          </cell>
          <cell r="I176">
            <v>18.429524447237409</v>
          </cell>
          <cell r="J176">
            <v>0.78584031864979653</v>
          </cell>
          <cell r="K176">
            <v>6.4391977550640416</v>
          </cell>
          <cell r="L176" t="str">
            <v/>
          </cell>
          <cell r="N176">
            <v>74</v>
          </cell>
        </row>
        <row r="177">
          <cell r="C177">
            <v>36586</v>
          </cell>
          <cell r="D177">
            <v>680.20922016336522</v>
          </cell>
          <cell r="E177">
            <v>27.47</v>
          </cell>
          <cell r="F177">
            <v>1.2632497927653046</v>
          </cell>
          <cell r="G177">
            <v>9.2051446945337627</v>
          </cell>
          <cell r="I177">
            <v>18.685347277887644</v>
          </cell>
          <cell r="J177">
            <v>0.85927415640842064</v>
          </cell>
          <cell r="K177">
            <v>6.2614242941597498</v>
          </cell>
          <cell r="L177" t="str">
            <v/>
          </cell>
          <cell r="N177">
            <v>75</v>
          </cell>
        </row>
        <row r="178">
          <cell r="C178">
            <v>36617</v>
          </cell>
          <cell r="D178">
            <v>692.70288822007501</v>
          </cell>
          <cell r="E178">
            <v>22.54</v>
          </cell>
          <cell r="F178">
            <v>1.2956577717420061</v>
          </cell>
          <cell r="G178">
            <v>8.9996985530546603</v>
          </cell>
          <cell r="I178">
            <v>15.61352310048049</v>
          </cell>
          <cell r="J178">
            <v>0.89750588063047443</v>
          </cell>
          <cell r="K178">
            <v>6.2341171808109932</v>
          </cell>
          <cell r="L178" t="str">
            <v/>
          </cell>
          <cell r="N178">
            <v>76</v>
          </cell>
        </row>
        <row r="179">
          <cell r="C179">
            <v>36647</v>
          </cell>
          <cell r="D179">
            <v>724.03771435635701</v>
          </cell>
          <cell r="E179">
            <v>27.4</v>
          </cell>
          <cell r="F179">
            <v>1.3337977742111855</v>
          </cell>
          <cell r="G179">
            <v>8.8451514638686728</v>
          </cell>
          <cell r="I179">
            <v>19.838633373364182</v>
          </cell>
          <cell r="J179">
            <v>0.96571989185346307</v>
          </cell>
          <cell r="K179">
            <v>6.4042232490352591</v>
          </cell>
          <cell r="L179" t="str">
            <v/>
          </cell>
          <cell r="N179">
            <v>77</v>
          </cell>
        </row>
        <row r="180">
          <cell r="C180">
            <v>36678</v>
          </cell>
          <cell r="D180">
            <v>691.07763883869927</v>
          </cell>
          <cell r="E180">
            <v>29.68</v>
          </cell>
          <cell r="F180">
            <v>1.3110901426832924</v>
          </cell>
          <cell r="G180">
            <v>9.2098543597503308</v>
          </cell>
          <cell r="I180">
            <v>20.511184320732596</v>
          </cell>
          <cell r="J180">
            <v>0.90606508011026299</v>
          </cell>
          <cell r="K180">
            <v>6.3647244049845595</v>
          </cell>
          <cell r="L180" t="str">
            <v/>
          </cell>
          <cell r="N180">
            <v>78</v>
          </cell>
        </row>
        <row r="181">
          <cell r="C181">
            <v>36708</v>
          </cell>
          <cell r="D181">
            <v>698.07919272670779</v>
          </cell>
          <cell r="E181">
            <v>28.51</v>
          </cell>
          <cell r="F181">
            <v>1.2872801989453078</v>
          </cell>
          <cell r="G181">
            <v>9.0748392282958203</v>
          </cell>
          <cell r="I181">
            <v>19.902237784638441</v>
          </cell>
          <cell r="J181">
            <v>0.89862352209281615</v>
          </cell>
          <cell r="K181">
            <v>6.3349564426134064</v>
          </cell>
          <cell r="L181" t="str">
            <v/>
          </cell>
          <cell r="N181">
            <v>79</v>
          </cell>
        </row>
        <row r="182">
          <cell r="C182">
            <v>36739</v>
          </cell>
          <cell r="D182">
            <v>725.56818873146278</v>
          </cell>
          <cell r="E182">
            <v>29.89</v>
          </cell>
          <cell r="F182">
            <v>1.3423958094499022</v>
          </cell>
          <cell r="G182">
            <v>8.8248481600571633</v>
          </cell>
          <cell r="I182">
            <v>21.687233161183425</v>
          </cell>
          <cell r="J182">
            <v>0.97399969602327141</v>
          </cell>
          <cell r="K182">
            <v>6.4030290953228581</v>
          </cell>
          <cell r="L182" t="str">
            <v/>
          </cell>
          <cell r="N182">
            <v>80</v>
          </cell>
        </row>
        <row r="183">
          <cell r="C183">
            <v>36770</v>
          </cell>
          <cell r="D183">
            <v>752.14364177160337</v>
          </cell>
          <cell r="E183">
            <v>32.619999999999997</v>
          </cell>
          <cell r="F183">
            <v>1.3589304926012806</v>
          </cell>
          <cell r="G183">
            <v>8.810856818611688</v>
          </cell>
          <cell r="I183">
            <v>24.534925594589698</v>
          </cell>
          <cell r="J183">
            <v>1.0221109296196063</v>
          </cell>
          <cell r="K183">
            <v>6.6270299346787587</v>
          </cell>
          <cell r="L183" t="str">
            <v/>
          </cell>
          <cell r="N183">
            <v>81</v>
          </cell>
        </row>
        <row r="184">
          <cell r="C184">
            <v>36800</v>
          </cell>
          <cell r="D184">
            <v>767.05618487322249</v>
          </cell>
          <cell r="E184">
            <v>30.93</v>
          </cell>
          <cell r="F184">
            <v>1.3423958094499022</v>
          </cell>
          <cell r="G184">
            <v>8.6922491115247933</v>
          </cell>
          <cell r="I184">
            <v>23.725047798128774</v>
          </cell>
          <cell r="J184">
            <v>1.0296930081864435</v>
          </cell>
          <cell r="K184">
            <v>6.6674434414538659</v>
          </cell>
          <cell r="L184" t="str">
            <v/>
          </cell>
          <cell r="N184">
            <v>82</v>
          </cell>
        </row>
        <row r="185">
          <cell r="C185">
            <v>36831</v>
          </cell>
          <cell r="D185">
            <v>765.95717351754945</v>
          </cell>
          <cell r="E185">
            <v>32.520000000000003</v>
          </cell>
          <cell r="F185">
            <v>1.4105187040335809</v>
          </cell>
          <cell r="G185">
            <v>8.5544837441943553</v>
          </cell>
          <cell r="I185">
            <v>24.90892728279071</v>
          </cell>
          <cell r="J185">
            <v>1.0803969197351986</v>
          </cell>
          <cell r="K185">
            <v>6.5523681896049322</v>
          </cell>
          <cell r="L185" t="str">
            <v/>
          </cell>
          <cell r="N185">
            <v>83</v>
          </cell>
        </row>
        <row r="186">
          <cell r="C186">
            <v>36861</v>
          </cell>
          <cell r="D186">
            <v>731.01894984598516</v>
          </cell>
          <cell r="E186">
            <v>25.28</v>
          </cell>
          <cell r="F186">
            <v>1.4519656431330359</v>
          </cell>
          <cell r="G186">
            <v>8.7437477670596628</v>
          </cell>
          <cell r="I186">
            <v>18.480159052106504</v>
          </cell>
          <cell r="J186">
            <v>1.0614143996555625</v>
          </cell>
          <cell r="K186">
            <v>6.3918453103941326</v>
          </cell>
          <cell r="L186" t="str">
            <v/>
          </cell>
          <cell r="N186">
            <v>84</v>
          </cell>
        </row>
        <row r="187">
          <cell r="C187">
            <v>36892</v>
          </cell>
          <cell r="D187">
            <v>699.10218889417047</v>
          </cell>
          <cell r="E187">
            <v>25.64</v>
          </cell>
          <cell r="F187">
            <v>1.4149279528739487</v>
          </cell>
          <cell r="G187">
            <v>8.5430868167202565</v>
          </cell>
          <cell r="I187">
            <v>17.924980123246531</v>
          </cell>
          <cell r="J187">
            <v>0.98917922898172517</v>
          </cell>
          <cell r="K187">
            <v>5.9724906934820616</v>
          </cell>
          <cell r="L187" t="str">
            <v/>
          </cell>
          <cell r="N187">
            <v>85</v>
          </cell>
        </row>
        <row r="188">
          <cell r="C188">
            <v>36923</v>
          </cell>
          <cell r="D188">
            <v>711.67564459344374</v>
          </cell>
          <cell r="E188">
            <v>27.41</v>
          </cell>
          <cell r="F188">
            <v>1.332474999559075</v>
          </cell>
          <cell r="G188">
            <v>8.4207141648333064</v>
          </cell>
          <cell r="I188">
            <v>19.507029418306296</v>
          </cell>
          <cell r="J188">
            <v>0.94829000421585341</v>
          </cell>
          <cell r="K188">
            <v>5.9928171811948863</v>
          </cell>
          <cell r="L188" t="str">
            <v/>
          </cell>
          <cell r="N188">
            <v>86</v>
          </cell>
        </row>
        <row r="189">
          <cell r="C189">
            <v>36951</v>
          </cell>
          <cell r="D189">
            <v>721.20770997544878</v>
          </cell>
          <cell r="E189">
            <v>24.4</v>
          </cell>
          <cell r="F189">
            <v>1.2028430836522692</v>
          </cell>
          <cell r="G189">
            <v>8.4605686241326801</v>
          </cell>
          <cell r="I189">
            <v>17.597468123400947</v>
          </cell>
          <cell r="J189">
            <v>0.86749970582066016</v>
          </cell>
          <cell r="K189">
            <v>6.1018273225008635</v>
          </cell>
          <cell r="L189" t="str">
            <v/>
          </cell>
          <cell r="N189">
            <v>87</v>
          </cell>
        </row>
        <row r="190">
          <cell r="C190">
            <v>36982</v>
          </cell>
          <cell r="D190">
            <v>735.37556053811659</v>
          </cell>
          <cell r="E190">
            <v>25.55</v>
          </cell>
          <cell r="F190">
            <v>1.1278858533660205</v>
          </cell>
          <cell r="G190">
            <v>8.392452191572179</v>
          </cell>
          <cell r="I190">
            <v>18.78884557174888</v>
          </cell>
          <cell r="J190">
            <v>0.82941969164204932</v>
          </cell>
          <cell r="K190">
            <v>6.1716042346667361</v>
          </cell>
          <cell r="L190" t="str">
            <v/>
          </cell>
          <cell r="N190">
            <v>88</v>
          </cell>
        </row>
        <row r="191">
          <cell r="C191">
            <v>37012</v>
          </cell>
          <cell r="D191">
            <v>750.37979143501673</v>
          </cell>
          <cell r="E191">
            <v>28.45</v>
          </cell>
          <cell r="F191">
            <v>1.1016508227658337</v>
          </cell>
          <cell r="G191">
            <v>8.7662558056448745</v>
          </cell>
          <cell r="I191">
            <v>21.348305066326226</v>
          </cell>
          <cell r="J191">
            <v>0.82665651462124079</v>
          </cell>
          <cell r="K191">
            <v>6.5780212031058056</v>
          </cell>
          <cell r="L191" t="str">
            <v/>
          </cell>
          <cell r="N191">
            <v>89</v>
          </cell>
        </row>
        <row r="192">
          <cell r="C192">
            <v>37043</v>
          </cell>
          <cell r="D192">
            <v>768.84713074931403</v>
          </cell>
          <cell r="E192">
            <v>27.72</v>
          </cell>
          <cell r="F192">
            <v>1.0463147498192209</v>
          </cell>
          <cell r="G192">
            <v>8.7193264511761726</v>
          </cell>
          <cell r="I192">
            <v>21.312442464370982</v>
          </cell>
          <cell r="J192">
            <v>0.80445609325919432</v>
          </cell>
          <cell r="K192">
            <v>6.7038291240533994</v>
          </cell>
          <cell r="L192" t="str">
            <v/>
          </cell>
          <cell r="N192">
            <v>90</v>
          </cell>
        </row>
        <row r="193">
          <cell r="C193">
            <v>37073</v>
          </cell>
          <cell r="D193">
            <v>762.14992145599217</v>
          </cell>
          <cell r="E193">
            <v>24.54</v>
          </cell>
          <cell r="F193">
            <v>1.0042064233937107</v>
          </cell>
          <cell r="G193">
            <v>8.6081763895268733</v>
          </cell>
          <cell r="I193">
            <v>18.703159072530049</v>
          </cell>
          <cell r="J193">
            <v>0.76535584671511947</v>
          </cell>
          <cell r="K193">
            <v>6.5607209591572326</v>
          </cell>
          <cell r="L193" t="str">
            <v/>
          </cell>
          <cell r="N193">
            <v>91</v>
          </cell>
        </row>
        <row r="194">
          <cell r="C194">
            <v>37104</v>
          </cell>
          <cell r="D194">
            <v>728.44795515295687</v>
          </cell>
          <cell r="E194">
            <v>25.67</v>
          </cell>
          <cell r="F194">
            <v>0.95526376126563084</v>
          </cell>
          <cell r="G194">
            <v>8.7614454141785334</v>
          </cell>
          <cell r="I194">
            <v>18.699259008776405</v>
          </cell>
          <cell r="J194">
            <v>0.69585993352567121</v>
          </cell>
          <cell r="K194">
            <v>6.3822569961426039</v>
          </cell>
          <cell r="L194" t="str">
            <v/>
          </cell>
          <cell r="N194">
            <v>92</v>
          </cell>
        </row>
        <row r="195">
          <cell r="C195">
            <v>37135</v>
          </cell>
          <cell r="D195">
            <v>719.96334081517296</v>
          </cell>
          <cell r="E195">
            <v>25.54</v>
          </cell>
          <cell r="F195">
            <v>0.90962803576782669</v>
          </cell>
          <cell r="G195">
            <v>9.0688779827381936</v>
          </cell>
          <cell r="I195">
            <v>18.387863724419518</v>
          </cell>
          <cell r="J195">
            <v>0.65489883953054817</v>
          </cell>
          <cell r="K195">
            <v>6.5292596898973558</v>
          </cell>
          <cell r="L195" t="str">
            <v/>
          </cell>
          <cell r="N195">
            <v>93</v>
          </cell>
        </row>
        <row r="196">
          <cell r="C196">
            <v>37165</v>
          </cell>
          <cell r="D196">
            <v>724.12003996180454</v>
          </cell>
          <cell r="E196">
            <v>20.48</v>
          </cell>
          <cell r="F196">
            <v>0.82056120919240194</v>
          </cell>
          <cell r="G196">
            <v>9.0986998462183664</v>
          </cell>
          <cell r="I196">
            <v>14.829978418417756</v>
          </cell>
          <cell r="J196">
            <v>0.59418481559150871</v>
          </cell>
          <cell r="K196">
            <v>6.5885508962441079</v>
          </cell>
          <cell r="L196" t="str">
            <v/>
          </cell>
          <cell r="N196">
            <v>94</v>
          </cell>
        </row>
        <row r="197">
          <cell r="C197">
            <v>37196</v>
          </cell>
          <cell r="D197">
            <v>738.43110899473049</v>
          </cell>
          <cell r="E197">
            <v>18.940000000000001</v>
          </cell>
          <cell r="F197">
            <v>0.836875429901762</v>
          </cell>
          <cell r="G197">
            <v>8.877660388914407</v>
          </cell>
          <cell r="I197">
            <v>13.985885204360196</v>
          </cell>
          <cell r="J197">
            <v>0.61797485179279998</v>
          </cell>
          <cell r="K197">
            <v>6.555540606264656</v>
          </cell>
          <cell r="L197" t="str">
            <v/>
          </cell>
          <cell r="N197">
            <v>95</v>
          </cell>
        </row>
        <row r="198">
          <cell r="C198">
            <v>37226</v>
          </cell>
          <cell r="D198">
            <v>735.0690070956955</v>
          </cell>
          <cell r="E198">
            <v>18.600000000000001</v>
          </cell>
          <cell r="F198">
            <v>0.9451224889327855</v>
          </cell>
          <cell r="G198">
            <v>8.8701532059769228</v>
          </cell>
          <cell r="I198">
            <v>13.672283531979938</v>
          </cell>
          <cell r="J198">
            <v>0.69473024952363505</v>
          </cell>
          <cell r="K198">
            <v>6.5201747099041567</v>
          </cell>
          <cell r="L198" t="str">
            <v/>
          </cell>
          <cell r="N198">
            <v>96</v>
          </cell>
        </row>
        <row r="199">
          <cell r="C199">
            <v>37257</v>
          </cell>
          <cell r="D199">
            <v>742.63035981550718</v>
          </cell>
          <cell r="E199">
            <v>19.48</v>
          </cell>
          <cell r="F199">
            <v>0.95724792324379637</v>
          </cell>
          <cell r="G199">
            <v>9.0599239988307509</v>
          </cell>
          <cell r="I199">
            <v>14.46643940920608</v>
          </cell>
          <cell r="J199">
            <v>0.71088136967118754</v>
          </cell>
          <cell r="K199">
            <v>6.7281746191528295</v>
          </cell>
          <cell r="L199" t="str">
            <v/>
          </cell>
          <cell r="N199">
            <v>97</v>
          </cell>
        </row>
        <row r="200">
          <cell r="C200">
            <v>37288</v>
          </cell>
          <cell r="D200">
            <v>753.94093341072494</v>
          </cell>
          <cell r="E200">
            <v>20.29</v>
          </cell>
          <cell r="F200">
            <v>0.94379971428067533</v>
          </cell>
          <cell r="G200">
            <v>9.507475884244375</v>
          </cell>
          <cell r="I200">
            <v>15.297461538903608</v>
          </cell>
          <cell r="J200">
            <v>0.71156923753754786</v>
          </cell>
          <cell r="K200">
            <v>7.1680752425471619</v>
          </cell>
          <cell r="L200" t="str">
            <v/>
          </cell>
          <cell r="N200">
            <v>98</v>
          </cell>
        </row>
        <row r="201">
          <cell r="C201">
            <v>37316</v>
          </cell>
          <cell r="D201">
            <v>748.97807718657225</v>
          </cell>
          <cell r="E201">
            <v>23.69</v>
          </cell>
          <cell r="F201">
            <v>0.92682410624526002</v>
          </cell>
          <cell r="G201">
            <v>9.4647106109324763</v>
          </cell>
          <cell r="I201">
            <v>17.743290648549898</v>
          </cell>
          <cell r="J201">
            <v>0.69417093698573817</v>
          </cell>
          <cell r="K201">
            <v>7.0888607545035542</v>
          </cell>
          <cell r="L201" t="str">
            <v/>
          </cell>
          <cell r="N201">
            <v>99</v>
          </cell>
        </row>
        <row r="202">
          <cell r="C202">
            <v>37347</v>
          </cell>
          <cell r="D202">
            <v>740.48674539393551</v>
          </cell>
          <cell r="E202">
            <v>25.65</v>
          </cell>
          <cell r="F202">
            <v>0.91227358507204726</v>
          </cell>
          <cell r="G202">
            <v>9.7383249119583528</v>
          </cell>
          <cell r="I202">
            <v>18.993485019354445</v>
          </cell>
          <cell r="J202">
            <v>0.67552649791885777</v>
          </cell>
          <cell r="K202">
            <v>7.2111005196447238</v>
          </cell>
          <cell r="L202" t="str">
            <v/>
          </cell>
          <cell r="N202">
            <v>100</v>
          </cell>
        </row>
        <row r="203">
          <cell r="C203">
            <v>37377</v>
          </cell>
          <cell r="D203">
            <v>715.32715376226827</v>
          </cell>
          <cell r="E203">
            <v>25.43</v>
          </cell>
          <cell r="F203">
            <v>0.8794246812113089</v>
          </cell>
          <cell r="G203">
            <v>10.109827170418008</v>
          </cell>
          <cell r="I203">
            <v>18.190769520174484</v>
          </cell>
          <cell r="J203">
            <v>0.62907635415917573</v>
          </cell>
          <cell r="K203">
            <v>7.2318338948435592</v>
          </cell>
          <cell r="L203" t="str">
            <v/>
          </cell>
          <cell r="N203">
            <v>101</v>
          </cell>
        </row>
        <row r="204">
          <cell r="C204">
            <v>37408</v>
          </cell>
          <cell r="D204">
            <v>686.54755923972209</v>
          </cell>
          <cell r="E204">
            <v>24.13</v>
          </cell>
          <cell r="F204">
            <v>0.95857069789590654</v>
          </cell>
          <cell r="G204">
            <v>10.348451514638686</v>
          </cell>
          <cell r="I204">
            <v>16.566392604454492</v>
          </cell>
          <cell r="J204">
            <v>0.6581043729991517</v>
          </cell>
          <cell r="K204">
            <v>7.1047041292857944</v>
          </cell>
          <cell r="L204" t="str">
            <v/>
          </cell>
          <cell r="N204">
            <v>102</v>
          </cell>
        </row>
        <row r="205">
          <cell r="C205">
            <v>37438</v>
          </cell>
          <cell r="D205">
            <v>661.12299847911117</v>
          </cell>
          <cell r="E205">
            <v>25.77</v>
          </cell>
          <cell r="F205">
            <v>1.0295596042258242</v>
          </cell>
          <cell r="G205">
            <v>10.082552775059414</v>
          </cell>
          <cell r="I205">
            <v>17.037139670806692</v>
          </cell>
          <cell r="J205">
            <v>0.68066553265874385</v>
          </cell>
          <cell r="K205">
            <v>6.6658075229711633</v>
          </cell>
          <cell r="L205" t="str">
            <v/>
          </cell>
          <cell r="N205">
            <v>103</v>
          </cell>
        </row>
        <row r="206">
          <cell r="C206">
            <v>37469</v>
          </cell>
          <cell r="D206">
            <v>670.87595204953368</v>
          </cell>
          <cell r="E206">
            <v>26.63</v>
          </cell>
          <cell r="F206">
            <v>1.0873207640346392</v>
          </cell>
          <cell r="G206">
            <v>9.9668631654162212</v>
          </cell>
          <cell r="I206">
            <v>17.865426603079083</v>
          </cell>
          <cell r="J206">
            <v>0.72945735275496493</v>
          </cell>
          <cell r="K206">
            <v>6.6865288150460369</v>
          </cell>
          <cell r="L206" t="str">
            <v/>
          </cell>
          <cell r="N206">
            <v>104</v>
          </cell>
        </row>
        <row r="207">
          <cell r="C207">
            <v>37500</v>
          </cell>
          <cell r="D207">
            <v>668.79929037158638</v>
          </cell>
          <cell r="E207">
            <v>28.34</v>
          </cell>
          <cell r="F207">
            <v>1.0798250410060144</v>
          </cell>
          <cell r="G207">
            <v>10.266288712134033</v>
          </cell>
          <cell r="I207">
            <v>18.95377188913076</v>
          </cell>
          <cell r="J207">
            <v>0.72218622115029152</v>
          </cell>
          <cell r="K207">
            <v>6.8660866054250684</v>
          </cell>
          <cell r="L207" t="str">
            <v/>
          </cell>
          <cell r="N207">
            <v>105</v>
          </cell>
        </row>
        <row r="208">
          <cell r="C208">
            <v>37530</v>
          </cell>
          <cell r="D208">
            <v>668.5852438414081</v>
          </cell>
          <cell r="E208">
            <v>27.55</v>
          </cell>
          <cell r="F208">
            <v>1.0926118626430803</v>
          </cell>
          <cell r="G208">
            <v>10.184817559066126</v>
          </cell>
          <cell r="I208">
            <v>18.419523467830793</v>
          </cell>
          <cell r="J208">
            <v>0.73050416860923895</v>
          </cell>
          <cell r="K208">
            <v>6.8094187312084804</v>
          </cell>
          <cell r="L208" t="str">
            <v/>
          </cell>
          <cell r="N208">
            <v>106</v>
          </cell>
        </row>
        <row r="209">
          <cell r="C209">
            <v>37561</v>
          </cell>
          <cell r="D209">
            <v>655.06280446032497</v>
          </cell>
          <cell r="E209">
            <v>24.5</v>
          </cell>
          <cell r="F209">
            <v>1.1536799590821709</v>
          </cell>
          <cell r="G209">
            <v>10.266523758485173</v>
          </cell>
          <cell r="I209">
            <v>16.049038709277962</v>
          </cell>
          <cell r="J209">
            <v>0.75573282944603992</v>
          </cell>
          <cell r="K209">
            <v>6.7252178452918532</v>
          </cell>
          <cell r="L209" t="str">
            <v/>
          </cell>
          <cell r="N209">
            <v>107</v>
          </cell>
        </row>
        <row r="210">
          <cell r="C210">
            <v>37591</v>
          </cell>
          <cell r="D210">
            <v>644.19521632596957</v>
          </cell>
          <cell r="E210">
            <v>28.52</v>
          </cell>
          <cell r="F210">
            <v>1.2173936048254821</v>
          </cell>
          <cell r="G210">
            <v>10.736495176848875</v>
          </cell>
          <cell r="I210">
            <v>18.372447569616654</v>
          </cell>
          <cell r="J210">
            <v>0.78423913661440336</v>
          </cell>
          <cell r="K210">
            <v>6.9163988330328889</v>
          </cell>
          <cell r="L210" t="str">
            <v/>
          </cell>
          <cell r="N210">
            <v>108</v>
          </cell>
        </row>
        <row r="211">
          <cell r="C211">
            <v>37622</v>
          </cell>
          <cell r="D211">
            <v>617.55191651932898</v>
          </cell>
          <cell r="E211">
            <v>31.29</v>
          </cell>
          <cell r="F211">
            <v>1.2502425086862203</v>
          </cell>
          <cell r="G211">
            <v>11.474714995615319</v>
          </cell>
          <cell r="I211">
            <v>19.323199467889804</v>
          </cell>
          <cell r="J211">
            <v>0.77208965735310919</v>
          </cell>
          <cell r="K211">
            <v>7.0862322370553237</v>
          </cell>
          <cell r="L211" t="str">
            <v/>
          </cell>
          <cell r="N211">
            <v>109</v>
          </cell>
        </row>
        <row r="212">
          <cell r="C212">
            <v>37653</v>
          </cell>
          <cell r="D212">
            <v>608.89078664618341</v>
          </cell>
          <cell r="E212">
            <v>32.65</v>
          </cell>
          <cell r="F212">
            <v>1.2908075980176017</v>
          </cell>
          <cell r="G212">
            <v>11.582078185818244</v>
          </cell>
          <cell r="I212">
            <v>19.880284183997887</v>
          </cell>
          <cell r="J212">
            <v>0.78596085376580804</v>
          </cell>
          <cell r="K212">
            <v>7.0522206975604709</v>
          </cell>
          <cell r="L212" t="str">
            <v/>
          </cell>
          <cell r="N212">
            <v>110</v>
          </cell>
        </row>
        <row r="213">
          <cell r="C213">
            <v>37681</v>
          </cell>
          <cell r="D213">
            <v>606.99929301939949</v>
          </cell>
          <cell r="E213">
            <v>30.34</v>
          </cell>
          <cell r="F213">
            <v>1.3450413587541228</v>
          </cell>
          <cell r="G213">
            <v>10.977338845506047</v>
          </cell>
          <cell r="I213">
            <v>18.416358550208582</v>
          </cell>
          <cell r="J213">
            <v>0.81643915384560506</v>
          </cell>
          <cell r="K213">
            <v>6.663236918456561</v>
          </cell>
          <cell r="L213" t="str">
            <v/>
          </cell>
          <cell r="N213">
            <v>111</v>
          </cell>
        </row>
        <row r="214">
          <cell r="C214">
            <v>37712</v>
          </cell>
          <cell r="D214">
            <v>604.70057892990167</v>
          </cell>
          <cell r="E214">
            <v>25.02</v>
          </cell>
          <cell r="F214">
            <v>1.3399707225877</v>
          </cell>
          <cell r="G214">
            <v>10.540616009477068</v>
          </cell>
          <cell r="I214">
            <v>15.129608484826139</v>
          </cell>
          <cell r="J214">
            <v>0.81028107169790087</v>
          </cell>
          <cell r="K214">
            <v>6.3739166032085732</v>
          </cell>
          <cell r="L214" t="str">
            <v/>
          </cell>
          <cell r="N214">
            <v>112</v>
          </cell>
        </row>
        <row r="215">
          <cell r="C215">
            <v>37742</v>
          </cell>
          <cell r="D215">
            <v>566.36656964671329</v>
          </cell>
          <cell r="E215">
            <v>25.81</v>
          </cell>
          <cell r="F215">
            <v>1.2742729148662233</v>
          </cell>
          <cell r="G215">
            <v>11.463968223945525</v>
          </cell>
          <cell r="I215">
            <v>14.61792116258167</v>
          </cell>
          <cell r="J215">
            <v>0.72170557958650128</v>
          </cell>
          <cell r="K215">
            <v>6.4928083575349511</v>
          </cell>
          <cell r="L215" t="str">
            <v/>
          </cell>
          <cell r="N215">
            <v>113</v>
          </cell>
        </row>
        <row r="216">
          <cell r="C216">
            <v>37773</v>
          </cell>
          <cell r="D216">
            <v>562.43306715962967</v>
          </cell>
          <cell r="E216">
            <v>27.55</v>
          </cell>
          <cell r="F216">
            <v>1.28970528580751</v>
          </cell>
          <cell r="G216">
            <v>11.474022677271959</v>
          </cell>
          <cell r="I216">
            <v>15.495031000247797</v>
          </cell>
          <cell r="J216">
            <v>0.72537289962870466</v>
          </cell>
          <cell r="K216">
            <v>6.4533697670372137</v>
          </cell>
          <cell r="L216" t="str">
            <v/>
          </cell>
          <cell r="N216">
            <v>114</v>
          </cell>
        </row>
        <row r="217">
          <cell r="C217">
            <v>37803</v>
          </cell>
          <cell r="D217">
            <v>576.82448647227409</v>
          </cell>
          <cell r="E217">
            <v>28.4</v>
          </cell>
          <cell r="F217">
            <v>1.3269634385086158</v>
          </cell>
          <cell r="G217">
            <v>11.296784565916399</v>
          </cell>
          <cell r="I217">
            <v>16.381815415812582</v>
          </cell>
          <cell r="J217">
            <v>0.76542500398521529</v>
          </cell>
          <cell r="K217">
            <v>6.5162619560226389</v>
          </cell>
          <cell r="L217" t="str">
            <v/>
          </cell>
          <cell r="N217">
            <v>115</v>
          </cell>
        </row>
        <row r="218">
          <cell r="C218">
            <v>37834</v>
          </cell>
          <cell r="D218">
            <v>588.8988541719973</v>
          </cell>
          <cell r="E218">
            <v>29.83</v>
          </cell>
          <cell r="F218">
            <v>1.3337977742111855</v>
          </cell>
          <cell r="G218">
            <v>11.548823828058893</v>
          </cell>
          <cell r="I218">
            <v>17.566852819950679</v>
          </cell>
          <cell r="J218">
            <v>0.78547198093012749</v>
          </cell>
          <cell r="K218">
            <v>6.8010891193781413</v>
          </cell>
          <cell r="L218" t="str">
            <v/>
          </cell>
          <cell r="N218">
            <v>116</v>
          </cell>
        </row>
        <row r="219">
          <cell r="C219">
            <v>37865</v>
          </cell>
          <cell r="D219">
            <v>584.53999517008515</v>
          </cell>
          <cell r="E219">
            <v>27.1</v>
          </cell>
          <cell r="F219">
            <v>1.4149279528739487</v>
          </cell>
          <cell r="G219">
            <v>12.181964337912889</v>
          </cell>
          <cell r="I219">
            <v>15.841033869109307</v>
          </cell>
          <cell r="J219">
            <v>0.82708197873895639</v>
          </cell>
          <cell r="K219">
            <v>7.1208453752457501</v>
          </cell>
          <cell r="L219" t="str">
            <v/>
          </cell>
          <cell r="N219">
            <v>117</v>
          </cell>
        </row>
        <row r="220">
          <cell r="C220">
            <v>37895</v>
          </cell>
          <cell r="D220">
            <v>561.03322724858469</v>
          </cell>
          <cell r="E220">
            <v>29.59</v>
          </cell>
          <cell r="F220">
            <v>1.5996754792853491</v>
          </cell>
          <cell r="G220">
            <v>12.178310435545162</v>
          </cell>
          <cell r="I220">
            <v>16.600973194285618</v>
          </cell>
          <cell r="J220">
            <v>0.89747109669388592</v>
          </cell>
          <cell r="K220">
            <v>6.832436806089019</v>
          </cell>
          <cell r="L220" t="str">
            <v/>
          </cell>
          <cell r="N220">
            <v>118</v>
          </cell>
        </row>
        <row r="221">
          <cell r="C221">
            <v>37926</v>
          </cell>
          <cell r="D221">
            <v>560.55187383299358</v>
          </cell>
          <cell r="E221">
            <v>28.77</v>
          </cell>
          <cell r="F221">
            <v>1.6962380288893986</v>
          </cell>
          <cell r="G221">
            <v>12.552377728888136</v>
          </cell>
          <cell r="I221">
            <v>16.127077410175225</v>
          </cell>
          <cell r="J221">
            <v>0.95082940556073581</v>
          </cell>
          <cell r="K221">
            <v>7.0362588569877804</v>
          </cell>
          <cell r="L221" t="str">
            <v/>
          </cell>
          <cell r="N221">
            <v>119</v>
          </cell>
        </row>
        <row r="222">
          <cell r="C222">
            <v>37956</v>
          </cell>
          <cell r="D222">
            <v>533.92095799804986</v>
          </cell>
          <cell r="E222">
            <v>29.88</v>
          </cell>
          <cell r="F222">
            <v>1.622383110813242</v>
          </cell>
          <cell r="G222">
            <v>13.113051739257529</v>
          </cell>
          <cell r="I222">
            <v>15.953558224981728</v>
          </cell>
          <cell r="J222">
            <v>0.86622434476526244</v>
          </cell>
          <cell r="K222">
            <v>7.0013331469023736</v>
          </cell>
          <cell r="L222" t="str">
            <v/>
          </cell>
          <cell r="N222">
            <v>120</v>
          </cell>
        </row>
        <row r="223">
          <cell r="C223">
            <v>37987</v>
          </cell>
          <cell r="D223">
            <v>520.05479977705875</v>
          </cell>
          <cell r="E223">
            <v>31.18</v>
          </cell>
          <cell r="F223">
            <v>1.6808056579481119</v>
          </cell>
          <cell r="G223">
            <v>13.326688102893891</v>
          </cell>
          <cell r="I223">
            <v>16.215308657048691</v>
          </cell>
          <cell r="J223">
            <v>0.87411104990835287</v>
          </cell>
          <cell r="K223">
            <v>6.9306081130417931</v>
          </cell>
          <cell r="L223" t="str">
            <v/>
          </cell>
          <cell r="N223">
            <v>121</v>
          </cell>
        </row>
        <row r="224">
          <cell r="C224">
            <v>38018</v>
          </cell>
          <cell r="D224">
            <v>518.68706237718891</v>
          </cell>
          <cell r="E224">
            <v>30.87</v>
          </cell>
          <cell r="F224">
            <v>1.6296583713998485</v>
          </cell>
          <cell r="G224">
            <v>13.010492469114908</v>
          </cell>
          <cell r="I224">
            <v>16.011869615583823</v>
          </cell>
          <cell r="J224">
            <v>0.84528271333978122</v>
          </cell>
          <cell r="K224">
            <v>6.7483741188857511</v>
          </cell>
          <cell r="L224" t="str">
            <v/>
          </cell>
          <cell r="N224">
            <v>122</v>
          </cell>
        </row>
        <row r="225">
          <cell r="C225">
            <v>38047</v>
          </cell>
          <cell r="D225">
            <v>534.96470703371904</v>
          </cell>
          <cell r="E225">
            <v>33.799999999999997</v>
          </cell>
          <cell r="F225">
            <v>1.5935025309088346</v>
          </cell>
          <cell r="G225">
            <v>13.064674071908795</v>
          </cell>
          <cell r="I225">
            <v>18.081807097739702</v>
          </cell>
          <cell r="J225">
            <v>0.85246761460513454</v>
          </cell>
          <cell r="K225">
            <v>6.9891395373697138</v>
          </cell>
          <cell r="L225" t="str">
            <v/>
          </cell>
          <cell r="N225">
            <v>123</v>
          </cell>
        </row>
        <row r="226">
          <cell r="C226">
            <v>38078</v>
          </cell>
          <cell r="D226">
            <v>547.29504230146688</v>
          </cell>
          <cell r="E226">
            <v>33.36</v>
          </cell>
          <cell r="F226">
            <v>1.5308911973756152</v>
          </cell>
          <cell r="G226">
            <v>13.017684887459808</v>
          </cell>
          <cell r="I226">
            <v>18.257762611176936</v>
          </cell>
          <cell r="J226">
            <v>0.83784916262663056</v>
          </cell>
          <cell r="K226">
            <v>7.1245144011494812</v>
          </cell>
          <cell r="L226" t="str">
            <v/>
          </cell>
          <cell r="N226">
            <v>124</v>
          </cell>
        </row>
        <row r="227">
          <cell r="C227">
            <v>38108</v>
          </cell>
          <cell r="D227">
            <v>546.29956592855649</v>
          </cell>
          <cell r="E227">
            <v>37.92</v>
          </cell>
          <cell r="F227">
            <v>1.544118943896718</v>
          </cell>
          <cell r="G227">
            <v>12.352000714540907</v>
          </cell>
          <cell r="I227">
            <v>20.715679540010864</v>
          </cell>
          <cell r="J227">
            <v>0.84355150879283813</v>
          </cell>
          <cell r="K227">
            <v>6.7478926287029175</v>
          </cell>
          <cell r="L227" t="str">
            <v/>
          </cell>
          <cell r="N227">
            <v>125</v>
          </cell>
        </row>
        <row r="228">
          <cell r="C228">
            <v>38139</v>
          </cell>
          <cell r="D228">
            <v>540.40015422233057</v>
          </cell>
          <cell r="E228">
            <v>35.19</v>
          </cell>
          <cell r="F228">
            <v>1.4248487627647752</v>
          </cell>
          <cell r="G228">
            <v>12.61729026600409</v>
          </cell>
          <cell r="I228">
            <v>19.01668142708381</v>
          </cell>
          <cell r="J228">
            <v>0.76998849114158141</v>
          </cell>
          <cell r="K228">
            <v>6.8183856056165206</v>
          </cell>
          <cell r="L228" t="str">
            <v/>
          </cell>
          <cell r="N228">
            <v>126</v>
          </cell>
        </row>
        <row r="229">
          <cell r="C229">
            <v>38169</v>
          </cell>
          <cell r="D229">
            <v>534.78109158265306</v>
          </cell>
          <cell r="E229">
            <v>38.369999999999997</v>
          </cell>
          <cell r="F229">
            <v>1.2570768443887901</v>
          </cell>
          <cell r="G229">
            <v>12.804164752717805</v>
          </cell>
          <cell r="I229">
            <v>20.519550484026396</v>
          </cell>
          <cell r="J229">
            <v>0.6722609270455141</v>
          </cell>
          <cell r="K229">
            <v>6.8474252032625582</v>
          </cell>
          <cell r="L229" t="str">
            <v/>
          </cell>
          <cell r="N229">
            <v>127</v>
          </cell>
        </row>
        <row r="230">
          <cell r="C230">
            <v>38200</v>
          </cell>
          <cell r="D230">
            <v>538.73003749194118</v>
          </cell>
          <cell r="E230">
            <v>43.03</v>
          </cell>
          <cell r="F230">
            <v>1.178812677472266</v>
          </cell>
          <cell r="G230">
            <v>12.866023579849948</v>
          </cell>
          <cell r="I230">
            <v>23.181553513278228</v>
          </cell>
          <cell r="J230">
            <v>0.63506179793060946</v>
          </cell>
          <cell r="K230">
            <v>6.9313133655447619</v>
          </cell>
          <cell r="L230" t="str">
            <v/>
          </cell>
          <cell r="N230">
            <v>128</v>
          </cell>
        </row>
        <row r="231">
          <cell r="C231">
            <v>38231</v>
          </cell>
          <cell r="D231">
            <v>536.88383033961873</v>
          </cell>
          <cell r="E231">
            <v>43.38</v>
          </cell>
          <cell r="F231">
            <v>1.2495811213601651</v>
          </cell>
          <cell r="G231">
            <v>13.040850628471208</v>
          </cell>
          <cell r="I231">
            <v>23.290020560132664</v>
          </cell>
          <cell r="J231">
            <v>0.67087989875592147</v>
          </cell>
          <cell r="K231">
            <v>7.0014218363004463</v>
          </cell>
          <cell r="L231" t="str">
            <v/>
          </cell>
          <cell r="N231">
            <v>129</v>
          </cell>
        </row>
        <row r="232">
          <cell r="C232">
            <v>38261</v>
          </cell>
          <cell r="D232">
            <v>525.19802364674172</v>
          </cell>
          <cell r="E232">
            <v>49.77</v>
          </cell>
          <cell r="F232">
            <v>1.1578687454805201</v>
          </cell>
          <cell r="G232">
            <v>13.511560251110087</v>
          </cell>
          <cell r="I232">
            <v>26.139105636898336</v>
          </cell>
          <cell r="J232">
            <v>0.60811037676870139</v>
          </cell>
          <cell r="K232">
            <v>7.09624474026689</v>
          </cell>
          <cell r="L232" t="str">
            <v/>
          </cell>
          <cell r="N232">
            <v>130</v>
          </cell>
        </row>
        <row r="233">
          <cell r="C233">
            <v>38292</v>
          </cell>
          <cell r="D233">
            <v>504.91634440120202</v>
          </cell>
          <cell r="E233">
            <v>43.05</v>
          </cell>
          <cell r="F233">
            <v>1.085557064498492</v>
          </cell>
          <cell r="G233">
            <v>14.140514469453379</v>
          </cell>
          <cell r="I233">
            <v>21.736648626471744</v>
          </cell>
          <cell r="J233">
            <v>0.54811550464547854</v>
          </cell>
          <cell r="K233">
            <v>7.1397768738687031</v>
          </cell>
          <cell r="L233" t="str">
            <v/>
          </cell>
          <cell r="N233">
            <v>131</v>
          </cell>
        </row>
        <row r="234">
          <cell r="C234">
            <v>38322</v>
          </cell>
          <cell r="D234">
            <v>489.24081174795509</v>
          </cell>
          <cell r="E234">
            <v>39.65</v>
          </cell>
          <cell r="F234">
            <v>1.071447468209316</v>
          </cell>
          <cell r="G234">
            <v>14.242399883075123</v>
          </cell>
          <cell r="I234">
            <v>19.398398185806418</v>
          </cell>
          <cell r="J234">
            <v>0.52419582909201712</v>
          </cell>
          <cell r="K234">
            <v>6.9679632800346534</v>
          </cell>
          <cell r="L234" t="str">
            <v/>
          </cell>
          <cell r="N234">
            <v>132</v>
          </cell>
        </row>
        <row r="235">
          <cell r="C235">
            <v>38353</v>
          </cell>
          <cell r="D235">
            <v>499.99275875447535</v>
          </cell>
          <cell r="E235">
            <v>44.28</v>
          </cell>
          <cell r="F235">
            <v>1.1300904777862044</v>
          </cell>
          <cell r="G235">
            <v>13.636012861736331</v>
          </cell>
          <cell r="I235">
            <v>22.13967935764817</v>
          </cell>
          <cell r="J235">
            <v>0.56503705563048745</v>
          </cell>
          <cell r="K235">
            <v>6.817907689151057</v>
          </cell>
          <cell r="L235" t="str">
            <v/>
          </cell>
          <cell r="N235">
            <v>133</v>
          </cell>
        </row>
        <row r="236">
          <cell r="C236">
            <v>38384</v>
          </cell>
          <cell r="D236">
            <v>504.02827669669784</v>
          </cell>
          <cell r="E236">
            <v>45.56</v>
          </cell>
          <cell r="F236">
            <v>1.150152560009877</v>
          </cell>
          <cell r="G236">
            <v>13.610771704180067</v>
          </cell>
          <cell r="I236">
            <v>22.963528286301557</v>
          </cell>
          <cell r="J236">
            <v>0.57970941276007359</v>
          </cell>
          <cell r="K236">
            <v>6.8602138065700569</v>
          </cell>
          <cell r="L236" t="str">
            <v/>
          </cell>
          <cell r="N236">
            <v>134</v>
          </cell>
        </row>
        <row r="237">
          <cell r="C237">
            <v>38412</v>
          </cell>
          <cell r="D237">
            <v>496.91038409414068</v>
          </cell>
          <cell r="E237">
            <v>53.08</v>
          </cell>
          <cell r="F237">
            <v>1.2398807739113564</v>
          </cell>
          <cell r="G237">
            <v>13.957893125095696</v>
          </cell>
          <cell r="I237">
            <v>26.376003187716986</v>
          </cell>
          <cell r="J237">
            <v>0.61610963159523247</v>
          </cell>
          <cell r="K237">
            <v>6.9358220339362679</v>
          </cell>
          <cell r="L237" t="str">
            <v/>
          </cell>
          <cell r="N237">
            <v>135</v>
          </cell>
        </row>
        <row r="238">
          <cell r="C238">
            <v>38443</v>
          </cell>
          <cell r="D238">
            <v>507.00268204268082</v>
          </cell>
          <cell r="E238">
            <v>51.86</v>
          </cell>
          <cell r="F238">
            <v>1.2555336072946615</v>
          </cell>
          <cell r="G238">
            <v>13.806920839075181</v>
          </cell>
          <cell r="I238">
            <v>26.293159090733429</v>
          </cell>
          <cell r="J238">
            <v>0.63655890629311529</v>
          </cell>
          <cell r="K238">
            <v>7.0001458961620973</v>
          </cell>
          <cell r="L238" t="str">
            <v/>
          </cell>
          <cell r="N238">
            <v>136</v>
          </cell>
        </row>
        <row r="239">
          <cell r="C239">
            <v>38473</v>
          </cell>
          <cell r="D239">
            <v>516.74616648088261</v>
          </cell>
          <cell r="E239">
            <v>48.67</v>
          </cell>
          <cell r="F239">
            <v>1.2310622762306216</v>
          </cell>
          <cell r="G239">
            <v>13.603215434083603</v>
          </cell>
          <cell r="I239">
            <v>25.150035922624557</v>
          </cell>
          <cell r="J239">
            <v>0.63614671194140304</v>
          </cell>
          <cell r="K239">
            <v>7.0294094273762777</v>
          </cell>
          <cell r="L239" t="str">
            <v/>
          </cell>
          <cell r="N239">
            <v>137</v>
          </cell>
        </row>
        <row r="240">
          <cell r="C240">
            <v>38504</v>
          </cell>
          <cell r="D240">
            <v>539.21895024295293</v>
          </cell>
          <cell r="E240">
            <v>54.31</v>
          </cell>
          <cell r="F240">
            <v>1.1902767244572217</v>
          </cell>
          <cell r="G240">
            <v>13.838789827535811</v>
          </cell>
          <cell r="I240">
            <v>29.284981187694775</v>
          </cell>
          <cell r="J240">
            <v>0.64181976586044354</v>
          </cell>
          <cell r="K240">
            <v>7.4621377234367152</v>
          </cell>
          <cell r="L240" t="str">
            <v/>
          </cell>
          <cell r="N240">
            <v>138</v>
          </cell>
        </row>
        <row r="241">
          <cell r="C241">
            <v>38534</v>
          </cell>
          <cell r="D241">
            <v>544.94030583549818</v>
          </cell>
          <cell r="E241">
            <v>57.58</v>
          </cell>
          <cell r="F241">
            <v>1.2118820437750226</v>
          </cell>
          <cell r="G241">
            <v>13.672867860970756</v>
          </cell>
          <cell r="I241">
            <v>31.377662810007983</v>
          </cell>
          <cell r="J241">
            <v>0.66040337157130946</v>
          </cell>
          <cell r="K241">
            <v>7.4508967938057573</v>
          </cell>
          <cell r="L241" t="str">
            <v/>
          </cell>
          <cell r="N241">
            <v>139</v>
          </cell>
        </row>
        <row r="242">
          <cell r="C242">
            <v>38565</v>
          </cell>
          <cell r="D242">
            <v>533.62516605748419</v>
          </cell>
          <cell r="E242">
            <v>64.09</v>
          </cell>
          <cell r="F242">
            <v>1.1920404239933686</v>
          </cell>
          <cell r="G242">
            <v>14.081713966168042</v>
          </cell>
          <cell r="I242">
            <v>34.200036892624162</v>
          </cell>
          <cell r="J242">
            <v>0.6361027692006952</v>
          </cell>
          <cell r="K242">
            <v>7.5143569535704158</v>
          </cell>
          <cell r="L242" t="str">
            <v/>
          </cell>
          <cell r="N242">
            <v>140</v>
          </cell>
        </row>
        <row r="243">
          <cell r="C243">
            <v>38596</v>
          </cell>
          <cell r="D243">
            <v>535.19342123835611</v>
          </cell>
          <cell r="E243">
            <v>62.98</v>
          </cell>
          <cell r="F243">
            <v>1.2114411188909859</v>
          </cell>
          <cell r="G243">
            <v>14.660333235895937</v>
          </cell>
          <cell r="I243">
            <v>33.706481669591668</v>
          </cell>
          <cell r="J243">
            <v>0.64835531704808891</v>
          </cell>
          <cell r="K243">
            <v>7.8461139010135268</v>
          </cell>
          <cell r="L243" t="str">
            <v/>
          </cell>
          <cell r="N243">
            <v>141</v>
          </cell>
        </row>
        <row r="244">
          <cell r="C244">
            <v>38626</v>
          </cell>
          <cell r="D244">
            <v>545.96854472754637</v>
          </cell>
          <cell r="E244">
            <v>58.52</v>
          </cell>
          <cell r="F244">
            <v>1.2839732623150322</v>
          </cell>
          <cell r="G244">
            <v>15.117439902005815</v>
          </cell>
          <cell r="I244">
            <v>31.950079237456016</v>
          </cell>
          <cell r="J244">
            <v>0.70100901349521827</v>
          </cell>
          <cell r="K244">
            <v>8.2536466633042558</v>
          </cell>
          <cell r="L244" t="str">
            <v/>
          </cell>
          <cell r="N244">
            <v>142</v>
          </cell>
        </row>
        <row r="245">
          <cell r="C245">
            <v>38657</v>
          </cell>
          <cell r="D245">
            <v>556.56713669836313</v>
          </cell>
          <cell r="E245">
            <v>55.53</v>
          </cell>
          <cell r="F245">
            <v>1.2528880579904407</v>
          </cell>
          <cell r="G245">
            <v>15.34902771397948</v>
          </cell>
          <cell r="I245">
            <v>30.906173100860105</v>
          </cell>
          <cell r="J245">
            <v>0.69731631903931235</v>
          </cell>
          <cell r="K245">
            <v>8.5427644058733812</v>
          </cell>
          <cell r="L245" t="str">
            <v/>
          </cell>
          <cell r="N245">
            <v>143</v>
          </cell>
        </row>
        <row r="246">
          <cell r="C246">
            <v>38687</v>
          </cell>
          <cell r="D246">
            <v>553.26372078508109</v>
          </cell>
          <cell r="E246">
            <v>56.75</v>
          </cell>
          <cell r="F246">
            <v>1.2462741847298897</v>
          </cell>
          <cell r="G246">
            <v>16.346730975348336</v>
          </cell>
          <cell r="I246">
            <v>31.397716154553354</v>
          </cell>
          <cell r="J246">
            <v>0.68951829256205222</v>
          </cell>
          <cell r="K246">
            <v>9.0440532020939592</v>
          </cell>
          <cell r="L246" t="str">
            <v/>
          </cell>
          <cell r="N246">
            <v>144</v>
          </cell>
        </row>
        <row r="247">
          <cell r="C247">
            <v>38718</v>
          </cell>
          <cell r="D247">
            <v>541.97092655294421</v>
          </cell>
          <cell r="E247">
            <v>63.57</v>
          </cell>
          <cell r="F247">
            <v>1.300948870350447</v>
          </cell>
          <cell r="G247">
            <v>17.613417129494298</v>
          </cell>
          <cell r="I247">
            <v>34.453091800970668</v>
          </cell>
          <cell r="J247">
            <v>0.70507646466183793</v>
          </cell>
          <cell r="K247">
            <v>9.5459600014355246</v>
          </cell>
          <cell r="L247" t="str">
            <v/>
          </cell>
          <cell r="N247">
            <v>145</v>
          </cell>
        </row>
        <row r="248">
          <cell r="C248">
            <v>38749</v>
          </cell>
          <cell r="D248">
            <v>549.45197619436522</v>
          </cell>
          <cell r="E248">
            <v>59.92</v>
          </cell>
          <cell r="F248">
            <v>1.339309335261645</v>
          </cell>
          <cell r="G248">
            <v>17.86229903536978</v>
          </cell>
          <cell r="I248">
            <v>32.923162413566367</v>
          </cell>
          <cell r="J248">
            <v>0.73588616099507254</v>
          </cell>
          <cell r="K248">
            <v>9.8144755043586276</v>
          </cell>
          <cell r="L248" t="str">
            <v/>
          </cell>
          <cell r="N248">
            <v>146</v>
          </cell>
        </row>
        <row r="249">
          <cell r="C249">
            <v>38777</v>
          </cell>
          <cell r="D249">
            <v>545.71963394342765</v>
          </cell>
          <cell r="E249">
            <v>62.25</v>
          </cell>
          <cell r="F249">
            <v>1.2923508351117305</v>
          </cell>
          <cell r="G249">
            <v>17.916538515308261</v>
          </cell>
          <cell r="I249">
            <v>33.971047212978377</v>
          </cell>
          <cell r="J249">
            <v>0.70526122466365671</v>
          </cell>
          <cell r="K249">
            <v>9.7774068401073482</v>
          </cell>
          <cell r="L249" t="str">
            <v/>
          </cell>
          <cell r="N249">
            <v>147</v>
          </cell>
        </row>
        <row r="250">
          <cell r="C250">
            <v>38808</v>
          </cell>
          <cell r="D250">
            <v>534.54968026683684</v>
          </cell>
          <cell r="E250">
            <v>70.44</v>
          </cell>
          <cell r="F250">
            <v>1.260604243461084</v>
          </cell>
          <cell r="G250">
            <v>19.65139335476956</v>
          </cell>
          <cell r="I250">
            <v>37.653679477995986</v>
          </cell>
          <cell r="J250">
            <v>0.67385559528514027</v>
          </cell>
          <cell r="K250">
            <v>10.504646034589911</v>
          </cell>
          <cell r="L250" t="str">
            <v/>
          </cell>
          <cell r="N250">
            <v>148</v>
          </cell>
        </row>
        <row r="251">
          <cell r="C251">
            <v>38838</v>
          </cell>
          <cell r="D251">
            <v>513.68524752948224</v>
          </cell>
          <cell r="E251">
            <v>70.19</v>
          </cell>
          <cell r="F251">
            <v>1.2215823912238311</v>
          </cell>
          <cell r="G251">
            <v>21.713680210464773</v>
          </cell>
          <cell r="I251">
            <v>36.055567524094357</v>
          </cell>
          <cell r="J251">
            <v>0.62750885301347048</v>
          </cell>
          <cell r="K251">
            <v>11.153997193688618</v>
          </cell>
          <cell r="L251" t="str">
            <v/>
          </cell>
          <cell r="N251">
            <v>149</v>
          </cell>
        </row>
        <row r="252">
          <cell r="C252">
            <v>38869</v>
          </cell>
          <cell r="D252">
            <v>518.54355155553969</v>
          </cell>
          <cell r="E252">
            <v>68.86</v>
          </cell>
          <cell r="F252">
            <v>1.2438490978676873</v>
          </cell>
          <cell r="G252">
            <v>19.210830166617946</v>
          </cell>
          <cell r="I252">
            <v>35.706908960114468</v>
          </cell>
          <cell r="J252">
            <v>0.64498992880746464</v>
          </cell>
          <cell r="K252">
            <v>9.9616521029283707</v>
          </cell>
          <cell r="L252" t="str">
            <v/>
          </cell>
          <cell r="N252">
            <v>150</v>
          </cell>
        </row>
        <row r="253">
          <cell r="C253">
            <v>38899</v>
          </cell>
          <cell r="D253">
            <v>517.16498458253807</v>
          </cell>
          <cell r="E253">
            <v>73.900000000000006</v>
          </cell>
          <cell r="F253">
            <v>1.250683433570257</v>
          </cell>
          <cell r="G253">
            <v>20.319935691318328</v>
          </cell>
          <cell r="I253">
            <v>38.218492360649563</v>
          </cell>
          <cell r="J253">
            <v>0.64680967863999772</v>
          </cell>
          <cell r="K253">
            <v>10.508759228518807</v>
          </cell>
          <cell r="L253" t="str">
            <v/>
          </cell>
          <cell r="N253">
            <v>151</v>
          </cell>
        </row>
        <row r="254">
          <cell r="C254">
            <v>38930</v>
          </cell>
          <cell r="D254">
            <v>512.01283242137799</v>
          </cell>
          <cell r="E254">
            <v>73.61</v>
          </cell>
          <cell r="F254">
            <v>1.319467715479991</v>
          </cell>
          <cell r="G254">
            <v>20.30092268978051</v>
          </cell>
          <cell r="I254">
            <v>37.689264594537633</v>
          </cell>
          <cell r="J254">
            <v>0.67558440229147509</v>
          </cell>
          <cell r="K254">
            <v>10.394332927161939</v>
          </cell>
          <cell r="L254" t="str">
            <v/>
          </cell>
          <cell r="N254">
            <v>152</v>
          </cell>
        </row>
        <row r="255">
          <cell r="C255">
            <v>38961</v>
          </cell>
          <cell r="D255">
            <v>515.38684557683689</v>
          </cell>
          <cell r="E255">
            <v>62.77</v>
          </cell>
          <cell r="F255">
            <v>1.2967600839520981</v>
          </cell>
          <cell r="G255">
            <v>19.276374215280971</v>
          </cell>
          <cell r="I255">
            <v>32.350832296858052</v>
          </cell>
          <cell r="J255">
            <v>0.66833308913802603</v>
          </cell>
          <cell r="K255">
            <v>9.9347897009723347</v>
          </cell>
          <cell r="L255" t="str">
            <v/>
          </cell>
          <cell r="N255">
            <v>153</v>
          </cell>
        </row>
        <row r="256">
          <cell r="C256">
            <v>38991</v>
          </cell>
          <cell r="D256">
            <v>520.1430491513396</v>
          </cell>
          <cell r="E256">
            <v>58.38</v>
          </cell>
          <cell r="F256">
            <v>1.2572973068308084</v>
          </cell>
          <cell r="G256">
            <v>18.87079801227711</v>
          </cell>
          <cell r="I256">
            <v>30.365951209455208</v>
          </cell>
          <cell r="J256">
            <v>0.65397445486474404</v>
          </cell>
          <cell r="K256">
            <v>9.8155144180248541</v>
          </cell>
          <cell r="L256" t="str">
            <v/>
          </cell>
          <cell r="N256">
            <v>154</v>
          </cell>
        </row>
        <row r="257">
          <cell r="C257">
            <v>39022</v>
          </cell>
          <cell r="D257">
            <v>509.22608627471686</v>
          </cell>
          <cell r="E257">
            <v>58.48</v>
          </cell>
          <cell r="F257">
            <v>1.2654544171854885</v>
          </cell>
          <cell r="G257">
            <v>20.177411575562701</v>
          </cell>
          <cell r="I257">
            <v>29.77954152534544</v>
          </cell>
          <cell r="J257">
            <v>0.64440240022241912</v>
          </cell>
          <cell r="K257">
            <v>10.274864327777962</v>
          </cell>
          <cell r="L257" t="str">
            <v/>
          </cell>
          <cell r="N257">
            <v>155</v>
          </cell>
        </row>
        <row r="258">
          <cell r="C258">
            <v>39052</v>
          </cell>
          <cell r="D258">
            <v>496.45457166881482</v>
          </cell>
          <cell r="E258">
            <v>62.31</v>
          </cell>
          <cell r="F258">
            <v>1.310208292915219</v>
          </cell>
          <cell r="G258">
            <v>20.229010360843155</v>
          </cell>
          <cell r="I258">
            <v>30.934084360683855</v>
          </cell>
          <cell r="J258">
            <v>0.6504588968561541</v>
          </cell>
          <cell r="K258">
            <v>10.042784673976406</v>
          </cell>
          <cell r="L258" t="str">
            <v/>
          </cell>
          <cell r="N258">
            <v>156</v>
          </cell>
        </row>
        <row r="259">
          <cell r="C259">
            <v>39083</v>
          </cell>
          <cell r="D259">
            <v>504.63356166491269</v>
          </cell>
          <cell r="E259">
            <v>54.3</v>
          </cell>
          <cell r="F259">
            <v>1.3018307201185206</v>
          </cell>
          <cell r="G259">
            <v>20.273311897106112</v>
          </cell>
          <cell r="I259">
            <v>27.401602398404759</v>
          </cell>
          <cell r="J259">
            <v>0.65694747297820721</v>
          </cell>
          <cell r="K259">
            <v>10.230593589380305</v>
          </cell>
          <cell r="L259" t="str">
            <v/>
          </cell>
          <cell r="N259">
            <v>157</v>
          </cell>
        </row>
        <row r="260">
          <cell r="C260">
            <v>39114</v>
          </cell>
          <cell r="D260">
            <v>501.71712227134356</v>
          </cell>
          <cell r="E260">
            <v>57.76</v>
          </cell>
          <cell r="F260">
            <v>1.2762570768443888</v>
          </cell>
          <cell r="G260">
            <v>21.385932475884243</v>
          </cell>
          <cell r="I260">
            <v>28.979180982392801</v>
          </cell>
          <cell r="J260">
            <v>0.64032002787280373</v>
          </cell>
          <cell r="K260">
            <v>10.72968849888991</v>
          </cell>
          <cell r="L260" t="str">
            <v/>
          </cell>
          <cell r="N260">
            <v>158</v>
          </cell>
        </row>
        <row r="261">
          <cell r="C261">
            <v>39142</v>
          </cell>
          <cell r="D261">
            <v>495.36469952106427</v>
          </cell>
          <cell r="E261">
            <v>62.14</v>
          </cell>
          <cell r="F261">
            <v>1.2877211238293444</v>
          </cell>
          <cell r="G261">
            <v>21.079289681379716</v>
          </cell>
          <cell r="I261">
            <v>30.781962428238934</v>
          </cell>
          <cell r="J261">
            <v>0.63789158757265041</v>
          </cell>
          <cell r="K261">
            <v>10.441935999134133</v>
          </cell>
          <cell r="L261" t="str">
            <v/>
          </cell>
          <cell r="N261">
            <v>159</v>
          </cell>
        </row>
        <row r="262">
          <cell r="C262">
            <v>39173</v>
          </cell>
          <cell r="D262">
            <v>485.31165656517834</v>
          </cell>
          <cell r="E262">
            <v>67.400000000000006</v>
          </cell>
          <cell r="F262">
            <v>1.260604243461084</v>
          </cell>
          <cell r="G262">
            <v>21.859197833812821</v>
          </cell>
          <cell r="I262">
            <v>32.710005652493024</v>
          </cell>
          <cell r="J262">
            <v>0.61178593366719203</v>
          </cell>
          <cell r="K262">
            <v>10.608523511913658</v>
          </cell>
          <cell r="L262" t="str">
            <v/>
          </cell>
          <cell r="N262">
            <v>160</v>
          </cell>
        </row>
        <row r="263">
          <cell r="C263">
            <v>39203</v>
          </cell>
          <cell r="D263">
            <v>485.48550400701043</v>
          </cell>
          <cell r="E263">
            <v>67.48</v>
          </cell>
          <cell r="F263">
            <v>1.2251097902961252</v>
          </cell>
          <cell r="G263">
            <v>21.485760220486902</v>
          </cell>
          <cell r="I263">
            <v>32.760561810393064</v>
          </cell>
          <cell r="J263">
            <v>0.59477304400583719</v>
          </cell>
          <cell r="K263">
            <v>10.431025129616859</v>
          </cell>
          <cell r="L263" t="str">
            <v/>
          </cell>
          <cell r="N263">
            <v>161</v>
          </cell>
        </row>
        <row r="264">
          <cell r="C264">
            <v>39234</v>
          </cell>
          <cell r="D264">
            <v>488.84121035251894</v>
          </cell>
          <cell r="E264">
            <v>71.319999999999993</v>
          </cell>
          <cell r="F264">
            <v>1.332474999559075</v>
          </cell>
          <cell r="G264">
            <v>21.05519828510182</v>
          </cell>
          <cell r="I264">
            <v>34.864155122341643</v>
          </cell>
          <cell r="J264">
            <v>0.65136869154893029</v>
          </cell>
          <cell r="K264">
            <v>10.292648613901454</v>
          </cell>
          <cell r="L264" t="str">
            <v/>
          </cell>
          <cell r="N264">
            <v>162</v>
          </cell>
        </row>
        <row r="265">
          <cell r="C265">
            <v>39264</v>
          </cell>
          <cell r="D265">
            <v>478.25503678660567</v>
          </cell>
          <cell r="E265">
            <v>77.2</v>
          </cell>
          <cell r="F265">
            <v>1.4949558193266195</v>
          </cell>
          <cell r="G265">
            <v>21.373373143469607</v>
          </cell>
          <cell r="I265">
            <v>36.921288839925964</v>
          </cell>
          <cell r="J265">
            <v>0.71497015036640266</v>
          </cell>
          <cell r="K265">
            <v>10.221923358983906</v>
          </cell>
          <cell r="L265" t="str">
            <v/>
          </cell>
          <cell r="N265">
            <v>163</v>
          </cell>
        </row>
        <row r="266">
          <cell r="C266">
            <v>39295</v>
          </cell>
          <cell r="D266">
            <v>481.52392222267906</v>
          </cell>
          <cell r="E266">
            <v>70.8</v>
          </cell>
          <cell r="F266">
            <v>1.4687207887264329</v>
          </cell>
          <cell r="G266">
            <v>21.378732200275611</v>
          </cell>
          <cell r="I266">
            <v>34.091893693365677</v>
          </cell>
          <cell r="J266">
            <v>0.70722419483753862</v>
          </cell>
          <cell r="K266">
            <v>10.294370981224999</v>
          </cell>
          <cell r="L266" t="str">
            <v/>
          </cell>
          <cell r="N266">
            <v>164</v>
          </cell>
        </row>
        <row r="267">
          <cell r="C267">
            <v>39326</v>
          </cell>
          <cell r="D267">
            <v>472.03062652691875</v>
          </cell>
          <cell r="E267">
            <v>77.13</v>
          </cell>
          <cell r="F267">
            <v>1.5037743170073545</v>
          </cell>
          <cell r="G267">
            <v>22.799204603147739</v>
          </cell>
          <cell r="I267">
            <v>36.407722224021242</v>
          </cell>
          <cell r="J267">
            <v>0.70982753301207091</v>
          </cell>
          <cell r="K267">
            <v>10.761922833139236</v>
          </cell>
          <cell r="L267" t="str">
            <v/>
          </cell>
          <cell r="N267">
            <v>165</v>
          </cell>
        </row>
        <row r="268">
          <cell r="C268">
            <v>39356</v>
          </cell>
          <cell r="D268">
            <v>461.04791572365599</v>
          </cell>
          <cell r="E268">
            <v>83.04</v>
          </cell>
          <cell r="F268">
            <v>1.5196476128326781</v>
          </cell>
          <cell r="G268">
            <v>24.234097581434366</v>
          </cell>
          <cell r="I268">
            <v>38.285418921692397</v>
          </cell>
          <cell r="J268">
            <v>0.70063036453093563</v>
          </cell>
          <cell r="K268">
            <v>11.173080179364007</v>
          </cell>
          <cell r="L268" t="str">
            <v/>
          </cell>
          <cell r="N268">
            <v>166</v>
          </cell>
        </row>
        <row r="269">
          <cell r="C269">
            <v>39387</v>
          </cell>
          <cell r="D269">
            <v>446.72506272286711</v>
          </cell>
          <cell r="E269">
            <v>92.53</v>
          </cell>
          <cell r="F269">
            <v>1.5368436833101111</v>
          </cell>
          <cell r="G269">
            <v>26.003726980415085</v>
          </cell>
          <cell r="I269">
            <v>41.335470053746896</v>
          </cell>
          <cell r="J269">
            <v>0.68654659082195157</v>
          </cell>
          <cell r="K269">
            <v>11.616516566354241</v>
          </cell>
          <cell r="L269" t="str">
            <v/>
          </cell>
          <cell r="N269">
            <v>167</v>
          </cell>
        </row>
        <row r="270">
          <cell r="C270">
            <v>39417</v>
          </cell>
          <cell r="D270">
            <v>450.19790163187349</v>
          </cell>
          <cell r="E270">
            <v>91.45</v>
          </cell>
          <cell r="F270">
            <v>1.534198134005891</v>
          </cell>
          <cell r="G270">
            <v>25.730242003723134</v>
          </cell>
          <cell r="I270">
            <v>41.170598104234827</v>
          </cell>
          <cell r="J270">
            <v>0.69069278061698802</v>
          </cell>
          <cell r="K270">
            <v>11.583700958556447</v>
          </cell>
          <cell r="L270" t="str">
            <v/>
          </cell>
          <cell r="N270">
            <v>168</v>
          </cell>
        </row>
        <row r="271">
          <cell r="C271">
            <v>39448</v>
          </cell>
          <cell r="D271">
            <v>445.68488324768941</v>
          </cell>
          <cell r="E271">
            <v>91.92</v>
          </cell>
          <cell r="F271">
            <v>1.6148873877846173</v>
          </cell>
          <cell r="G271">
            <v>28.505773165741012</v>
          </cell>
          <cell r="I271">
            <v>40.96735446812761</v>
          </cell>
          <cell r="J271">
            <v>0.71973089688295333</v>
          </cell>
          <cell r="K271">
            <v>12.704592185258401</v>
          </cell>
          <cell r="L271" t="str">
            <v/>
          </cell>
          <cell r="N271">
            <v>169</v>
          </cell>
        </row>
        <row r="272">
          <cell r="C272">
            <v>39479</v>
          </cell>
          <cell r="D272">
            <v>444.76410290486143</v>
          </cell>
          <cell r="E272">
            <v>94.82</v>
          </cell>
          <cell r="F272">
            <v>1.654570627347925</v>
          </cell>
          <cell r="G272">
            <v>29.6912417700199</v>
          </cell>
          <cell r="I272">
            <v>42.172532237438958</v>
          </cell>
          <cell r="J272">
            <v>0.73589362076513365</v>
          </cell>
          <cell r="K272">
            <v>13.20559850997425</v>
          </cell>
          <cell r="L272" t="str">
            <v/>
          </cell>
          <cell r="N272">
            <v>170</v>
          </cell>
        </row>
        <row r="273">
          <cell r="C273">
            <v>39508</v>
          </cell>
          <cell r="D273">
            <v>422.47366282099091</v>
          </cell>
          <cell r="E273">
            <v>103.28</v>
          </cell>
          <cell r="F273">
            <v>1.7676678601033531</v>
          </cell>
          <cell r="G273">
            <v>31.182095109155526</v>
          </cell>
          <cell r="I273">
            <v>43.633079896151941</v>
          </cell>
          <cell r="J273">
            <v>0.74679311550880656</v>
          </cell>
          <cell r="K273">
            <v>13.173613935197441</v>
          </cell>
          <cell r="L273" t="str">
            <v/>
          </cell>
          <cell r="N273">
            <v>171</v>
          </cell>
        </row>
        <row r="274">
          <cell r="C274">
            <v>39539</v>
          </cell>
          <cell r="D274">
            <v>416.46614393193869</v>
          </cell>
          <cell r="E274">
            <v>110.44</v>
          </cell>
          <cell r="F274">
            <v>1.6625072752605865</v>
          </cell>
          <cell r="G274">
            <v>29.331628178895059</v>
          </cell>
          <cell r="I274">
            <v>45.994520935843305</v>
          </cell>
          <cell r="J274">
            <v>0.69237799418657064</v>
          </cell>
          <cell r="K274">
            <v>12.215630082909819</v>
          </cell>
          <cell r="L274" t="str">
            <v/>
          </cell>
          <cell r="N274">
            <v>172</v>
          </cell>
        </row>
        <row r="275">
          <cell r="C275">
            <v>39569</v>
          </cell>
          <cell r="D275">
            <v>421.64620428103103</v>
          </cell>
          <cell r="E275">
            <v>123.94</v>
          </cell>
          <cell r="F275">
            <v>1.634067620240216</v>
          </cell>
          <cell r="G275">
            <v>28.58319935691318</v>
          </cell>
          <cell r="I275">
            <v>52.258830558590986</v>
          </cell>
          <cell r="J275">
            <v>0.68899840961282444</v>
          </cell>
          <cell r="K275">
            <v>12.051997515050449</v>
          </cell>
          <cell r="L275" t="str">
            <v/>
          </cell>
          <cell r="N275">
            <v>173</v>
          </cell>
        </row>
        <row r="276">
          <cell r="C276">
            <v>39600</v>
          </cell>
          <cell r="D276">
            <v>421.76115364732692</v>
          </cell>
          <cell r="E276">
            <v>133.05000000000001</v>
          </cell>
          <cell r="F276">
            <v>1.6984426533095824</v>
          </cell>
          <cell r="G276">
            <v>28.586357372531005</v>
          </cell>
          <cell r="I276">
            <v>56.11532149277685</v>
          </cell>
          <cell r="J276">
            <v>0.7163371328636764</v>
          </cell>
          <cell r="K276">
            <v>12.056615064013446</v>
          </cell>
          <cell r="L276" t="str">
            <v/>
          </cell>
          <cell r="N276">
            <v>174</v>
          </cell>
        </row>
        <row r="277">
          <cell r="C277">
            <v>39630</v>
          </cell>
          <cell r="D277">
            <v>415.95908609548695</v>
          </cell>
          <cell r="E277">
            <v>133.9</v>
          </cell>
          <cell r="F277">
            <v>1.7039542143600419</v>
          </cell>
          <cell r="G277">
            <v>30.25038445407521</v>
          </cell>
          <cell r="I277">
            <v>55.696921628185706</v>
          </cell>
          <cell r="J277">
            <v>0.7087752377537565</v>
          </cell>
          <cell r="K277">
            <v>12.582922271554251</v>
          </cell>
          <cell r="L277" t="str">
            <v/>
          </cell>
          <cell r="N277">
            <v>175</v>
          </cell>
        </row>
        <row r="278">
          <cell r="C278">
            <v>39661</v>
          </cell>
          <cell r="D278">
            <v>438.02227389221508</v>
          </cell>
          <cell r="E278">
            <v>113.85</v>
          </cell>
          <cell r="F278">
            <v>1.7204888975114201</v>
          </cell>
          <cell r="G278">
            <v>27.080462410044404</v>
          </cell>
          <cell r="I278">
            <v>49.868835882628687</v>
          </cell>
          <cell r="J278">
            <v>0.75361245909426233</v>
          </cell>
          <cell r="K278">
            <v>11.861845722900306</v>
          </cell>
          <cell r="L278" t="str">
            <v/>
          </cell>
          <cell r="N278">
            <v>176</v>
          </cell>
        </row>
        <row r="279">
          <cell r="C279">
            <v>39692</v>
          </cell>
          <cell r="D279">
            <v>456.49117923379384</v>
          </cell>
          <cell r="E279">
            <v>99.06</v>
          </cell>
          <cell r="F279">
            <v>1.622383110813242</v>
          </cell>
          <cell r="G279">
            <v>26.581043554516221</v>
          </cell>
          <cell r="I279">
            <v>45.220016214899616</v>
          </cell>
          <cell r="J279">
            <v>0.74060357942412769</v>
          </cell>
          <cell r="K279">
            <v>12.134011917465944</v>
          </cell>
          <cell r="L279" t="str">
            <v/>
          </cell>
          <cell r="N279">
            <v>177</v>
          </cell>
        </row>
        <row r="280">
          <cell r="C280">
            <v>39722</v>
          </cell>
          <cell r="D280">
            <v>492.38145065826762</v>
          </cell>
          <cell r="E280">
            <v>72.84</v>
          </cell>
          <cell r="F280">
            <v>1.3734810137744935</v>
          </cell>
          <cell r="G280">
            <v>26.286872640849992</v>
          </cell>
          <cell r="I280">
            <v>35.86506486594822</v>
          </cell>
          <cell r="J280">
            <v>0.6762765740138732</v>
          </cell>
          <cell r="K280">
            <v>12.943168484170847</v>
          </cell>
          <cell r="L280" t="str">
            <v/>
          </cell>
          <cell r="N280">
            <v>178</v>
          </cell>
        </row>
        <row r="281">
          <cell r="C281">
            <v>39753</v>
          </cell>
          <cell r="D281">
            <v>515.19578390138349</v>
          </cell>
          <cell r="E281">
            <v>53.24</v>
          </cell>
          <cell r="F281">
            <v>1.2138662057531882</v>
          </cell>
          <cell r="G281">
            <v>24.384244372990352</v>
          </cell>
          <cell r="I281">
            <v>27.429023534909657</v>
          </cell>
          <cell r="J281">
            <v>0.62537875142441179</v>
          </cell>
          <cell r="K281">
            <v>12.562659894585664</v>
          </cell>
          <cell r="L281" t="str">
            <v/>
          </cell>
          <cell r="N281">
            <v>179</v>
          </cell>
        </row>
        <row r="282">
          <cell r="C282">
            <v>39783</v>
          </cell>
          <cell r="D282">
            <v>487.71955391418078</v>
          </cell>
          <cell r="E282">
            <v>41.58</v>
          </cell>
          <cell r="F282">
            <v>1.2229051658759416</v>
          </cell>
          <cell r="G282">
            <v>26.349020754165448</v>
          </cell>
          <cell r="I282">
            <v>20.279379051751636</v>
          </cell>
          <cell r="J282">
            <v>0.59643476198036149</v>
          </cell>
          <cell r="K282">
            <v>12.850932648297062</v>
          </cell>
          <cell r="L282" t="str">
            <v/>
          </cell>
          <cell r="N282">
            <v>180</v>
          </cell>
        </row>
        <row r="283">
          <cell r="C283">
            <v>39814</v>
          </cell>
          <cell r="D283">
            <v>495.48406297611473</v>
          </cell>
          <cell r="E283">
            <v>44.86</v>
          </cell>
          <cell r="F283">
            <v>1.2720682904460399</v>
          </cell>
          <cell r="G283">
            <v>27.579620272546318</v>
          </cell>
          <cell r="I283">
            <v>22.227415065108506</v>
          </cell>
          <cell r="J283">
            <v>0.63028956493328414</v>
          </cell>
          <cell r="K283">
            <v>13.66526230797967</v>
          </cell>
          <cell r="L283" t="str">
            <v/>
          </cell>
          <cell r="N283">
            <v>181</v>
          </cell>
        </row>
        <row r="284">
          <cell r="C284">
            <v>39845</v>
          </cell>
          <cell r="D284">
            <v>513.07813245520038</v>
          </cell>
          <cell r="E284">
            <v>43.24</v>
          </cell>
          <cell r="F284">
            <v>1.2171731423834637</v>
          </cell>
          <cell r="G284">
            <v>30.1266077170418</v>
          </cell>
          <cell r="I284">
            <v>22.185498447362864</v>
          </cell>
          <cell r="J284">
            <v>0.62450492276873526</v>
          </cell>
          <cell r="K284">
            <v>15.457303624670233</v>
          </cell>
          <cell r="L284" t="str">
            <v/>
          </cell>
          <cell r="N284">
            <v>182</v>
          </cell>
        </row>
        <row r="285">
          <cell r="C285">
            <v>39873</v>
          </cell>
          <cell r="D285">
            <v>502.65444274327155</v>
          </cell>
          <cell r="E285">
            <v>46.84</v>
          </cell>
          <cell r="F285">
            <v>1.1353815763946455</v>
          </cell>
          <cell r="G285">
            <v>29.794650686933643</v>
          </cell>
          <cell r="I285">
            <v>23.54433409809484</v>
          </cell>
          <cell r="J285">
            <v>0.5707045935836278</v>
          </cell>
          <cell r="K285">
            <v>14.976413537771062</v>
          </cell>
          <cell r="L285" t="str">
            <v/>
          </cell>
          <cell r="N285">
            <v>183</v>
          </cell>
        </row>
        <row r="286">
          <cell r="C286">
            <v>39904</v>
          </cell>
          <cell r="D286">
            <v>497.30104698149404</v>
          </cell>
          <cell r="E286">
            <v>50.85</v>
          </cell>
          <cell r="F286">
            <v>1.251785745780349</v>
          </cell>
          <cell r="G286">
            <v>28.662379421221864</v>
          </cell>
          <cell r="I286">
            <v>25.287758239008973</v>
          </cell>
          <cell r="J286">
            <v>0.62251436197307786</v>
          </cell>
          <cell r="K286">
            <v>14.253831295154463</v>
          </cell>
          <cell r="L286" t="str">
            <v/>
          </cell>
          <cell r="N286">
            <v>184</v>
          </cell>
        </row>
        <row r="287">
          <cell r="C287">
            <v>39934</v>
          </cell>
          <cell r="D287">
            <v>480.53727166503671</v>
          </cell>
          <cell r="E287">
            <v>57.94</v>
          </cell>
          <cell r="F287">
            <v>1.3657648283038502</v>
          </cell>
          <cell r="G287">
            <v>29.885316184351552</v>
          </cell>
          <cell r="I287">
            <v>27.842329520272227</v>
          </cell>
          <cell r="J287">
            <v>0.65630090432919952</v>
          </cell>
          <cell r="K287">
            <v>14.361008302075261</v>
          </cell>
          <cell r="L287" t="str">
            <v/>
          </cell>
          <cell r="N287">
            <v>185</v>
          </cell>
        </row>
        <row r="288">
          <cell r="C288">
            <v>39965</v>
          </cell>
          <cell r="D288">
            <v>467.98939817143429</v>
          </cell>
          <cell r="E288">
            <v>68.59</v>
          </cell>
          <cell r="F288">
            <v>1.3534189315508212</v>
          </cell>
          <cell r="G288">
            <v>30.416092482008878</v>
          </cell>
          <cell r="I288">
            <v>32.099392820578679</v>
          </cell>
          <cell r="J288">
            <v>0.63338571125029441</v>
          </cell>
          <cell r="K288">
            <v>14.234408815382022</v>
          </cell>
          <cell r="L288" t="str">
            <v/>
          </cell>
          <cell r="N288">
            <v>186</v>
          </cell>
        </row>
        <row r="289">
          <cell r="C289">
            <v>39995</v>
          </cell>
          <cell r="D289">
            <v>465.6224933807506</v>
          </cell>
          <cell r="E289">
            <v>64.92</v>
          </cell>
          <cell r="F289">
            <v>1.4285966242790877</v>
          </cell>
          <cell r="G289">
            <v>30.033981292019874</v>
          </cell>
          <cell r="I289">
            <v>30.22821227027833</v>
          </cell>
          <cell r="J289">
            <v>0.66518672223215214</v>
          </cell>
          <cell r="K289">
            <v>13.984497255341111</v>
          </cell>
          <cell r="L289" t="str">
            <v/>
          </cell>
          <cell r="N289">
            <v>187</v>
          </cell>
        </row>
        <row r="290">
          <cell r="C290">
            <v>40026</v>
          </cell>
          <cell r="D290">
            <v>459.73857583403424</v>
          </cell>
          <cell r="E290">
            <v>72.5</v>
          </cell>
          <cell r="F290">
            <v>1.4166916524100956</v>
          </cell>
          <cell r="G290">
            <v>30.540700626163478</v>
          </cell>
          <cell r="I290">
            <v>33.331046747967484</v>
          </cell>
          <cell r="J290">
            <v>0.65130780267498201</v>
          </cell>
          <cell r="K290">
            <v>14.040738210845996</v>
          </cell>
          <cell r="L290" t="str">
            <v/>
          </cell>
          <cell r="N290">
            <v>188</v>
          </cell>
        </row>
        <row r="291">
          <cell r="C291">
            <v>40057</v>
          </cell>
          <cell r="D291">
            <v>450.46780445059761</v>
          </cell>
          <cell r="E291">
            <v>67.69</v>
          </cell>
          <cell r="F291">
            <v>1.4125028660117462</v>
          </cell>
          <cell r="G291">
            <v>32.130955860859395</v>
          </cell>
          <cell r="I291">
            <v>30.49216568326095</v>
          </cell>
          <cell r="J291">
            <v>0.63628706483248798</v>
          </cell>
          <cell r="K291">
            <v>14.473961141540393</v>
          </cell>
          <cell r="L291" t="str">
            <v/>
          </cell>
          <cell r="N291">
            <v>189</v>
          </cell>
        </row>
        <row r="292">
          <cell r="C292">
            <v>40087</v>
          </cell>
          <cell r="D292">
            <v>442.72344894427516</v>
          </cell>
          <cell r="E292">
            <v>73.19</v>
          </cell>
          <cell r="F292">
            <v>1.4731300375668002</v>
          </cell>
          <cell r="G292">
            <v>33.560327668044707</v>
          </cell>
          <cell r="I292">
            <v>32.4029292282315</v>
          </cell>
          <cell r="J292">
            <v>0.65218921097498339</v>
          </cell>
          <cell r="K292">
            <v>14.857944012896736</v>
          </cell>
          <cell r="L292" t="str">
            <v/>
          </cell>
          <cell r="N292">
            <v>190</v>
          </cell>
        </row>
        <row r="293">
          <cell r="C293">
            <v>40118</v>
          </cell>
          <cell r="D293">
            <v>439.8108415445929</v>
          </cell>
          <cell r="E293">
            <v>77.040000000000006</v>
          </cell>
          <cell r="F293">
            <v>1.5824794088079157</v>
          </cell>
          <cell r="G293">
            <v>36.149517684887456</v>
          </cell>
          <cell r="I293">
            <v>33.883027232595445</v>
          </cell>
          <cell r="J293">
            <v>0.69599160051479925</v>
          </cell>
          <cell r="K293">
            <v>15.898949794421496</v>
          </cell>
          <cell r="L293" t="str">
            <v/>
          </cell>
          <cell r="N293">
            <v>191</v>
          </cell>
        </row>
        <row r="294">
          <cell r="C294">
            <v>40148</v>
          </cell>
          <cell r="D294">
            <v>448.86643186239661</v>
          </cell>
          <cell r="E294">
            <v>74.67</v>
          </cell>
          <cell r="F294">
            <v>1.6927106298171046</v>
          </cell>
          <cell r="G294">
            <v>36.304547542489665</v>
          </cell>
          <cell r="I294">
            <v>33.516856467165155</v>
          </cell>
          <cell r="J294">
            <v>0.75980098058155388</v>
          </cell>
          <cell r="K294">
            <v>16.295892715776077</v>
          </cell>
          <cell r="L294" t="str">
            <v/>
          </cell>
          <cell r="N294">
            <v>192</v>
          </cell>
        </row>
        <row r="295">
          <cell r="C295">
            <v>40179</v>
          </cell>
          <cell r="D295">
            <v>459.6065049992643</v>
          </cell>
          <cell r="E295">
            <v>76.37</v>
          </cell>
          <cell r="F295">
            <v>1.7063793012222441</v>
          </cell>
          <cell r="G295">
            <v>36.018890675241153</v>
          </cell>
          <cell r="I295">
            <v>35.100148786793817</v>
          </cell>
          <cell r="J295">
            <v>0.78426302683784255</v>
          </cell>
          <cell r="K295">
            <v>16.554516457198176</v>
          </cell>
          <cell r="L295" t="str">
            <v/>
          </cell>
          <cell r="N295">
            <v>193</v>
          </cell>
        </row>
        <row r="296">
          <cell r="C296">
            <v>40210</v>
          </cell>
          <cell r="D296">
            <v>479.29956085549151</v>
          </cell>
          <cell r="E296">
            <v>74.31</v>
          </cell>
          <cell r="F296">
            <v>1.7645813859150958</v>
          </cell>
          <cell r="G296">
            <v>35.215772550346927</v>
          </cell>
          <cell r="I296">
            <v>35.616750367171576</v>
          </cell>
          <cell r="J296">
            <v>0.84576308336287997</v>
          </cell>
          <cell r="K296">
            <v>16.878904318568154</v>
          </cell>
          <cell r="L296" t="str">
            <v/>
          </cell>
          <cell r="N296">
            <v>194</v>
          </cell>
        </row>
        <row r="297">
          <cell r="C297">
            <v>40238</v>
          </cell>
          <cell r="D297">
            <v>483.43887174135432</v>
          </cell>
          <cell r="E297">
            <v>79.27</v>
          </cell>
          <cell r="F297">
            <v>1.8913472900756632</v>
          </cell>
          <cell r="G297">
            <v>35.869914721096045</v>
          </cell>
          <cell r="I297">
            <v>38.322199362937155</v>
          </cell>
          <cell r="J297">
            <v>0.9143507999852466</v>
          </cell>
          <cell r="K297">
            <v>17.34091110222527</v>
          </cell>
          <cell r="L297" t="str">
            <v/>
          </cell>
          <cell r="N297">
            <v>195</v>
          </cell>
        </row>
        <row r="298">
          <cell r="C298">
            <v>40269</v>
          </cell>
          <cell r="D298">
            <v>489.31051716807031</v>
          </cell>
          <cell r="E298">
            <v>84.93</v>
          </cell>
          <cell r="F298">
            <v>1.9420536517398899</v>
          </cell>
          <cell r="G298">
            <v>36.878732200275607</v>
          </cell>
          <cell r="I298">
            <v>41.557142223084213</v>
          </cell>
          <cell r="J298">
            <v>0.95026727670098499</v>
          </cell>
          <cell r="K298">
            <v>18.045151525419623</v>
          </cell>
          <cell r="L298" t="str">
            <v/>
          </cell>
          <cell r="N298">
            <v>196</v>
          </cell>
        </row>
        <row r="299">
          <cell r="C299">
            <v>40299</v>
          </cell>
          <cell r="D299">
            <v>522.03563296785683</v>
          </cell>
          <cell r="E299">
            <v>76.25</v>
          </cell>
          <cell r="F299">
            <v>1.9857052152595283</v>
          </cell>
          <cell r="G299">
            <v>38.6944572041035</v>
          </cell>
          <cell r="I299">
            <v>39.80521701379908</v>
          </cell>
          <cell r="J299">
            <v>1.0366088789355823</v>
          </cell>
          <cell r="K299">
            <v>20.199885458891817</v>
          </cell>
          <cell r="L299" t="str">
            <v/>
          </cell>
          <cell r="N299">
            <v>197</v>
          </cell>
        </row>
        <row r="300">
          <cell r="C300">
            <v>40330</v>
          </cell>
          <cell r="D300">
            <v>537.29368882336087</v>
          </cell>
          <cell r="E300">
            <v>74.84</v>
          </cell>
          <cell r="F300">
            <v>2.0211996684244875</v>
          </cell>
          <cell r="G300">
            <v>39.657020364415857</v>
          </cell>
          <cell r="I300">
            <v>40.211059671540333</v>
          </cell>
          <cell r="J300">
            <v>1.0859778256963468</v>
          </cell>
          <cell r="K300">
            <v>21.307466759340141</v>
          </cell>
          <cell r="L300" t="str">
            <v/>
          </cell>
          <cell r="N300">
            <v>198</v>
          </cell>
        </row>
        <row r="301">
          <cell r="C301">
            <v>40360</v>
          </cell>
          <cell r="D301">
            <v>513.66875489428355</v>
          </cell>
          <cell r="E301">
            <v>74.739999999999995</v>
          </cell>
          <cell r="F301">
            <v>1.8551914495846491</v>
          </cell>
          <cell r="G301">
            <v>38.43207395498392</v>
          </cell>
          <cell r="I301">
            <v>38.391602740798753</v>
          </cell>
          <cell r="J301">
            <v>0.95295388199866771</v>
          </cell>
          <cell r="K301">
            <v>19.741355576461615</v>
          </cell>
          <cell r="L301" t="str">
            <v/>
          </cell>
          <cell r="N301">
            <v>199</v>
          </cell>
        </row>
        <row r="302">
          <cell r="C302">
            <v>40391</v>
          </cell>
          <cell r="D302">
            <v>508.7217643929277</v>
          </cell>
          <cell r="E302">
            <v>76.69</v>
          </cell>
          <cell r="F302">
            <v>1.991878163636043</v>
          </cell>
          <cell r="G302">
            <v>39.048889213680205</v>
          </cell>
          <cell r="I302">
            <v>39.013872111293622</v>
          </cell>
          <cell r="J302">
            <v>1.0133117738606725</v>
          </cell>
          <cell r="K302">
            <v>19.865019818367358</v>
          </cell>
          <cell r="L302" t="str">
            <v/>
          </cell>
          <cell r="N302">
            <v>200</v>
          </cell>
        </row>
        <row r="303">
          <cell r="C303">
            <v>40422</v>
          </cell>
          <cell r="D303">
            <v>501.99357159256147</v>
          </cell>
          <cell r="E303">
            <v>77.790000000000006</v>
          </cell>
          <cell r="F303">
            <v>2.3089031552584705</v>
          </cell>
          <cell r="G303">
            <v>40.883002046185332</v>
          </cell>
          <cell r="I303">
            <v>39.050079934185355</v>
          </cell>
          <cell r="J303">
            <v>1.1590545413695341</v>
          </cell>
          <cell r="K303">
            <v>20.523004214590571</v>
          </cell>
          <cell r="L303" t="str">
            <v/>
          </cell>
          <cell r="N303">
            <v>201</v>
          </cell>
        </row>
        <row r="304">
          <cell r="C304">
            <v>40452</v>
          </cell>
          <cell r="D304">
            <v>471.98443495773802</v>
          </cell>
          <cell r="E304">
            <v>82.92</v>
          </cell>
          <cell r="F304">
            <v>2.7899522037425704</v>
          </cell>
          <cell r="G304">
            <v>43.209807073954984</v>
          </cell>
          <cell r="I304">
            <v>39.136949346695637</v>
          </cell>
          <cell r="J304">
            <v>1.3168140144425331</v>
          </cell>
          <cell r="K304">
            <v>20.394356376433517</v>
          </cell>
          <cell r="L304" t="str">
            <v/>
          </cell>
          <cell r="N304">
            <v>202</v>
          </cell>
        </row>
        <row r="305">
          <cell r="C305">
            <v>40483</v>
          </cell>
          <cell r="D305">
            <v>480.16792389987518</v>
          </cell>
          <cell r="E305">
            <v>85.67</v>
          </cell>
          <cell r="F305">
            <v>3.4275295860597188</v>
          </cell>
          <cell r="G305">
            <v>44.092736042092959</v>
          </cell>
          <cell r="I305">
            <v>41.13598604050231</v>
          </cell>
          <cell r="J305">
            <v>1.6457897654436937</v>
          </cell>
          <cell r="K305">
            <v>21.171917524396978</v>
          </cell>
          <cell r="L305" t="str">
            <v/>
          </cell>
          <cell r="N305">
            <v>203</v>
          </cell>
        </row>
        <row r="306">
          <cell r="C306">
            <v>40513</v>
          </cell>
          <cell r="D306">
            <v>496.17893318749515</v>
          </cell>
          <cell r="E306">
            <v>91.8</v>
          </cell>
          <cell r="F306">
            <v>3.708619199633151</v>
          </cell>
          <cell r="G306">
            <v>44.771075073395778</v>
          </cell>
          <cell r="I306">
            <v>45.549226066612057</v>
          </cell>
          <cell r="J306">
            <v>1.840138718072639</v>
          </cell>
          <cell r="K306">
            <v>22.214464267574776</v>
          </cell>
          <cell r="L306" t="str">
            <v/>
          </cell>
          <cell r="N306">
            <v>204</v>
          </cell>
        </row>
        <row r="307">
          <cell r="C307">
            <v>40544</v>
          </cell>
          <cell r="D307">
            <v>490.99640934244638</v>
          </cell>
          <cell r="E307">
            <v>96.29</v>
          </cell>
          <cell r="F307">
            <v>3.9447344750348332</v>
          </cell>
          <cell r="G307">
            <v>43.821390292451383</v>
          </cell>
          <cell r="I307">
            <v>47.278044255584163</v>
          </cell>
          <cell r="J307">
            <v>1.9368504630514634</v>
          </cell>
          <cell r="K307">
            <v>21.516145285987566</v>
          </cell>
          <cell r="L307" t="str">
            <v/>
          </cell>
          <cell r="N307">
            <v>205</v>
          </cell>
        </row>
        <row r="308">
          <cell r="C308">
            <v>40575</v>
          </cell>
          <cell r="D308">
            <v>480.59008202096135</v>
          </cell>
          <cell r="E308">
            <v>103.96</v>
          </cell>
          <cell r="F308">
            <v>4.699818338947777</v>
          </cell>
          <cell r="G308">
            <v>44.093649517684888</v>
          </cell>
          <cell r="I308">
            <v>49.962144926899143</v>
          </cell>
          <cell r="J308">
            <v>2.2586860809985305</v>
          </cell>
          <cell r="K308">
            <v>21.190970638307704</v>
          </cell>
          <cell r="L308" t="str">
            <v/>
          </cell>
          <cell r="N308">
            <v>206</v>
          </cell>
        </row>
        <row r="309">
          <cell r="C309">
            <v>40603</v>
          </cell>
          <cell r="D309">
            <v>468.56706504742783</v>
          </cell>
          <cell r="E309">
            <v>114.44</v>
          </cell>
          <cell r="F309">
            <v>5.063360905836082</v>
          </cell>
          <cell r="G309">
            <v>45.75073395777995</v>
          </cell>
          <cell r="I309">
            <v>53.622814924027637</v>
          </cell>
          <cell r="J309">
            <v>2.3725241589234982</v>
          </cell>
          <cell r="K309">
            <v>21.437287134362641</v>
          </cell>
          <cell r="L309" t="str">
            <v/>
          </cell>
          <cell r="N309">
            <v>207</v>
          </cell>
        </row>
        <row r="310">
          <cell r="C310">
            <v>40634</v>
          </cell>
          <cell r="D310">
            <v>454.20616142458795</v>
          </cell>
          <cell r="E310">
            <v>123.15</v>
          </cell>
          <cell r="F310">
            <v>4.7756574190020995</v>
          </cell>
          <cell r="G310">
            <v>47.595697442964315</v>
          </cell>
          <cell r="I310">
            <v>55.935488779438003</v>
          </cell>
          <cell r="J310">
            <v>2.1691330245637985</v>
          </cell>
          <cell r="K310">
            <v>21.618259035894898</v>
          </cell>
          <cell r="L310" t="str">
            <v/>
          </cell>
          <cell r="N310">
            <v>208</v>
          </cell>
        </row>
        <row r="311">
          <cell r="C311">
            <v>40664</v>
          </cell>
          <cell r="D311">
            <v>457.15482442935365</v>
          </cell>
          <cell r="E311">
            <v>114.46</v>
          </cell>
          <cell r="F311">
            <v>3.649094340288189</v>
          </cell>
          <cell r="G311">
            <v>48.649134895115601</v>
          </cell>
          <cell r="I311">
            <v>52.325941204183813</v>
          </cell>
          <cell r="J311">
            <v>1.6682010824605953</v>
          </cell>
          <cell r="K311">
            <v>22.240186721616517</v>
          </cell>
          <cell r="L311" t="str">
            <v/>
          </cell>
          <cell r="N311">
            <v>209</v>
          </cell>
        </row>
        <row r="312">
          <cell r="C312">
            <v>40695</v>
          </cell>
          <cell r="D312">
            <v>455.89123468124694</v>
          </cell>
          <cell r="E312">
            <v>113.76</v>
          </cell>
          <cell r="F312">
            <v>3.5417291310252388</v>
          </cell>
          <cell r="G312">
            <v>48.897795130914098</v>
          </cell>
          <cell r="I312">
            <v>51.862186857338649</v>
          </cell>
          <cell r="J312">
            <v>1.614643266449636</v>
          </cell>
          <cell r="K312">
            <v>22.292076195423096</v>
          </cell>
          <cell r="L312" t="str">
            <v/>
          </cell>
          <cell r="N312">
            <v>210</v>
          </cell>
        </row>
        <row r="313">
          <cell r="C313">
            <v>40725</v>
          </cell>
          <cell r="D313">
            <v>459.85814926645497</v>
          </cell>
          <cell r="E313">
            <v>116.46</v>
          </cell>
          <cell r="F313">
            <v>3.290401947124288</v>
          </cell>
          <cell r="G313">
            <v>50.434925738784258</v>
          </cell>
          <cell r="I313">
            <v>53.555080063571346</v>
          </cell>
          <cell r="J313">
            <v>1.513118149747315</v>
          </cell>
          <cell r="K313">
            <v>23.192911608628425</v>
          </cell>
          <cell r="L313" t="str">
            <v/>
          </cell>
          <cell r="N313">
            <v>211</v>
          </cell>
        </row>
        <row r="314">
          <cell r="C314">
            <v>40756</v>
          </cell>
          <cell r="D314">
            <v>457.32757358528977</v>
          </cell>
          <cell r="E314">
            <v>110.08</v>
          </cell>
          <cell r="F314">
            <v>2.5154764634296902</v>
          </cell>
          <cell r="G314">
            <v>56.410596952327694</v>
          </cell>
          <cell r="I314">
            <v>50.342619300268701</v>
          </cell>
          <cell r="J314">
            <v>1.1503967474312062</v>
          </cell>
          <cell r="K314">
            <v>25.798121428705766</v>
          </cell>
          <cell r="L314" t="str">
            <v/>
          </cell>
          <cell r="N314">
            <v>212</v>
          </cell>
        </row>
        <row r="315">
          <cell r="C315">
            <v>40787</v>
          </cell>
          <cell r="D315">
            <v>476.36528685548296</v>
          </cell>
          <cell r="E315">
            <v>110.88</v>
          </cell>
          <cell r="F315">
            <v>2.5716943861443768</v>
          </cell>
          <cell r="G315">
            <v>57.255553931598946</v>
          </cell>
          <cell r="I315">
            <v>52.819383006535951</v>
          </cell>
          <cell r="J315">
            <v>1.2250659339603012</v>
          </cell>
          <cell r="K315">
            <v>27.274558372695708</v>
          </cell>
          <cell r="L315" t="str">
            <v/>
          </cell>
          <cell r="N315">
            <v>213</v>
          </cell>
        </row>
        <row r="316">
          <cell r="C316">
            <v>40817</v>
          </cell>
          <cell r="D316">
            <v>478.57814600990935</v>
          </cell>
          <cell r="E316">
            <v>109.47</v>
          </cell>
          <cell r="F316">
            <v>2.4385350711652762</v>
          </cell>
          <cell r="G316">
            <v>53.629995406522731</v>
          </cell>
          <cell r="I316">
            <v>52.389949643704782</v>
          </cell>
          <cell r="J316">
            <v>1.1670295933384203</v>
          </cell>
          <cell r="K316">
            <v>25.666143772173605</v>
          </cell>
          <cell r="L316" t="str">
            <v/>
          </cell>
          <cell r="N316">
            <v>214</v>
          </cell>
        </row>
        <row r="317">
          <cell r="C317">
            <v>40848</v>
          </cell>
          <cell r="D317">
            <v>483.89500233480607</v>
          </cell>
          <cell r="E317">
            <v>110.5</v>
          </cell>
          <cell r="F317">
            <v>2.307800843048379</v>
          </cell>
          <cell r="G317">
            <v>55.819204910844782</v>
          </cell>
          <cell r="I317">
            <v>53.470397757996068</v>
          </cell>
          <cell r="J317">
            <v>1.1167332943351629</v>
          </cell>
          <cell r="K317">
            <v>27.010634290660256</v>
          </cell>
          <cell r="L317" t="str">
            <v/>
          </cell>
          <cell r="N317">
            <v>215</v>
          </cell>
        </row>
        <row r="318">
          <cell r="C318">
            <v>40878</v>
          </cell>
          <cell r="D318">
            <v>497.72555684969706</v>
          </cell>
          <cell r="E318">
            <v>107.97</v>
          </cell>
          <cell r="F318">
            <v>2.104314009065416</v>
          </cell>
          <cell r="G318">
            <v>53.073036288470369</v>
          </cell>
          <cell r="I318">
            <v>53.739428373061791</v>
          </cell>
          <cell r="J318">
            <v>1.0473708619487028</v>
          </cell>
          <cell r="K318">
            <v>26.415806540383095</v>
          </cell>
          <cell r="L318" t="str">
            <v/>
          </cell>
          <cell r="N318">
            <v>216</v>
          </cell>
        </row>
        <row r="319">
          <cell r="C319">
            <v>40909</v>
          </cell>
          <cell r="D319">
            <v>508.30074871017587</v>
          </cell>
          <cell r="E319">
            <v>110.99</v>
          </cell>
          <cell r="F319">
            <v>2.2290957512478178</v>
          </cell>
          <cell r="G319">
            <v>53.131394329143525</v>
          </cell>
          <cell r="I319">
            <v>56.416300099342415</v>
          </cell>
          <cell r="J319">
            <v>1.1330510393059379</v>
          </cell>
          <cell r="K319">
            <v>27.006727517519245</v>
          </cell>
          <cell r="L319" t="str">
            <v/>
          </cell>
          <cell r="N319">
            <v>217</v>
          </cell>
        </row>
        <row r="320">
          <cell r="C320">
            <v>40940</v>
          </cell>
          <cell r="D320">
            <v>496.02997557489732</v>
          </cell>
          <cell r="E320">
            <v>119.7</v>
          </cell>
          <cell r="F320">
            <v>2.2211591033351561</v>
          </cell>
          <cell r="G320">
            <v>56.048078395345271</v>
          </cell>
          <cell r="I320">
            <v>59.374788076315212</v>
          </cell>
          <cell r="J320">
            <v>1.1017614957752984</v>
          </cell>
          <cell r="K320">
            <v>27.801526957463043</v>
          </cell>
          <cell r="L320" t="str">
            <v/>
          </cell>
          <cell r="N320">
            <v>218</v>
          </cell>
        </row>
        <row r="321">
          <cell r="C321">
            <v>40969</v>
          </cell>
          <cell r="D321">
            <v>496.8979622755852</v>
          </cell>
          <cell r="E321">
            <v>124.93</v>
          </cell>
          <cell r="F321">
            <v>2.1936012980828585</v>
          </cell>
          <cell r="G321">
            <v>53.855963168664132</v>
          </cell>
          <cell r="I321">
            <v>62.077462427088861</v>
          </cell>
          <cell r="J321">
            <v>1.0899960150624508</v>
          </cell>
          <cell r="K321">
            <v>26.760918354898173</v>
          </cell>
          <cell r="L321" t="str">
            <v/>
          </cell>
          <cell r="N321">
            <v>219</v>
          </cell>
        </row>
        <row r="322">
          <cell r="C322">
            <v>41000</v>
          </cell>
          <cell r="D322">
            <v>498.38015338397514</v>
          </cell>
          <cell r="E322">
            <v>120.59</v>
          </cell>
          <cell r="F322">
            <v>2.2068290446039613</v>
          </cell>
          <cell r="G322">
            <v>52.965836012861729</v>
          </cell>
          <cell r="I322">
            <v>60.09966269657356</v>
          </cell>
          <cell r="J322">
            <v>1.0998397977419336</v>
          </cell>
          <cell r="K322">
            <v>26.397121476200503</v>
          </cell>
          <cell r="L322" t="str">
            <v/>
          </cell>
          <cell r="N322">
            <v>220</v>
          </cell>
        </row>
        <row r="323">
          <cell r="C323">
            <v>41030</v>
          </cell>
          <cell r="D323">
            <v>512.9092315138663</v>
          </cell>
          <cell r="E323">
            <v>110.52</v>
          </cell>
          <cell r="F323">
            <v>1.9517539991886983</v>
          </cell>
          <cell r="G323">
            <v>50.907994738380587</v>
          </cell>
          <cell r="I323">
            <v>56.686728266912503</v>
          </cell>
          <cell r="J323">
            <v>1.0010726438279904</v>
          </cell>
          <cell r="K323">
            <v>26.111180459174737</v>
          </cell>
          <cell r="L323" t="str">
            <v/>
          </cell>
          <cell r="N323">
            <v>221</v>
          </cell>
        </row>
        <row r="324">
          <cell r="C324">
            <v>41061</v>
          </cell>
          <cell r="D324">
            <v>523.66263275079859</v>
          </cell>
          <cell r="E324">
            <v>95.59</v>
          </cell>
          <cell r="F324">
            <v>1.8117603485070286</v>
          </cell>
          <cell r="G324">
            <v>51.174399020058182</v>
          </cell>
          <cell r="I324">
            <v>50.056911064648844</v>
          </cell>
          <cell r="J324">
            <v>0.94875119401269503</v>
          </cell>
          <cell r="K324">
            <v>26.798120520283554</v>
          </cell>
          <cell r="L324" t="str">
            <v/>
          </cell>
          <cell r="N324">
            <v>222</v>
          </cell>
        </row>
        <row r="325">
          <cell r="C325">
            <v>41091</v>
          </cell>
          <cell r="D325">
            <v>533.79799730641378</v>
          </cell>
          <cell r="E325">
            <v>103.14</v>
          </cell>
          <cell r="F325">
            <v>1.851223125628318</v>
          </cell>
          <cell r="G325">
            <v>51.214922537269807</v>
          </cell>
          <cell r="I325">
            <v>55.055925442183515</v>
          </cell>
          <cell r="J325">
            <v>0.98817919702771573</v>
          </cell>
          <cell r="K325">
            <v>27.338423082597739</v>
          </cell>
          <cell r="L325" t="str">
            <v/>
          </cell>
          <cell r="N325">
            <v>223</v>
          </cell>
        </row>
        <row r="326">
          <cell r="C326">
            <v>41122</v>
          </cell>
          <cell r="D326">
            <v>528.99767418604574</v>
          </cell>
          <cell r="E326">
            <v>113.34</v>
          </cell>
          <cell r="F326">
            <v>1.8607030106351086</v>
          </cell>
          <cell r="G326">
            <v>52.329791695791975</v>
          </cell>
          <cell r="I326">
            <v>59.956596392246432</v>
          </cell>
          <cell r="J326">
            <v>0.98430756497694549</v>
          </cell>
          <cell r="K326">
            <v>27.682338097714204</v>
          </cell>
          <cell r="L326" t="str">
            <v/>
          </cell>
          <cell r="N326">
            <v>224</v>
          </cell>
        </row>
        <row r="327">
          <cell r="C327">
            <v>41153</v>
          </cell>
          <cell r="D327">
            <v>510.24448299198019</v>
          </cell>
          <cell r="E327">
            <v>113.38</v>
          </cell>
          <cell r="F327">
            <v>1.8551914495846491</v>
          </cell>
          <cell r="G327">
            <v>56.010450160771697</v>
          </cell>
          <cell r="I327">
            <v>57.85151948163071</v>
          </cell>
          <cell r="J327">
            <v>0.94660120204446163</v>
          </cell>
          <cell r="K327">
            <v>28.57902318443103</v>
          </cell>
          <cell r="L327" t="str">
            <v/>
          </cell>
          <cell r="N327">
            <v>225</v>
          </cell>
        </row>
        <row r="328">
          <cell r="C328">
            <v>41183</v>
          </cell>
          <cell r="D328">
            <v>505.58532838709527</v>
          </cell>
          <cell r="E328">
            <v>111.97</v>
          </cell>
          <cell r="F328">
            <v>1.8066897123406058</v>
          </cell>
          <cell r="G328">
            <v>56.15266321823011</v>
          </cell>
          <cell r="I328">
            <v>56.610389219503055</v>
          </cell>
          <cell r="J328">
            <v>0.9134358115073119</v>
          </cell>
          <cell r="K328">
            <v>28.389962672998838</v>
          </cell>
          <cell r="L328" t="str">
            <v/>
          </cell>
          <cell r="N328">
            <v>226</v>
          </cell>
        </row>
        <row r="329">
          <cell r="C329">
            <v>41214</v>
          </cell>
          <cell r="D329">
            <v>511.35703666977719</v>
          </cell>
          <cell r="E329">
            <v>109.71</v>
          </cell>
          <cell r="F329">
            <v>1.782879768602621</v>
          </cell>
          <cell r="G329">
            <v>55.445410698626134</v>
          </cell>
          <cell r="I329">
            <v>56.100980493041249</v>
          </cell>
          <cell r="J329">
            <v>0.91168811521113435</v>
          </cell>
          <cell r="K329">
            <v>28.352400911788219</v>
          </cell>
          <cell r="L329" t="str">
            <v/>
          </cell>
          <cell r="N329">
            <v>227</v>
          </cell>
        </row>
        <row r="330">
          <cell r="C330">
            <v>41244</v>
          </cell>
          <cell r="D330">
            <v>499.98970987173931</v>
          </cell>
          <cell r="E330">
            <v>109.64</v>
          </cell>
          <cell r="F330">
            <v>1.8379953791072154</v>
          </cell>
          <cell r="G330">
            <v>54.274411914029443</v>
          </cell>
          <cell r="I330">
            <v>54.818871790337496</v>
          </cell>
          <cell r="J330">
            <v>0.91897877634541414</v>
          </cell>
          <cell r="K330">
            <v>27.136647466354855</v>
          </cell>
          <cell r="L330" t="str">
            <v/>
          </cell>
          <cell r="N330">
            <v>228</v>
          </cell>
        </row>
        <row r="331">
          <cell r="C331">
            <v>41275</v>
          </cell>
          <cell r="D331">
            <v>493.64278430619999</v>
          </cell>
          <cell r="E331">
            <v>112.93</v>
          </cell>
          <cell r="F331">
            <v>1.8851743416991482</v>
          </cell>
          <cell r="G331">
            <v>53.758403975445773</v>
          </cell>
          <cell r="I331">
            <v>55.747079631699172</v>
          </cell>
          <cell r="J331">
            <v>0.93060271093897518</v>
          </cell>
          <cell r="K331">
            <v>26.537448218296539</v>
          </cell>
          <cell r="L331" t="str">
            <v/>
          </cell>
          <cell r="N331">
            <v>229</v>
          </cell>
        </row>
        <row r="332">
          <cell r="C332">
            <v>41306</v>
          </cell>
          <cell r="D332">
            <v>491.01919672431802</v>
          </cell>
          <cell r="E332">
            <v>116.46</v>
          </cell>
          <cell r="F332">
            <v>1.9777685673468668</v>
          </cell>
          <cell r="G332">
            <v>52.43368167202572</v>
          </cell>
          <cell r="I332">
            <v>57.184095650514074</v>
          </cell>
          <cell r="J332">
            <v>0.97112233324526376</v>
          </cell>
          <cell r="K332">
            <v>25.745944255896667</v>
          </cell>
          <cell r="L332" t="str">
            <v/>
          </cell>
          <cell r="N332">
            <v>230</v>
          </cell>
        </row>
        <row r="333">
          <cell r="C333">
            <v>41334</v>
          </cell>
          <cell r="D333">
            <v>505.99756240550471</v>
          </cell>
          <cell r="E333">
            <v>109.24</v>
          </cell>
          <cell r="F333">
            <v>2.0822677648635781</v>
          </cell>
          <cell r="G333">
            <v>51.157958199356912</v>
          </cell>
          <cell r="I333">
            <v>55.275173717177331</v>
          </cell>
          <cell r="J333">
            <v>1.0536224132965293</v>
          </cell>
          <cell r="K333">
            <v>25.8858021465173</v>
          </cell>
          <cell r="L333" t="str">
            <v/>
          </cell>
          <cell r="N333">
            <v>231</v>
          </cell>
        </row>
        <row r="334">
          <cell r="C334">
            <v>41365</v>
          </cell>
          <cell r="D334">
            <v>503.57362198679567</v>
          </cell>
          <cell r="E334">
            <v>102.88</v>
          </cell>
          <cell r="F334">
            <v>2.0401594384380681</v>
          </cell>
          <cell r="G334">
            <v>47.77828816414025</v>
          </cell>
          <cell r="I334">
            <v>51.807654230001532</v>
          </cell>
          <cell r="J334">
            <v>1.027370477844805</v>
          </cell>
          <cell r="K334">
            <v>24.059885623144957</v>
          </cell>
          <cell r="L334" t="str">
            <v/>
          </cell>
          <cell r="N334">
            <v>232</v>
          </cell>
        </row>
        <row r="335">
          <cell r="C335">
            <v>41395</v>
          </cell>
          <cell r="D335">
            <v>505.27844215667017</v>
          </cell>
          <cell r="E335">
            <v>103.03</v>
          </cell>
          <cell r="F335">
            <v>2.0419231379742149</v>
          </cell>
          <cell r="G335">
            <v>45.500219234142065</v>
          </cell>
          <cell r="I335">
            <v>52.058837895401723</v>
          </cell>
          <cell r="J335">
            <v>1.0317397421592707</v>
          </cell>
          <cell r="K335">
            <v>22.990279892414261</v>
          </cell>
          <cell r="L335" t="str">
            <v/>
          </cell>
          <cell r="N335">
            <v>233</v>
          </cell>
        </row>
        <row r="336">
          <cell r="C336">
            <v>41426</v>
          </cell>
          <cell r="D336">
            <v>497.35949199128049</v>
          </cell>
          <cell r="E336">
            <v>103.11</v>
          </cell>
          <cell r="F336">
            <v>2.0520644103070604</v>
          </cell>
          <cell r="G336">
            <v>43.173633440514472</v>
          </cell>
          <cell r="I336">
            <v>51.282737219220927</v>
          </cell>
          <cell r="J336">
            <v>1.0206137126437063</v>
          </cell>
          <cell r="K336">
            <v>21.472816395392037</v>
          </cell>
          <cell r="L336" t="str">
            <v/>
          </cell>
          <cell r="N336">
            <v>234</v>
          </cell>
        </row>
        <row r="337">
          <cell r="C337">
            <v>41456</v>
          </cell>
          <cell r="D337">
            <v>501.48966409355256</v>
          </cell>
          <cell r="E337">
            <v>107.72</v>
          </cell>
          <cell r="F337">
            <v>2.0419231379742149</v>
          </cell>
          <cell r="G337">
            <v>41.256942414498681</v>
          </cell>
          <cell r="I337">
            <v>54.020466616157478</v>
          </cell>
          <cell r="J337">
            <v>1.0240033485675417</v>
          </cell>
          <cell r="K337">
            <v>20.689930192973986</v>
          </cell>
          <cell r="L337" t="str">
            <v/>
          </cell>
          <cell r="N337">
            <v>235</v>
          </cell>
        </row>
        <row r="338">
          <cell r="C338">
            <v>41487</v>
          </cell>
          <cell r="D338">
            <v>492.84721439573235</v>
          </cell>
          <cell r="E338">
            <v>110.96</v>
          </cell>
          <cell r="F338">
            <v>2.0439072999523802</v>
          </cell>
          <cell r="G338">
            <v>43.292166033323589</v>
          </cell>
          <cell r="I338">
            <v>54.686326909350456</v>
          </cell>
          <cell r="J338">
            <v>1.0073340192646332</v>
          </cell>
          <cell r="K338">
            <v>21.336423434681073</v>
          </cell>
          <cell r="L338" t="str">
            <v/>
          </cell>
          <cell r="N338">
            <v>236</v>
          </cell>
        </row>
        <row r="339">
          <cell r="C339">
            <v>41518</v>
          </cell>
          <cell r="D339">
            <v>491.42936342046318</v>
          </cell>
          <cell r="E339">
            <v>111.62</v>
          </cell>
          <cell r="F339">
            <v>1.9861461401435654</v>
          </cell>
          <cell r="G339">
            <v>43.358980248047772</v>
          </cell>
          <cell r="I339">
            <v>54.853345544992102</v>
          </cell>
          <cell r="J339">
            <v>0.97605053331076241</v>
          </cell>
          <cell r="K339">
            <v>21.307876061858551</v>
          </cell>
          <cell r="L339" t="str">
            <v/>
          </cell>
          <cell r="N339">
            <v>237</v>
          </cell>
        </row>
        <row r="340">
          <cell r="C340">
            <v>41548</v>
          </cell>
          <cell r="D340">
            <v>481.08318616262903</v>
          </cell>
          <cell r="E340">
            <v>109.48</v>
          </cell>
          <cell r="F340">
            <v>1.9698319194342053</v>
          </cell>
          <cell r="G340">
            <v>42.263735495596251</v>
          </cell>
          <cell r="I340">
            <v>52.668987221084627</v>
          </cell>
          <cell r="J340">
            <v>0.94765301600625473</v>
          </cell>
          <cell r="K340">
            <v>20.332372531356043</v>
          </cell>
          <cell r="L340" t="str">
            <v/>
          </cell>
          <cell r="N340">
            <v>238</v>
          </cell>
        </row>
        <row r="341">
          <cell r="C341">
            <v>41579</v>
          </cell>
          <cell r="D341">
            <v>486.14827057193042</v>
          </cell>
          <cell r="E341">
            <v>108.08</v>
          </cell>
          <cell r="F341">
            <v>1.866214571685568</v>
          </cell>
          <cell r="G341">
            <v>41.074490889603432</v>
          </cell>
          <cell r="I341">
            <v>52.54290508341424</v>
          </cell>
          <cell r="J341">
            <v>0.90725698654107478</v>
          </cell>
          <cell r="K341">
            <v>19.968292710603222</v>
          </cell>
          <cell r="L341" t="str">
            <v/>
          </cell>
          <cell r="N341">
            <v>239</v>
          </cell>
        </row>
        <row r="342">
          <cell r="C342">
            <v>41609</v>
          </cell>
          <cell r="D342">
            <v>478.67348725882255</v>
          </cell>
          <cell r="E342">
            <v>110.63</v>
          </cell>
          <cell r="F342">
            <v>1.9288259052187871</v>
          </cell>
          <cell r="G342">
            <v>39.279340836012864</v>
          </cell>
          <cell r="I342">
            <v>52.955647895443533</v>
          </cell>
          <cell r="J342">
            <v>0.9232778223662319</v>
          </cell>
          <cell r="K342">
            <v>18.80197905520215</v>
          </cell>
          <cell r="L342" t="str">
            <v/>
          </cell>
          <cell r="N342">
            <v>240</v>
          </cell>
        </row>
        <row r="343">
          <cell r="C343">
            <v>41640</v>
          </cell>
          <cell r="D343">
            <v>481.95732180866889</v>
          </cell>
          <cell r="E343">
            <v>107.57</v>
          </cell>
          <cell r="F343">
            <v>2.0053263725991641</v>
          </cell>
          <cell r="G343">
            <v>39.970038000584623</v>
          </cell>
          <cell r="I343">
            <v>51.844149106958511</v>
          </cell>
          <cell r="J343">
            <v>0.96648172789018605</v>
          </cell>
          <cell r="K343">
            <v>19.263852467352489</v>
          </cell>
          <cell r="L343" t="str">
            <v/>
          </cell>
          <cell r="N343">
            <v>241</v>
          </cell>
        </row>
        <row r="344">
          <cell r="C344">
            <v>41671</v>
          </cell>
          <cell r="D344">
            <v>480.25405425193105</v>
          </cell>
          <cell r="E344">
            <v>108.81</v>
          </cell>
          <cell r="F344">
            <v>2.0734492671828431</v>
          </cell>
          <cell r="G344">
            <v>41.759244372990352</v>
          </cell>
          <cell r="I344">
            <v>52.256443643152622</v>
          </cell>
          <cell r="J344">
            <v>0.99578241685025581</v>
          </cell>
          <cell r="K344">
            <v>20.055046412625753</v>
          </cell>
          <cell r="L344" t="str">
            <v/>
          </cell>
          <cell r="N344">
            <v>242</v>
          </cell>
        </row>
        <row r="345">
          <cell r="C345">
            <v>41699</v>
          </cell>
          <cell r="D345">
            <v>474.55529093103138</v>
          </cell>
          <cell r="E345">
            <v>107.41</v>
          </cell>
          <cell r="F345">
            <v>2.1373833753681724</v>
          </cell>
          <cell r="G345">
            <v>42.976190476190474</v>
          </cell>
          <cell r="I345">
            <v>50.97198379890208</v>
          </cell>
          <cell r="J345">
            <v>1.0143065895289929</v>
          </cell>
          <cell r="K345">
            <v>20.394578574535991</v>
          </cell>
          <cell r="L345" t="str">
            <v/>
          </cell>
          <cell r="N345">
            <v>243</v>
          </cell>
        </row>
        <row r="346">
          <cell r="C346">
            <v>41730</v>
          </cell>
          <cell r="D346">
            <v>474.89954751131222</v>
          </cell>
          <cell r="E346">
            <v>107.88</v>
          </cell>
          <cell r="F346">
            <v>2.0767562038131184</v>
          </cell>
          <cell r="G346">
            <v>41.77423059255856</v>
          </cell>
          <cell r="I346">
            <v>51.232163185520356</v>
          </cell>
          <cell r="J346">
            <v>0.98625058148216049</v>
          </cell>
          <cell r="K346">
            <v>19.838563206039275</v>
          </cell>
          <cell r="L346" t="str">
            <v/>
          </cell>
          <cell r="N346">
            <v>244</v>
          </cell>
        </row>
        <row r="347">
          <cell r="C347">
            <v>41760</v>
          </cell>
          <cell r="D347">
            <v>477.67864295004279</v>
          </cell>
          <cell r="E347">
            <v>109.68</v>
          </cell>
          <cell r="F347">
            <v>2.0439072999523802</v>
          </cell>
          <cell r="G347">
            <v>41.438141172867859</v>
          </cell>
          <cell r="I347">
            <v>52.391793558760696</v>
          </cell>
          <cell r="J347">
            <v>0.97633086535693903</v>
          </cell>
          <cell r="K347">
            <v>19.794115041827812</v>
          </cell>
          <cell r="L347" t="str">
            <v/>
          </cell>
          <cell r="N347">
            <v>245</v>
          </cell>
        </row>
        <row r="348">
          <cell r="C348">
            <v>41791</v>
          </cell>
          <cell r="D348">
            <v>482.59024541691747</v>
          </cell>
          <cell r="E348">
            <v>111.87</v>
          </cell>
          <cell r="F348">
            <v>2.0040035979470541</v>
          </cell>
          <cell r="G348">
            <v>41.08865411116215</v>
          </cell>
          <cell r="I348">
            <v>53.987370754790561</v>
          </cell>
          <cell r="J348">
            <v>0.96711258814965451</v>
          </cell>
          <cell r="K348">
            <v>19.828983671356578</v>
          </cell>
          <cell r="L348" t="str">
            <v/>
          </cell>
          <cell r="N348">
            <v>246</v>
          </cell>
        </row>
        <row r="349">
          <cell r="C349">
            <v>41821</v>
          </cell>
          <cell r="D349">
            <v>484.48686293177502</v>
          </cell>
          <cell r="E349">
            <v>106.98</v>
          </cell>
          <cell r="F349">
            <v>1.8483571138820791</v>
          </cell>
          <cell r="G349">
            <v>42.218300013980141</v>
          </cell>
          <cell r="I349">
            <v>51.830404596441298</v>
          </cell>
          <cell r="J349">
            <v>0.89550473968235811</v>
          </cell>
          <cell r="K349">
            <v>20.454211732085749</v>
          </cell>
          <cell r="L349" t="str">
            <v/>
          </cell>
          <cell r="N349">
            <v>247</v>
          </cell>
        </row>
        <row r="350">
          <cell r="C350">
            <v>41852</v>
          </cell>
          <cell r="D350">
            <v>492.60330922966125</v>
          </cell>
          <cell r="E350">
            <v>101.92</v>
          </cell>
          <cell r="F350">
            <v>1.6314220709359954</v>
          </cell>
          <cell r="G350">
            <v>41.674092788240692</v>
          </cell>
          <cell r="I350">
            <v>50.206129276687072</v>
          </cell>
          <cell r="J350">
            <v>0.8036439108933785</v>
          </cell>
          <cell r="K350">
            <v>20.528796016631325</v>
          </cell>
          <cell r="L350" t="str">
            <v/>
          </cell>
          <cell r="N350">
            <v>248</v>
          </cell>
        </row>
        <row r="351">
          <cell r="C351">
            <v>41883</v>
          </cell>
          <cell r="D351">
            <v>508.43864522810003</v>
          </cell>
          <cell r="E351">
            <v>97.34</v>
          </cell>
          <cell r="F351">
            <v>1.617753399530856</v>
          </cell>
          <cell r="G351">
            <v>39.480171489817785</v>
          </cell>
          <cell r="I351">
            <v>49.491417726503258</v>
          </cell>
          <cell r="J351">
            <v>0.82252834677062159</v>
          </cell>
          <cell r="K351">
            <v>20.073244905656015</v>
          </cell>
          <cell r="L351" t="str">
            <v/>
          </cell>
          <cell r="N351">
            <v>249</v>
          </cell>
        </row>
        <row r="352">
          <cell r="C352">
            <v>41913</v>
          </cell>
          <cell r="D352">
            <v>517.61102965893724</v>
          </cell>
          <cell r="E352">
            <v>87.27</v>
          </cell>
          <cell r="F352">
            <v>1.5507328171572692</v>
          </cell>
          <cell r="G352">
            <v>39.342933035090169</v>
          </cell>
          <cell r="I352">
            <v>45.171914558335445</v>
          </cell>
          <cell r="J352">
            <v>0.8026764102146785</v>
          </cell>
          <cell r="K352">
            <v>20.36433607809564</v>
          </cell>
          <cell r="L352" t="str">
            <v/>
          </cell>
          <cell r="N352">
            <v>250</v>
          </cell>
        </row>
        <row r="353">
          <cell r="C353">
            <v>41944</v>
          </cell>
          <cell r="D353">
            <v>525.93367649652828</v>
          </cell>
          <cell r="E353">
            <v>78.44</v>
          </cell>
          <cell r="F353">
            <v>1.488782870950105</v>
          </cell>
          <cell r="G353">
            <v>37.826768488745977</v>
          </cell>
          <cell r="I353">
            <v>41.254237584387681</v>
          </cell>
          <cell r="J353">
            <v>0.78300104882384514</v>
          </cell>
          <cell r="K353">
            <v>19.894371421269195</v>
          </cell>
          <cell r="L353" t="str">
            <v/>
          </cell>
          <cell r="N353">
            <v>251</v>
          </cell>
        </row>
        <row r="354">
          <cell r="C354">
            <v>41974</v>
          </cell>
          <cell r="D354">
            <v>531.94181000751746</v>
          </cell>
          <cell r="E354">
            <v>62.16</v>
          </cell>
          <cell r="F354">
            <v>1.5057584789855201</v>
          </cell>
          <cell r="G354">
            <v>38.565112540192928</v>
          </cell>
          <cell r="I354">
            <v>33.065502910067281</v>
          </cell>
          <cell r="J354">
            <v>0.80097589074572395</v>
          </cell>
          <cell r="K354">
            <v>20.514395767773838</v>
          </cell>
          <cell r="L354" t="str">
            <v/>
          </cell>
          <cell r="N354">
            <v>252</v>
          </cell>
        </row>
        <row r="355">
          <cell r="C355">
            <v>42005</v>
          </cell>
          <cell r="D355">
            <v>564.44055886890737</v>
          </cell>
          <cell r="E355">
            <v>48.42</v>
          </cell>
          <cell r="F355">
            <v>1.4848145469937741</v>
          </cell>
          <cell r="G355">
            <v>40.171489817792065</v>
          </cell>
          <cell r="I355">
            <v>27.330211860432495</v>
          </cell>
          <cell r="J355">
            <v>0.83808955272184937</v>
          </cell>
          <cell r="K355">
            <v>22.674418163351177</v>
          </cell>
          <cell r="L355" t="str">
            <v/>
          </cell>
          <cell r="N355">
            <v>253</v>
          </cell>
        </row>
        <row r="356">
          <cell r="C356">
            <v>42036</v>
          </cell>
          <cell r="D356">
            <v>577.95174300529095</v>
          </cell>
          <cell r="E356">
            <v>57.93</v>
          </cell>
          <cell r="F356">
            <v>1.5397096950563505</v>
          </cell>
          <cell r="G356">
            <v>39.585209003215432</v>
          </cell>
          <cell r="I356">
            <v>33.4807444722965</v>
          </cell>
          <cell r="J356">
            <v>0.88987790197996275</v>
          </cell>
          <cell r="K356">
            <v>22.878340540637094</v>
          </cell>
          <cell r="L356" t="str">
            <v/>
          </cell>
          <cell r="N356">
            <v>254</v>
          </cell>
        </row>
        <row r="357">
          <cell r="C357">
            <v>42064</v>
          </cell>
          <cell r="D357">
            <v>605.25407651822161</v>
          </cell>
          <cell r="E357">
            <v>55.79</v>
          </cell>
          <cell r="F357">
            <v>1.5289070353974497</v>
          </cell>
          <cell r="G357">
            <v>37.962584039754461</v>
          </cell>
          <cell r="I357">
            <v>33.767124928951581</v>
          </cell>
          <cell r="J357">
            <v>0.9253772157916953</v>
          </cell>
          <cell r="K357">
            <v>22.977008745226964</v>
          </cell>
          <cell r="L357" t="str">
            <v/>
          </cell>
          <cell r="N357">
            <v>255</v>
          </cell>
        </row>
        <row r="358">
          <cell r="C358">
            <v>42095</v>
          </cell>
          <cell r="D358">
            <v>608.53209392075553</v>
          </cell>
          <cell r="E358">
            <v>59.39</v>
          </cell>
          <cell r="F358">
            <v>1.5807157092717687</v>
          </cell>
          <cell r="G358">
            <v>38.529398254478636</v>
          </cell>
          <cell r="I358">
            <v>36.14072105795367</v>
          </cell>
          <cell r="J358">
            <v>0.96191624045658175</v>
          </cell>
          <cell r="K358">
            <v>23.446375397304585</v>
          </cell>
          <cell r="L358" t="str">
            <v/>
          </cell>
          <cell r="N358">
            <v>256</v>
          </cell>
        </row>
        <row r="359">
          <cell r="C359">
            <v>42125</v>
          </cell>
          <cell r="D359">
            <v>588.32419245619792</v>
          </cell>
          <cell r="E359">
            <v>64.56</v>
          </cell>
          <cell r="F359">
            <v>1.6062893525459003</v>
          </cell>
          <cell r="G359">
            <v>38.487291379574344</v>
          </cell>
          <cell r="I359">
            <v>37.982209864972134</v>
          </cell>
          <cell r="J359">
            <v>0.94501888618755581</v>
          </cell>
          <cell r="K359">
            <v>22.643004620714461</v>
          </cell>
          <cell r="L359" t="str">
            <v/>
          </cell>
          <cell r="N359">
            <v>257</v>
          </cell>
        </row>
        <row r="360">
          <cell r="C360">
            <v>42156</v>
          </cell>
          <cell r="D360">
            <v>584.98309586087146</v>
          </cell>
          <cell r="E360">
            <v>62.35</v>
          </cell>
          <cell r="F360">
            <v>1.595045768002963</v>
          </cell>
          <cell r="G360">
            <v>38.01439637532885</v>
          </cell>
          <cell r="I360">
            <v>36.473696026925339</v>
          </cell>
          <cell r="J360">
            <v>0.93307481140615467</v>
          </cell>
          <cell r="K360">
            <v>22.237779278922162</v>
          </cell>
          <cell r="L360" t="str">
            <v/>
          </cell>
          <cell r="N360">
            <v>258</v>
          </cell>
        </row>
        <row r="361">
          <cell r="C361">
            <v>42186</v>
          </cell>
          <cell r="D361">
            <v>596.5515861539609</v>
          </cell>
          <cell r="E361">
            <v>55.87</v>
          </cell>
          <cell r="F361">
            <v>1.595045768002963</v>
          </cell>
          <cell r="G361">
            <v>36.385222983363619</v>
          </cell>
          <cell r="I361">
            <v>33.32933711842179</v>
          </cell>
          <cell r="J361">
            <v>0.95152708289033039</v>
          </cell>
          <cell r="K361">
            <v>21.705662483291118</v>
          </cell>
          <cell r="L361" t="str">
            <v/>
          </cell>
          <cell r="N361">
            <v>259</v>
          </cell>
        </row>
        <row r="362">
          <cell r="C362">
            <v>42217</v>
          </cell>
          <cell r="D362">
            <v>588.87876434704947</v>
          </cell>
          <cell r="E362">
            <v>46.99</v>
          </cell>
          <cell r="F362">
            <v>1.5833612585759891</v>
          </cell>
          <cell r="G362">
            <v>35.960036747818087</v>
          </cell>
          <cell r="I362">
            <v>27.671413136667855</v>
          </cell>
          <cell r="J362">
            <v>0.93240782146521761</v>
          </cell>
          <cell r="K362">
            <v>21.176102005929607</v>
          </cell>
          <cell r="L362" t="str">
            <v/>
          </cell>
          <cell r="N362">
            <v>260</v>
          </cell>
        </row>
        <row r="363">
          <cell r="C363">
            <v>42248</v>
          </cell>
          <cell r="D363">
            <v>584.56864607822001</v>
          </cell>
          <cell r="E363">
            <v>47.23</v>
          </cell>
          <cell r="F363">
            <v>1.5154588264343285</v>
          </cell>
          <cell r="G363">
            <v>36.170564162525572</v>
          </cell>
          <cell r="I363">
            <v>27.609177154274331</v>
          </cell>
          <cell r="J363">
            <v>0.88588971435600361</v>
          </cell>
          <cell r="K363">
            <v>21.144177720372959</v>
          </cell>
          <cell r="L363" t="str">
            <v/>
          </cell>
          <cell r="N363">
            <v>261</v>
          </cell>
        </row>
        <row r="364">
          <cell r="C364">
            <v>42278</v>
          </cell>
          <cell r="D364">
            <v>583.84490021886779</v>
          </cell>
          <cell r="E364">
            <v>48.12</v>
          </cell>
          <cell r="F364">
            <v>1.5218522372528616</v>
          </cell>
          <cell r="G364">
            <v>37.206518561824033</v>
          </cell>
          <cell r="I364">
            <v>28.094616598531918</v>
          </cell>
          <cell r="J364">
            <v>0.88852566760675766</v>
          </cell>
          <cell r="K364">
            <v>21.722836117219604</v>
          </cell>
          <cell r="L364" t="str">
            <v/>
          </cell>
          <cell r="N364">
            <v>262</v>
          </cell>
        </row>
        <row r="365">
          <cell r="C365">
            <v>42309</v>
          </cell>
          <cell r="D365">
            <v>610.9864008941878</v>
          </cell>
          <cell r="E365">
            <v>44.42</v>
          </cell>
          <cell r="F365">
            <v>1.526041023651211</v>
          </cell>
          <cell r="G365">
            <v>34.996401776144538</v>
          </cell>
          <cell r="I365">
            <v>27.140015927719823</v>
          </cell>
          <cell r="J365">
            <v>0.93239031265753558</v>
          </cell>
          <cell r="K365">
            <v>21.382325565453513</v>
          </cell>
          <cell r="L365" t="str">
            <v/>
          </cell>
          <cell r="N365">
            <v>263</v>
          </cell>
        </row>
        <row r="366">
          <cell r="C366">
            <v>42339</v>
          </cell>
          <cell r="D366">
            <v>603.05612300246946</v>
          </cell>
          <cell r="E366">
            <v>37.72</v>
          </cell>
          <cell r="F366">
            <v>1.5518351293673611</v>
          </cell>
          <cell r="G366">
            <v>34.351018220793144</v>
          </cell>
          <cell r="I366">
            <v>22.747276959653146</v>
          </cell>
          <cell r="J366">
            <v>0.93584367665531643</v>
          </cell>
          <cell r="K366">
            <v>20.715591869418699</v>
          </cell>
          <cell r="L366" t="str">
            <v/>
          </cell>
          <cell r="N366">
            <v>264</v>
          </cell>
        </row>
        <row r="367">
          <cell r="C367">
            <v>42370</v>
          </cell>
          <cell r="D367">
            <v>604.02959579728633</v>
          </cell>
          <cell r="E367">
            <v>30.8</v>
          </cell>
          <cell r="F367">
            <v>1.5156792888763471</v>
          </cell>
          <cell r="G367">
            <v>35.230064308681676</v>
          </cell>
          <cell r="I367">
            <v>18.604111550556418</v>
          </cell>
          <cell r="J367">
            <v>0.91551514821829838</v>
          </cell>
          <cell r="K367">
            <v>21.280001504285394</v>
          </cell>
          <cell r="L367" t="str">
            <v/>
          </cell>
          <cell r="N367">
            <v>265</v>
          </cell>
        </row>
        <row r="368">
          <cell r="C368">
            <v>42401</v>
          </cell>
          <cell r="D368">
            <v>591.32602238358606</v>
          </cell>
          <cell r="E368">
            <v>33.200000000000003</v>
          </cell>
          <cell r="F368">
            <v>1.4676184765163407</v>
          </cell>
          <cell r="G368">
            <v>38.420992191088658</v>
          </cell>
          <cell r="I368">
            <v>19.63202394313506</v>
          </cell>
          <cell r="J368">
            <v>0.86784099609506615</v>
          </cell>
          <cell r="K368">
            <v>22.719332488387277</v>
          </cell>
          <cell r="L368" t="str">
            <v/>
          </cell>
          <cell r="N368">
            <v>266</v>
          </cell>
        </row>
        <row r="369">
          <cell r="C369">
            <v>42430</v>
          </cell>
          <cell r="D369">
            <v>590.96801976995721</v>
          </cell>
          <cell r="E369">
            <v>39.07</v>
          </cell>
          <cell r="F369">
            <v>1.4431471454523008</v>
          </cell>
          <cell r="G369">
            <v>40.074337773694687</v>
          </cell>
          <cell r="I369">
            <v>23.089120532412228</v>
          </cell>
          <cell r="J369">
            <v>0.85285381078461264</v>
          </cell>
          <cell r="K369">
            <v>23.682652037712746</v>
          </cell>
          <cell r="L369" t="str">
            <v/>
          </cell>
          <cell r="N369">
            <v>267</v>
          </cell>
        </row>
        <row r="370">
          <cell r="C370">
            <v>42461</v>
          </cell>
          <cell r="D370">
            <v>578.48488295901211</v>
          </cell>
          <cell r="E370">
            <v>42.25</v>
          </cell>
          <cell r="F370">
            <v>1.527363798303321</v>
          </cell>
          <cell r="G370">
            <v>39.91808298882254</v>
          </cell>
          <cell r="I370">
            <v>24.44098630501826</v>
          </cell>
          <cell r="J370">
            <v>0.88355686809732892</v>
          </cell>
          <cell r="K370">
            <v>23.092007565737138</v>
          </cell>
          <cell r="L370" t="str">
            <v/>
          </cell>
          <cell r="N370">
            <v>268</v>
          </cell>
        </row>
        <row r="371">
          <cell r="C371">
            <v>42491</v>
          </cell>
          <cell r="D371">
            <v>579.92200574834089</v>
          </cell>
          <cell r="E371">
            <v>47.13</v>
          </cell>
          <cell r="F371">
            <v>1.5494100425051591</v>
          </cell>
          <cell r="G371">
            <v>40.471864951768481</v>
          </cell>
          <cell r="I371">
            <v>27.331724130919309</v>
          </cell>
          <cell r="J371">
            <v>0.89853697957621403</v>
          </cell>
          <cell r="K371">
            <v>23.47052509920556</v>
          </cell>
          <cell r="L371" t="str">
            <v/>
          </cell>
          <cell r="N371">
            <v>269</v>
          </cell>
        </row>
        <row r="372">
          <cell r="C372">
            <v>42522</v>
          </cell>
          <cell r="D372">
            <v>584.1662280666601</v>
          </cell>
          <cell r="E372">
            <v>48.48</v>
          </cell>
          <cell r="F372">
            <v>1.6336266953561791</v>
          </cell>
          <cell r="G372">
            <v>40.883478793446635</v>
          </cell>
          <cell r="I372">
            <v>28.320378736671678</v>
          </cell>
          <cell r="J372">
            <v>0.954309544695222</v>
          </cell>
          <cell r="K372">
            <v>23.882747597011011</v>
          </cell>
          <cell r="L372" t="str">
            <v/>
          </cell>
          <cell r="N372">
            <v>270</v>
          </cell>
        </row>
        <row r="373">
          <cell r="C373">
            <v>42552</v>
          </cell>
          <cell r="D373">
            <v>592.63117381546954</v>
          </cell>
          <cell r="E373">
            <v>45.07</v>
          </cell>
          <cell r="F373">
            <v>1.7870685550009702</v>
          </cell>
          <cell r="G373">
            <v>43.004134129536055</v>
          </cell>
          <cell r="I373">
            <v>26.709887003863212</v>
          </cell>
          <cell r="J373">
            <v>1.0590725354389399</v>
          </cell>
          <cell r="K373">
            <v>25.485590488104847</v>
          </cell>
          <cell r="L373" t="str">
            <v/>
          </cell>
          <cell r="N373">
            <v>271</v>
          </cell>
        </row>
        <row r="374">
          <cell r="C374">
            <v>42583</v>
          </cell>
          <cell r="D374">
            <v>585.06083801443856</v>
          </cell>
          <cell r="E374">
            <v>46.14</v>
          </cell>
          <cell r="F374">
            <v>1.7694315596394998</v>
          </cell>
          <cell r="G374">
            <v>43.092199077310227</v>
          </cell>
          <cell r="I374">
            <v>26.994707065986198</v>
          </cell>
          <cell r="J374">
            <v>1.0352251110918809</v>
          </cell>
          <cell r="K374">
            <v>25.211558104056138</v>
          </cell>
          <cell r="L374" t="str">
            <v/>
          </cell>
          <cell r="N374">
            <v>272</v>
          </cell>
        </row>
        <row r="375">
          <cell r="C375">
            <v>42614</v>
          </cell>
          <cell r="D375">
            <v>585.04257457797792</v>
          </cell>
          <cell r="E375">
            <v>46.19</v>
          </cell>
          <cell r="F375">
            <v>1.7165205735550892</v>
          </cell>
          <cell r="G375">
            <v>42.656533177433502</v>
          </cell>
          <cell r="I375">
            <v>27.023116519756798</v>
          </cell>
          <cell r="J375">
            <v>1.0042376156687367</v>
          </cell>
          <cell r="K375">
            <v>24.955887992696628</v>
          </cell>
          <cell r="L375" t="str">
            <v/>
          </cell>
          <cell r="N375">
            <v>273</v>
          </cell>
        </row>
        <row r="376">
          <cell r="C376">
            <v>42644</v>
          </cell>
          <cell r="D376">
            <v>594.91386307879975</v>
          </cell>
          <cell r="E376">
            <v>49.73</v>
          </cell>
          <cell r="F376">
            <v>1.7310710947283021</v>
          </cell>
          <cell r="G376">
            <v>40.801561782269182</v>
          </cell>
          <cell r="I376">
            <v>29.585066410908709</v>
          </cell>
          <cell r="J376">
            <v>1.0298381922288611</v>
          </cell>
          <cell r="K376">
            <v>24.273414739538079</v>
          </cell>
          <cell r="L376" t="str">
            <v/>
          </cell>
          <cell r="N376">
            <v>274</v>
          </cell>
        </row>
        <row r="377">
          <cell r="C377">
            <v>42675</v>
          </cell>
          <cell r="D377">
            <v>607.42479592923382</v>
          </cell>
          <cell r="E377">
            <v>46.44</v>
          </cell>
          <cell r="F377">
            <v>1.7398895924090372</v>
          </cell>
          <cell r="G377">
            <v>39.880809704764687</v>
          </cell>
          <cell r="I377">
            <v>28.20880752295362</v>
          </cell>
          <cell r="J377">
            <v>1.0568520806084574</v>
          </cell>
          <cell r="K377">
            <v>24.224592696409299</v>
          </cell>
          <cell r="L377" t="str">
            <v/>
          </cell>
          <cell r="N377">
            <v>275</v>
          </cell>
        </row>
        <row r="378">
          <cell r="C378">
            <v>42705</v>
          </cell>
          <cell r="D378">
            <v>622.17701012055511</v>
          </cell>
          <cell r="E378">
            <v>54.07</v>
          </cell>
          <cell r="F378">
            <v>1.7526764140461033</v>
          </cell>
          <cell r="G378">
            <v>36.985238234434391</v>
          </cell>
          <cell r="I378">
            <v>33.641110937218414</v>
          </cell>
          <cell r="J378">
            <v>1.0904749710000206</v>
          </cell>
          <cell r="K378">
            <v>23.011364943296826</v>
          </cell>
          <cell r="L378" t="str">
            <v/>
          </cell>
          <cell r="N378">
            <v>276</v>
          </cell>
        </row>
        <row r="379">
          <cell r="C379">
            <v>42736</v>
          </cell>
          <cell r="D379">
            <v>617.98536140963085</v>
          </cell>
          <cell r="E379">
            <v>54.89</v>
          </cell>
          <cell r="F379">
            <v>1.815067285137304</v>
          </cell>
          <cell r="G379">
            <v>38.299766150248466</v>
          </cell>
          <cell r="I379">
            <v>33.921216487774643</v>
          </cell>
          <cell r="J379">
            <v>1.1216850121883741</v>
          </cell>
          <cell r="K379">
            <v>23.668694826265643</v>
          </cell>
          <cell r="L379" t="str">
            <v/>
          </cell>
          <cell r="N379">
            <v>277</v>
          </cell>
        </row>
        <row r="380">
          <cell r="C380">
            <v>42767</v>
          </cell>
          <cell r="D380">
            <v>616.34555303425373</v>
          </cell>
          <cell r="E380">
            <v>55.49</v>
          </cell>
          <cell r="F380">
            <v>1.8774581562285051</v>
          </cell>
          <cell r="G380">
            <v>39.658842443729895</v>
          </cell>
          <cell r="I380">
            <v>34.201014737870743</v>
          </cell>
          <cell r="J380">
            <v>1.1571629855993284</v>
          </cell>
          <cell r="K380">
            <v>24.443551178679037</v>
          </cell>
          <cell r="L380" t="str">
            <v/>
          </cell>
          <cell r="N380">
            <v>278</v>
          </cell>
        </row>
        <row r="381">
          <cell r="C381">
            <v>42795</v>
          </cell>
          <cell r="D381">
            <v>613.91990416202611</v>
          </cell>
          <cell r="E381">
            <v>51.97</v>
          </cell>
          <cell r="F381">
            <v>1.9131730718354822</v>
          </cell>
          <cell r="G381">
            <v>39.584020690619319</v>
          </cell>
          <cell r="I381">
            <v>31.905417419300495</v>
          </cell>
          <cell r="J381">
            <v>1.1745350289066083</v>
          </cell>
          <cell r="K381">
            <v>24.301418188732672</v>
          </cell>
          <cell r="L381" t="str">
            <v/>
          </cell>
          <cell r="N381">
            <v>279</v>
          </cell>
        </row>
        <row r="382">
          <cell r="C382">
            <v>42826</v>
          </cell>
          <cell r="D382">
            <v>611.70000000000005</v>
          </cell>
          <cell r="E382">
            <v>53.1</v>
          </cell>
          <cell r="F382">
            <v>1.9184000000000001</v>
          </cell>
          <cell r="G382">
            <v>40.774919614147905</v>
          </cell>
          <cell r="I382">
            <v>32.481270000000002</v>
          </cell>
          <cell r="J382">
            <v>1.1734852800000002</v>
          </cell>
          <cell r="K382">
            <v>24.942018327974274</v>
          </cell>
          <cell r="L382" t="str">
            <v/>
          </cell>
          <cell r="N382">
            <v>280</v>
          </cell>
        </row>
        <row r="383">
          <cell r="C383">
            <v>42856</v>
          </cell>
          <cell r="D383">
            <v>593.20000000000005</v>
          </cell>
          <cell r="E383">
            <v>50.9</v>
          </cell>
          <cell r="F383">
            <v>1.9544999999999999</v>
          </cell>
          <cell r="G383">
            <v>40.09324758842444</v>
          </cell>
          <cell r="I383">
            <v>30.19388</v>
          </cell>
          <cell r="J383">
            <v>1.1594093999999999</v>
          </cell>
          <cell r="K383">
            <v>23.78331446945338</v>
          </cell>
          <cell r="L383" t="str">
            <v/>
          </cell>
          <cell r="N383">
            <v>281</v>
          </cell>
        </row>
        <row r="384">
          <cell r="C384">
            <v>42887</v>
          </cell>
          <cell r="D384">
            <v>584.20000000000005</v>
          </cell>
          <cell r="E384">
            <v>46.9</v>
          </cell>
          <cell r="F384">
            <v>1.8691</v>
          </cell>
          <cell r="G384">
            <v>40.556270096463017</v>
          </cell>
          <cell r="I384">
            <v>27.398979999999998</v>
          </cell>
          <cell r="J384">
            <v>1.09192822</v>
          </cell>
          <cell r="K384">
            <v>23.692972990353699</v>
          </cell>
          <cell r="L384" t="str">
            <v/>
          </cell>
          <cell r="N384">
            <v>282</v>
          </cell>
        </row>
        <row r="385">
          <cell r="C385">
            <v>42917</v>
          </cell>
          <cell r="D385">
            <v>569.9</v>
          </cell>
          <cell r="E385">
            <v>48.7</v>
          </cell>
          <cell r="F385">
            <v>1.8547</v>
          </cell>
          <cell r="G385">
            <v>39.739549839228296</v>
          </cell>
          <cell r="I385">
            <v>27.75413</v>
          </cell>
          <cell r="J385">
            <v>1.05699353</v>
          </cell>
          <cell r="K385">
            <v>22.647569453376203</v>
          </cell>
          <cell r="L385" t="str">
            <v/>
          </cell>
          <cell r="N385">
            <v>283</v>
          </cell>
        </row>
        <row r="386">
          <cell r="C386">
            <v>42948</v>
          </cell>
          <cell r="D386">
            <v>555.6</v>
          </cell>
          <cell r="E386">
            <v>51.4</v>
          </cell>
          <cell r="F386">
            <v>1.7483</v>
          </cell>
          <cell r="G386">
            <v>41.221864951768488</v>
          </cell>
          <cell r="I386">
            <v>28.557839999999999</v>
          </cell>
          <cell r="J386">
            <v>0.97135548000000005</v>
          </cell>
          <cell r="K386">
            <v>22.902868167202573</v>
          </cell>
          <cell r="L386" t="str">
            <v/>
          </cell>
          <cell r="N386">
            <v>284</v>
          </cell>
        </row>
        <row r="387">
          <cell r="C387">
            <v>42979</v>
          </cell>
          <cell r="D387">
            <v>550.5</v>
          </cell>
          <cell r="E387">
            <v>55.2</v>
          </cell>
          <cell r="F387">
            <v>1.7442</v>
          </cell>
          <cell r="G387">
            <v>42.347266881028936</v>
          </cell>
          <cell r="I387">
            <v>30.387600000000003</v>
          </cell>
          <cell r="J387">
            <v>0.96018210000000004</v>
          </cell>
          <cell r="K387">
            <v>23.312170418006431</v>
          </cell>
          <cell r="L387" t="str">
            <v/>
          </cell>
          <cell r="N387">
            <v>285</v>
          </cell>
        </row>
        <row r="388">
          <cell r="C388">
            <v>43009</v>
          </cell>
          <cell r="D388">
            <v>558</v>
          </cell>
          <cell r="E388">
            <v>57.6</v>
          </cell>
          <cell r="F388">
            <v>1.7327999999999999</v>
          </cell>
          <cell r="G388">
            <v>41.180064308681672</v>
          </cell>
          <cell r="I388">
            <v>32.140799999999999</v>
          </cell>
          <cell r="J388">
            <v>0.96690239999999994</v>
          </cell>
          <cell r="K388">
            <v>22.978475884244375</v>
          </cell>
          <cell r="L388" t="str">
            <v/>
          </cell>
          <cell r="N388">
            <v>286</v>
          </cell>
        </row>
        <row r="389">
          <cell r="C389">
            <v>43040</v>
          </cell>
          <cell r="D389">
            <v>558.79999999999995</v>
          </cell>
          <cell r="E389">
            <v>62.6</v>
          </cell>
          <cell r="F389">
            <v>1.772734942</v>
          </cell>
          <cell r="G389">
            <v>41.260084770534938</v>
          </cell>
          <cell r="I389">
            <v>34.980879999999999</v>
          </cell>
          <cell r="J389">
            <v>0.99060428558960001</v>
          </cell>
          <cell r="K389">
            <v>23.056135369774921</v>
          </cell>
          <cell r="L389" t="str">
            <v/>
          </cell>
          <cell r="N389">
            <v>287</v>
          </cell>
        </row>
        <row r="390">
          <cell r="C390">
            <v>43070</v>
          </cell>
          <cell r="D390">
            <v>554.20000000000005</v>
          </cell>
          <cell r="E390">
            <v>64.2</v>
          </cell>
          <cell r="F390">
            <v>1.8832</v>
          </cell>
          <cell r="G390">
            <v>40.69774919614148</v>
          </cell>
          <cell r="I390">
            <v>35.579640000000005</v>
          </cell>
          <cell r="J390">
            <v>1.0436694400000002</v>
          </cell>
          <cell r="K390">
            <v>22.554692604501611</v>
          </cell>
          <cell r="L390" t="str">
            <v/>
          </cell>
          <cell r="N390">
            <v>288</v>
          </cell>
        </row>
        <row r="391">
          <cell r="C391">
            <v>43101</v>
          </cell>
          <cell r="D391">
            <v>537.69170867658511</v>
          </cell>
          <cell r="E391">
            <v>68.989999999999995</v>
          </cell>
          <cell r="F391">
            <v>2.007526972</v>
          </cell>
          <cell r="G391">
            <v>42.855597778427367</v>
          </cell>
          <cell r="I391">
            <v>37.095350981597605</v>
          </cell>
          <cell r="J391">
            <v>1.079430607789011</v>
          </cell>
          <cell r="K391">
            <v>23.043099595839074</v>
          </cell>
          <cell r="L391" t="str">
            <v/>
          </cell>
          <cell r="N391">
            <v>289</v>
          </cell>
        </row>
        <row r="392">
          <cell r="C392">
            <v>43132</v>
          </cell>
          <cell r="D392">
            <v>531.29999999999995</v>
          </cell>
          <cell r="E392">
            <v>65.400000000000006</v>
          </cell>
          <cell r="F392">
            <v>1.946</v>
          </cell>
          <cell r="G392">
            <v>42.887459807073952</v>
          </cell>
          <cell r="I392">
            <v>34.747019999999999</v>
          </cell>
          <cell r="J392">
            <v>1.0339098</v>
          </cell>
          <cell r="K392">
            <v>22.786107395498387</v>
          </cell>
          <cell r="L392" t="str">
            <v/>
          </cell>
          <cell r="N392">
            <v>290</v>
          </cell>
        </row>
        <row r="393">
          <cell r="C393">
            <v>43160</v>
          </cell>
          <cell r="D393">
            <v>531.70000000000005</v>
          </cell>
          <cell r="E393">
            <v>66.5</v>
          </cell>
          <cell r="F393">
            <v>2.0312999999999999</v>
          </cell>
          <cell r="G393">
            <v>42.617363344051448</v>
          </cell>
          <cell r="I393">
            <v>35.358050000000006</v>
          </cell>
          <cell r="J393">
            <v>1.08004221</v>
          </cell>
          <cell r="K393">
            <v>22.659652090032157</v>
          </cell>
          <cell r="L393" t="str">
            <v/>
          </cell>
          <cell r="N393">
            <v>291</v>
          </cell>
        </row>
        <row r="394">
          <cell r="C394">
            <v>43191</v>
          </cell>
          <cell r="D394">
            <v>534.4</v>
          </cell>
          <cell r="E394">
            <v>71.599999999999994</v>
          </cell>
          <cell r="F394">
            <v>2.0335000000000001</v>
          </cell>
          <cell r="G394">
            <v>42.913183279742761</v>
          </cell>
          <cell r="I394">
            <v>38.263039999999997</v>
          </cell>
          <cell r="J394">
            <v>1.0867023999999998</v>
          </cell>
          <cell r="K394">
            <v>22.93280514469453</v>
          </cell>
          <cell r="L394" t="str">
            <v/>
          </cell>
          <cell r="N394">
            <v>292</v>
          </cell>
        </row>
        <row r="395">
          <cell r="C395">
            <v>43221</v>
          </cell>
          <cell r="D395">
            <v>555.4</v>
          </cell>
          <cell r="E395">
            <v>76.7</v>
          </cell>
          <cell r="F395">
            <v>2.0829</v>
          </cell>
          <cell r="G395">
            <v>41.916398713826361</v>
          </cell>
          <cell r="I395">
            <v>42.599179999999997</v>
          </cell>
          <cell r="J395">
            <v>1.1568426600000001</v>
          </cell>
          <cell r="K395">
            <v>23.280367845659161</v>
          </cell>
          <cell r="L395" t="str">
            <v/>
          </cell>
          <cell r="N395">
            <v>293</v>
          </cell>
        </row>
        <row r="396">
          <cell r="C396">
            <v>43252</v>
          </cell>
          <cell r="D396">
            <v>561.70000000000005</v>
          </cell>
          <cell r="E396">
            <v>75.19</v>
          </cell>
          <cell r="F396">
            <v>2.1541342019999998</v>
          </cell>
          <cell r="G396">
            <v>41.224544480171488</v>
          </cell>
          <cell r="I396">
            <v>42.234223000000007</v>
          </cell>
          <cell r="J396">
            <v>1.2099771812634001</v>
          </cell>
          <cell r="K396">
            <v>23.155826634512326</v>
          </cell>
          <cell r="L396" t="str">
            <v/>
          </cell>
          <cell r="N396">
            <v>294</v>
          </cell>
        </row>
        <row r="397">
          <cell r="C397">
            <v>43282</v>
          </cell>
          <cell r="D397">
            <v>561.29999999999995</v>
          </cell>
          <cell r="E397">
            <v>74.44</v>
          </cell>
          <cell r="F397">
            <v>2.1204035160000001</v>
          </cell>
          <cell r="G397">
            <v>39.815551008477051</v>
          </cell>
          <cell r="I397">
            <v>41.783172</v>
          </cell>
          <cell r="J397">
            <v>1.1901824935308001</v>
          </cell>
          <cell r="K397">
            <v>22.348468781058166</v>
          </cell>
          <cell r="L397" t="str">
            <v/>
          </cell>
          <cell r="N397">
            <v>295</v>
          </cell>
        </row>
        <row r="398">
          <cell r="C398">
            <v>43313</v>
          </cell>
          <cell r="D398">
            <v>568</v>
          </cell>
          <cell r="E398">
            <v>73.13</v>
          </cell>
          <cell r="F398">
            <v>2.0844682099999998</v>
          </cell>
          <cell r="G398">
            <v>38.644986845951465</v>
          </cell>
          <cell r="I398">
            <v>41.537839999999996</v>
          </cell>
          <cell r="J398">
            <v>1.1839779432799999</v>
          </cell>
          <cell r="K398">
            <v>21.950352528500432</v>
          </cell>
          <cell r="L398" t="str">
            <v/>
          </cell>
          <cell r="N398">
            <v>296</v>
          </cell>
        </row>
        <row r="399">
          <cell r="C399">
            <v>43344</v>
          </cell>
          <cell r="D399">
            <v>562.65561887627359</v>
          </cell>
          <cell r="E399">
            <v>78.86</v>
          </cell>
          <cell r="F399">
            <v>1.9921</v>
          </cell>
          <cell r="G399">
            <v>38.559405144694523</v>
          </cell>
          <cell r="I399">
            <v>44.371022104582941</v>
          </cell>
          <cell r="J399">
            <v>1.1208662583634246</v>
          </cell>
          <cell r="K399">
            <v>21.695665965189065</v>
          </cell>
          <cell r="L399" t="str">
            <v/>
          </cell>
          <cell r="N399">
            <v>297</v>
          </cell>
        </row>
        <row r="400">
          <cell r="C400">
            <v>43374</v>
          </cell>
          <cell r="D400">
            <v>571.18993074380114</v>
          </cell>
          <cell r="E400">
            <v>80.47</v>
          </cell>
          <cell r="F400">
            <v>1.9136101599999999</v>
          </cell>
          <cell r="G400">
            <v>39.058716622396197</v>
          </cell>
          <cell r="H400">
            <v>292.77353599999998</v>
          </cell>
          <cell r="I400">
            <v>45.96365372695368</v>
          </cell>
          <cell r="J400">
            <v>1.0930348547610342</v>
          </cell>
          <cell r="K400">
            <v>22.309945642488238</v>
          </cell>
          <cell r="L400">
            <v>167.22929575145778</v>
          </cell>
          <cell r="N400">
            <v>298</v>
          </cell>
        </row>
        <row r="401">
          <cell r="C401">
            <v>43405</v>
          </cell>
          <cell r="D401">
            <v>577.07826958677231</v>
          </cell>
          <cell r="E401">
            <v>65.17</v>
          </cell>
          <cell r="F401">
            <v>1.912948774</v>
          </cell>
          <cell r="G401">
            <v>39.269292604501608</v>
          </cell>
          <cell r="H401">
            <v>284.39598000000001</v>
          </cell>
          <cell r="I401">
            <v>37.608190828969953</v>
          </cell>
          <cell r="J401">
            <v>1.1039211683080574</v>
          </cell>
          <cell r="K401">
            <v>22.661455424102424</v>
          </cell>
          <cell r="L401">
            <v>164.11874001583431</v>
          </cell>
          <cell r="N401">
            <v>299</v>
          </cell>
        </row>
        <row r="402">
          <cell r="C402">
            <v>43435</v>
          </cell>
          <cell r="D402">
            <v>576.19893647557126</v>
          </cell>
          <cell r="E402">
            <v>56.46</v>
          </cell>
          <cell r="F402">
            <v>1.8959732</v>
          </cell>
          <cell r="G402">
            <v>40.189287527500419</v>
          </cell>
          <cell r="H402">
            <v>278.88443000000001</v>
          </cell>
          <cell r="I402">
            <v>32.532191953410752</v>
          </cell>
          <cell r="J402">
            <v>1.0924577414261856</v>
          </cell>
          <cell r="K402">
            <v>23.15702473105668</v>
          </cell>
          <cell r="L402">
            <v>160.6929119655959</v>
          </cell>
          <cell r="N402">
            <v>300</v>
          </cell>
        </row>
        <row r="403">
          <cell r="C403">
            <v>43466</v>
          </cell>
          <cell r="D403">
            <v>574.58682807326272</v>
          </cell>
          <cell r="E403">
            <v>59.27</v>
          </cell>
          <cell r="F403">
            <v>1.8155045700000001</v>
          </cell>
          <cell r="G403">
            <v>41.53149663840982</v>
          </cell>
          <cell r="H403">
            <v>2569.6999999999998</v>
          </cell>
          <cell r="I403">
            <v>34.055761299902279</v>
          </cell>
          <cell r="J403">
            <v>1.043165012228813</v>
          </cell>
          <cell r="K403">
            <v>23.863450918599273</v>
          </cell>
          <cell r="L403">
            <v>1476.5157720998629</v>
          </cell>
          <cell r="N403">
            <v>301</v>
          </cell>
        </row>
        <row r="404">
          <cell r="C404">
            <v>43497</v>
          </cell>
          <cell r="D404">
            <v>577.89112278883579</v>
          </cell>
          <cell r="E404">
            <v>64.13</v>
          </cell>
          <cell r="F404">
            <v>1.78904913</v>
          </cell>
          <cell r="G404">
            <v>42.435852090032157</v>
          </cell>
          <cell r="H404">
            <v>2707.19</v>
          </cell>
          <cell r="I404">
            <v>37.060157704448038</v>
          </cell>
          <cell r="J404">
            <v>1.0338756104600897</v>
          </cell>
          <cell r="K404">
            <v>24.52330221080965</v>
          </cell>
          <cell r="L404">
            <v>1564.4610687027084</v>
          </cell>
          <cell r="N404">
            <v>302</v>
          </cell>
        </row>
        <row r="405">
          <cell r="C405">
            <v>43525</v>
          </cell>
          <cell r="D405">
            <v>580.37639288956439</v>
          </cell>
          <cell r="E405">
            <v>66.41</v>
          </cell>
          <cell r="F405">
            <v>1.8476920219999999</v>
          </cell>
          <cell r="G405">
            <v>41.874138723013317</v>
          </cell>
          <cell r="H405">
            <v>2850.6</v>
          </cell>
          <cell r="I405">
            <v>38.54279625179597</v>
          </cell>
          <cell r="J405">
            <v>1.0723568308991855</v>
          </cell>
          <cell r="K405">
            <v>24.302761587419699</v>
          </cell>
          <cell r="L405">
            <v>1654.420945570992</v>
          </cell>
          <cell r="N405">
            <v>303</v>
          </cell>
        </row>
        <row r="406">
          <cell r="C406">
            <v>43556</v>
          </cell>
          <cell r="D406">
            <v>583.6964614151309</v>
          </cell>
          <cell r="E406">
            <v>71.2</v>
          </cell>
          <cell r="F406">
            <v>1.9235309499999997</v>
          </cell>
          <cell r="G406">
            <v>41.40353697749196</v>
          </cell>
          <cell r="H406">
            <v>2932.65</v>
          </cell>
          <cell r="I406">
            <v>41.559188052757321</v>
          </cell>
          <cell r="J406">
            <v>1.1227582089374848</v>
          </cell>
          <cell r="K406">
            <v>24.167098023832583</v>
          </cell>
          <cell r="L406">
            <v>1711.7774275690836</v>
          </cell>
          <cell r="N406">
            <v>304</v>
          </cell>
        </row>
        <row r="407">
          <cell r="C407">
            <v>43586</v>
          </cell>
          <cell r="D407">
            <v>586.48661895186103</v>
          </cell>
          <cell r="E407">
            <v>70.53</v>
          </cell>
          <cell r="F407">
            <v>1.7667824679999999</v>
          </cell>
          <cell r="G407">
            <v>41.257387842596856</v>
          </cell>
          <cell r="H407">
            <v>2742.81</v>
          </cell>
          <cell r="I407">
            <v>41.364901234674761</v>
          </cell>
          <cell r="J407">
            <v>1.0361942760807445</v>
          </cell>
          <cell r="K407">
            <v>24.196905902590245</v>
          </cell>
          <cell r="L407">
            <v>1608.6213633273539</v>
          </cell>
          <cell r="N407">
            <v>305</v>
          </cell>
        </row>
        <row r="408">
          <cell r="C408">
            <v>43617</v>
          </cell>
          <cell r="D408">
            <v>580.85023038822339</v>
          </cell>
          <cell r="E408">
            <v>63.3</v>
          </cell>
          <cell r="F408">
            <v>1.71188743</v>
          </cell>
          <cell r="G408">
            <v>43.681270096463017</v>
          </cell>
          <cell r="H408">
            <v>2601.2199999999998</v>
          </cell>
          <cell r="I408">
            <v>36.767819583574543</v>
          </cell>
          <cell r="J408">
            <v>0.9943502081142036</v>
          </cell>
          <cell r="K408">
            <v>25.372275799180755</v>
          </cell>
          <cell r="L408">
            <v>1510.9192362904544</v>
          </cell>
          <cell r="N408">
            <v>306</v>
          </cell>
        </row>
        <row r="409">
          <cell r="C409">
            <v>43647</v>
          </cell>
          <cell r="D409">
            <v>584.73360430766661</v>
          </cell>
          <cell r="E409">
            <v>64</v>
          </cell>
          <cell r="F409">
            <v>1.6653699479999999</v>
          </cell>
          <cell r="G409">
            <v>45.485880050328532</v>
          </cell>
          <cell r="H409">
            <v>2446.5100000000002</v>
          </cell>
          <cell r="I409">
            <v>37.422950675690664</v>
          </cell>
          <cell r="J409">
            <v>0.97379777219971131</v>
          </cell>
          <cell r="K409">
            <v>26.597122586934791</v>
          </cell>
          <cell r="L409">
            <v>1430.5566102747496</v>
          </cell>
          <cell r="N409">
            <v>307</v>
          </cell>
        </row>
        <row r="410">
          <cell r="C410">
            <v>43678</v>
          </cell>
          <cell r="D410">
            <v>589.57522098698348</v>
          </cell>
          <cell r="E410">
            <v>59.25</v>
          </cell>
          <cell r="F410">
            <v>1.5604300360000001</v>
          </cell>
          <cell r="G410">
            <v>48.138340223549228</v>
          </cell>
          <cell r="H410">
            <v>2273.0100000000002</v>
          </cell>
          <cell r="I410">
            <v>34.932331843478771</v>
          </cell>
          <cell r="J410">
            <v>0.91999088330942669</v>
          </cell>
          <cell r="K410">
            <v>28.381172575245632</v>
          </cell>
          <cell r="L410">
            <v>1340.1103730556233</v>
          </cell>
          <cell r="N410">
            <v>308</v>
          </cell>
        </row>
        <row r="411">
          <cell r="C411">
            <v>43709</v>
          </cell>
          <cell r="D411">
            <v>596.12542413900474</v>
          </cell>
          <cell r="E411">
            <v>62.33</v>
          </cell>
          <cell r="F411">
            <v>1.5721145219999999</v>
          </cell>
          <cell r="G411">
            <v>48.56384933394579</v>
          </cell>
          <cell r="H411">
            <v>2331.56</v>
          </cell>
          <cell r="I411">
            <v>37.156497686584167</v>
          </cell>
          <cell r="J411">
            <v>0.93717743622233862</v>
          </cell>
          <cell r="K411">
            <v>28.950145282021158</v>
          </cell>
          <cell r="L411">
            <v>1389.9021939055378</v>
          </cell>
          <cell r="N411">
            <v>309</v>
          </cell>
        </row>
        <row r="412">
          <cell r="C412">
            <v>43739</v>
          </cell>
          <cell r="D412">
            <v>593.51707214207897</v>
          </cell>
          <cell r="E412">
            <v>59.37</v>
          </cell>
          <cell r="F412">
            <v>1.6287732559999999</v>
          </cell>
          <cell r="G412">
            <v>48.063190269816857</v>
          </cell>
          <cell r="H412">
            <v>2451.65</v>
          </cell>
          <cell r="I412">
            <v>35.237108573075226</v>
          </cell>
          <cell r="J412">
            <v>0.9667047340844408</v>
          </cell>
          <cell r="K412">
            <v>28.526323966749359</v>
          </cell>
          <cell r="L412">
            <v>1455.0961299171281</v>
          </cell>
          <cell r="N412">
            <v>310</v>
          </cell>
        </row>
        <row r="413">
          <cell r="C413">
            <v>43770</v>
          </cell>
          <cell r="D413">
            <v>592.93026011314191</v>
          </cell>
          <cell r="E413">
            <v>62.74</v>
          </cell>
          <cell r="F413">
            <v>1.650378532</v>
          </cell>
          <cell r="G413">
            <v>47.328663298116673</v>
          </cell>
          <cell r="H413">
            <v>2425.48</v>
          </cell>
          <cell r="I413">
            <v>37.200444519498525</v>
          </cell>
          <cell r="J413">
            <v>0.97855937226390532</v>
          </cell>
          <cell r="K413">
            <v>28.062596640159629</v>
          </cell>
          <cell r="L413">
            <v>1438.1404872992234</v>
          </cell>
          <cell r="N413">
            <v>311</v>
          </cell>
        </row>
        <row r="414">
          <cell r="C414">
            <v>43800</v>
          </cell>
          <cell r="D414">
            <v>590.55523858727179</v>
          </cell>
          <cell r="E414">
            <v>65.849999999999994</v>
          </cell>
          <cell r="F414">
            <v>1.6717633460000001</v>
          </cell>
          <cell r="G414">
            <v>47.589228295819936</v>
          </cell>
          <cell r="H414">
            <v>2272.54</v>
          </cell>
          <cell r="I414">
            <v>38.888062460971845</v>
          </cell>
          <cell r="J414">
            <v>0.98726860165848584</v>
          </cell>
          <cell r="K414">
            <v>28.104068070422088</v>
          </cell>
          <cell r="L414">
            <v>1342.0604018991187</v>
          </cell>
          <cell r="N414">
            <v>312</v>
          </cell>
        </row>
        <row r="415">
          <cell r="C415">
            <v>43831</v>
          </cell>
          <cell r="D415">
            <v>590.94804782289521</v>
          </cell>
          <cell r="E415">
            <v>63.6</v>
          </cell>
          <cell r="F415">
            <v>1.7431930339999999</v>
          </cell>
          <cell r="G415">
            <v>50.182256650102303</v>
          </cell>
          <cell r="H415">
            <v>2354.31</v>
          </cell>
          <cell r="I415">
            <v>37.584295841536132</v>
          </cell>
          <cell r="J415">
            <v>1.0301365204207698</v>
          </cell>
          <cell r="K415">
            <v>29.655106602725457</v>
          </cell>
          <cell r="L415">
            <v>1391.2748984699203</v>
          </cell>
          <cell r="N415">
            <v>313</v>
          </cell>
        </row>
        <row r="416">
          <cell r="C416">
            <v>43862</v>
          </cell>
          <cell r="D416">
            <v>601.5575420322541</v>
          </cell>
          <cell r="E416">
            <v>55</v>
          </cell>
          <cell r="F416">
            <v>1.688077534</v>
          </cell>
          <cell r="G416">
            <v>51.408922829581989</v>
          </cell>
          <cell r="H416">
            <v>2113.2399999999998</v>
          </cell>
          <cell r="I416">
            <v>33.085664811773974</v>
          </cell>
          <cell r="J416">
            <v>1.0154757721129088</v>
          </cell>
          <cell r="K416">
            <v>30.925425255889174</v>
          </cell>
          <cell r="L416">
            <v>1271.2354601242405</v>
          </cell>
          <cell r="N416">
            <v>314</v>
          </cell>
        </row>
        <row r="417">
          <cell r="C417">
            <v>43891</v>
          </cell>
          <cell r="D417">
            <v>593.1056497772405</v>
          </cell>
          <cell r="E417">
            <v>32.979999999999997</v>
          </cell>
          <cell r="F417">
            <v>1.4993620620000001</v>
          </cell>
          <cell r="G417">
            <v>51.246419175679634</v>
          </cell>
          <cell r="H417">
            <v>1903.63</v>
          </cell>
          <cell r="I417">
            <v>19.56062432965339</v>
          </cell>
          <cell r="J417">
            <v>0.88928011003385321</v>
          </cell>
          <cell r="K417">
            <v>30.394540743948305</v>
          </cell>
          <cell r="L417">
            <v>1129.0537080854485</v>
          </cell>
          <cell r="N417">
            <v>315</v>
          </cell>
        </row>
        <row r="418">
          <cell r="C418">
            <v>43922</v>
          </cell>
          <cell r="D418">
            <v>603.91786132770744</v>
          </cell>
          <cell r="E418">
            <v>23.34</v>
          </cell>
          <cell r="F418">
            <v>1.400595086</v>
          </cell>
          <cell r="G418">
            <v>54.020257234726685</v>
          </cell>
          <cell r="H418">
            <v>1903.37</v>
          </cell>
          <cell r="I418">
            <v>14.095442883388692</v>
          </cell>
          <cell r="J418">
            <v>0.84584438892321645</v>
          </cell>
          <cell r="K418">
            <v>32.623798217568755</v>
          </cell>
          <cell r="L418">
            <v>1149.4791397153183</v>
          </cell>
          <cell r="N418">
            <v>316</v>
          </cell>
        </row>
        <row r="419">
          <cell r="C419">
            <v>43952</v>
          </cell>
          <cell r="D419">
            <v>601.73467839451678</v>
          </cell>
          <cell r="E419">
            <v>31.02</v>
          </cell>
          <cell r="F419">
            <v>1.4484353400000001</v>
          </cell>
          <cell r="G419">
            <v>55.167117955660856</v>
          </cell>
          <cell r="H419">
            <v>1975.32</v>
          </cell>
          <cell r="I419">
            <v>18.66580972379791</v>
          </cell>
          <cell r="J419">
            <v>0.87157377349015253</v>
          </cell>
          <cell r="K419">
            <v>33.195967981001957</v>
          </cell>
          <cell r="L419">
            <v>1188.6185449262568</v>
          </cell>
          <cell r="N419">
            <v>317</v>
          </cell>
        </row>
        <row r="420">
          <cell r="C420">
            <v>43983</v>
          </cell>
          <cell r="D420">
            <v>582.85279246568848</v>
          </cell>
          <cell r="E420">
            <v>39.93</v>
          </cell>
          <cell r="F420">
            <v>1.4945118980000001</v>
          </cell>
          <cell r="G420">
            <v>55.795889836432252</v>
          </cell>
          <cell r="H420">
            <v>2025.71</v>
          </cell>
          <cell r="I420">
            <v>23.273312003154942</v>
          </cell>
          <cell r="J420">
            <v>0.87108043312249617</v>
          </cell>
          <cell r="K420">
            <v>32.520790199272469</v>
          </cell>
          <cell r="L420">
            <v>1180.69073022567</v>
          </cell>
          <cell r="N420">
            <v>318</v>
          </cell>
        </row>
        <row r="421">
          <cell r="C421">
            <v>44013</v>
          </cell>
          <cell r="D421">
            <v>572.37130342568253</v>
          </cell>
          <cell r="E421">
            <v>42.81</v>
          </cell>
          <cell r="F421">
            <v>1.5106056240000001</v>
          </cell>
          <cell r="G421">
            <v>59.189920313155298</v>
          </cell>
          <cell r="H421">
            <v>2177.1999999999998</v>
          </cell>
          <cell r="I421">
            <v>24.503215499653471</v>
          </cell>
          <cell r="J421">
            <v>0.86462730997104653</v>
          </cell>
          <cell r="K421">
            <v>33.878611839302984</v>
          </cell>
          <cell r="L421">
            <v>1246.1668018183959</v>
          </cell>
          <cell r="N421">
            <v>319</v>
          </cell>
        </row>
        <row r="422">
          <cell r="C422">
            <v>44044</v>
          </cell>
          <cell r="D422">
            <v>554.58844289445176</v>
          </cell>
          <cell r="E422">
            <v>44.26</v>
          </cell>
          <cell r="F422">
            <v>1.541911228</v>
          </cell>
          <cell r="G422">
            <v>63.381672025723475</v>
          </cell>
          <cell r="H422">
            <v>2410.0500000000002</v>
          </cell>
          <cell r="I422">
            <v>24.546084482508434</v>
          </cell>
          <cell r="J422">
            <v>0.85512614701799206</v>
          </cell>
          <cell r="K422">
            <v>35.150742796792819</v>
          </cell>
          <cell r="L422">
            <v>1336.5858767977736</v>
          </cell>
          <cell r="N422">
            <v>320</v>
          </cell>
        </row>
        <row r="423">
          <cell r="C423">
            <v>44075</v>
          </cell>
          <cell r="D423">
            <v>556.28421881376664</v>
          </cell>
          <cell r="E423">
            <v>41.09</v>
          </cell>
          <cell r="F423">
            <v>1.5610914220000001</v>
          </cell>
          <cell r="G423">
            <v>61.84814381759719</v>
          </cell>
          <cell r="H423">
            <v>2442.46</v>
          </cell>
          <cell r="I423">
            <v>22.857718551057676</v>
          </cell>
          <cell r="J423">
            <v>0.86841052218414216</v>
          </cell>
          <cell r="K423">
            <v>34.40514636865354</v>
          </cell>
          <cell r="L423">
            <v>1358.7019530838725</v>
          </cell>
          <cell r="N423">
            <v>321</v>
          </cell>
        </row>
        <row r="424">
          <cell r="C424">
            <v>44105</v>
          </cell>
          <cell r="D424">
            <v>557.07587313563533</v>
          </cell>
          <cell r="E424">
            <v>40.47</v>
          </cell>
          <cell r="F424">
            <v>1.649496684</v>
          </cell>
          <cell r="G424">
            <v>61.174437299035368</v>
          </cell>
          <cell r="H424">
            <v>2440.65</v>
          </cell>
          <cell r="I424">
            <v>22.54486058579916</v>
          </cell>
          <cell r="J424">
            <v>0.91889480547363522</v>
          </cell>
          <cell r="K424">
            <v>34.078803071941309</v>
          </cell>
          <cell r="L424">
            <v>1359.6272297684884</v>
          </cell>
          <cell r="N424">
            <v>322</v>
          </cell>
        </row>
        <row r="425">
          <cell r="C425">
            <v>44136</v>
          </cell>
          <cell r="D425">
            <v>554.46844451492746</v>
          </cell>
          <cell r="E425">
            <v>43.23</v>
          </cell>
          <cell r="F425">
            <v>1.711226044</v>
          </cell>
          <cell r="G425">
            <v>60.11261675088042</v>
          </cell>
          <cell r="H425">
            <v>2671.6</v>
          </cell>
          <cell r="I425">
            <v>23.969670856380311</v>
          </cell>
          <cell r="J425">
            <v>0.94882084283011281</v>
          </cell>
          <cell r="K425">
            <v>33.330549105582641</v>
          </cell>
          <cell r="L425">
            <v>1481.31789636608</v>
          </cell>
          <cell r="N425">
            <v>323</v>
          </cell>
        </row>
        <row r="426">
          <cell r="C426">
            <v>44166</v>
          </cell>
          <cell r="D426">
            <v>539.02687269476223</v>
          </cell>
          <cell r="E426">
            <v>49.87</v>
          </cell>
          <cell r="F426">
            <v>1.7861831239999999</v>
          </cell>
          <cell r="G426">
            <v>59.607640483846268</v>
          </cell>
          <cell r="H426">
            <v>2779.85</v>
          </cell>
          <cell r="I426">
            <v>26.881270141287789</v>
          </cell>
          <cell r="J426">
            <v>0.96280070338988055</v>
          </cell>
          <cell r="K426">
            <v>32.130120038721358</v>
          </cell>
          <cell r="L426">
            <v>1498.4138520605347</v>
          </cell>
          <cell r="N426">
            <v>324</v>
          </cell>
        </row>
        <row r="427">
          <cell r="C427">
            <v>44197</v>
          </cell>
          <cell r="D427">
            <v>538.97655936975536</v>
          </cell>
          <cell r="E427">
            <v>54.55</v>
          </cell>
          <cell r="F427">
            <v>1.9230900259999999</v>
          </cell>
          <cell r="G427">
            <v>60.118167202572337</v>
          </cell>
          <cell r="H427">
            <v>2705.34</v>
          </cell>
          <cell r="I427">
            <v>29.401171313620154</v>
          </cell>
          <cell r="J427">
            <v>1.0365004455717732</v>
          </cell>
          <cell r="K427">
            <v>32.402282914458105</v>
          </cell>
          <cell r="L427">
            <v>1458.1148451253741</v>
          </cell>
          <cell r="N427">
            <v>325</v>
          </cell>
        </row>
        <row r="428">
          <cell r="C428">
            <v>44228</v>
          </cell>
          <cell r="D428">
            <v>542.22040629357105</v>
          </cell>
          <cell r="E428">
            <v>61.96</v>
          </cell>
          <cell r="F428">
            <v>2.0450055119999999</v>
          </cell>
          <cell r="G428">
            <v>58.328135048231502</v>
          </cell>
          <cell r="H428">
            <v>2744.5</v>
          </cell>
          <cell r="I428">
            <v>33.595976373949661</v>
          </cell>
          <cell r="J428">
            <v>1.1088437195892322</v>
          </cell>
          <cell r="K428">
            <v>31.626705084198367</v>
          </cell>
          <cell r="L428">
            <v>1488.1239050727058</v>
          </cell>
          <cell r="N428">
            <v>326</v>
          </cell>
        </row>
        <row r="429">
          <cell r="C429">
            <v>44256</v>
          </cell>
          <cell r="D429">
            <v>551.29869114548626</v>
          </cell>
          <cell r="E429">
            <v>65.19</v>
          </cell>
          <cell r="F429">
            <v>2.0161249899999998</v>
          </cell>
          <cell r="G429">
            <v>55.355515168460776</v>
          </cell>
          <cell r="H429">
            <v>2791.94</v>
          </cell>
          <cell r="I429">
            <v>35.939161675774244</v>
          </cell>
          <cell r="J429">
            <v>1.1114870681727063</v>
          </cell>
          <cell r="K429">
            <v>30.51742306005654</v>
          </cell>
          <cell r="L429">
            <v>1539.1928677567289</v>
          </cell>
          <cell r="N429">
            <v>327</v>
          </cell>
        </row>
        <row r="430">
          <cell r="C430">
            <v>44287</v>
          </cell>
          <cell r="D430">
            <v>547.62466593162094</v>
          </cell>
          <cell r="E430">
            <v>64.77</v>
          </cell>
          <cell r="F430">
            <v>2.0002517260000001</v>
          </cell>
          <cell r="G430">
            <v>56.553054662379431</v>
          </cell>
          <cell r="H430">
            <v>2829.01</v>
          </cell>
          <cell r="I430">
            <v>35.46964961239108</v>
          </cell>
          <cell r="J430">
            <v>1.0953871832298983</v>
          </cell>
          <cell r="K430">
            <v>30.969847666898232</v>
          </cell>
          <cell r="L430">
            <v>1549.235656167215</v>
          </cell>
          <cell r="N430">
            <v>328</v>
          </cell>
        </row>
        <row r="431">
          <cell r="C431">
            <v>44317</v>
          </cell>
          <cell r="D431">
            <v>540.08419060206313</v>
          </cell>
          <cell r="E431">
            <v>68.040000000000006</v>
          </cell>
          <cell r="F431">
            <v>2.0037791179999997</v>
          </cell>
          <cell r="G431">
            <v>59.407090878321199</v>
          </cell>
          <cell r="H431">
            <v>2965.73</v>
          </cell>
          <cell r="I431">
            <v>36.747328328564379</v>
          </cell>
          <cell r="J431">
            <v>1.0822094230903458</v>
          </cell>
          <cell r="K431">
            <v>32.08483059304131</v>
          </cell>
          <cell r="L431">
            <v>1601.7438865942565</v>
          </cell>
          <cell r="N431">
            <v>329</v>
          </cell>
        </row>
        <row r="432">
          <cell r="C432">
            <v>44348</v>
          </cell>
          <cell r="D432">
            <v>544.55361270906462</v>
          </cell>
          <cell r="E432">
            <v>73.069999999999993</v>
          </cell>
          <cell r="F432">
            <v>2.0833659</v>
          </cell>
          <cell r="G432">
            <v>59.038512130955851</v>
          </cell>
          <cell r="H432">
            <v>2951.85</v>
          </cell>
          <cell r="I432">
            <v>39.790532480651343</v>
          </cell>
          <cell r="J432">
            <v>1.1345044274398719</v>
          </cell>
          <cell r="K432">
            <v>32.149635069879949</v>
          </cell>
          <cell r="L432">
            <v>1607.4405816752524</v>
          </cell>
          <cell r="N432">
            <v>330</v>
          </cell>
        </row>
        <row r="433">
          <cell r="C433">
            <v>44378</v>
          </cell>
          <cell r="D433">
            <v>554.87553810552754</v>
          </cell>
          <cell r="E433">
            <v>74.39</v>
          </cell>
          <cell r="F433">
            <v>2.1539137400000001</v>
          </cell>
          <cell r="G433">
            <v>58.06664717918737</v>
          </cell>
          <cell r="H433">
            <v>2947.52</v>
          </cell>
          <cell r="I433">
            <v>41.277191279670191</v>
          </cell>
          <cell r="J433">
            <v>1.1951540455153895</v>
          </cell>
          <cell r="K433">
            <v>32.219762099535401</v>
          </cell>
          <cell r="L433">
            <v>1635.5067460768046</v>
          </cell>
          <cell r="N433">
            <v>331</v>
          </cell>
        </row>
        <row r="434">
          <cell r="C434">
            <v>44409</v>
          </cell>
          <cell r="D434">
            <v>557.24046274388184</v>
          </cell>
          <cell r="E434">
            <v>70.02</v>
          </cell>
          <cell r="F434">
            <v>2.2332800599999998</v>
          </cell>
          <cell r="G434">
            <v>57.366100137804317</v>
          </cell>
          <cell r="H434">
            <v>2987.95</v>
          </cell>
          <cell r="I434">
            <v>39.017977201326602</v>
          </cell>
          <cell r="J434">
            <v>1.2444740140710842</v>
          </cell>
          <cell r="K434">
            <v>31.966712186601942</v>
          </cell>
          <cell r="L434">
            <v>1665.0066406555816</v>
          </cell>
          <cell r="N434">
            <v>332</v>
          </cell>
        </row>
        <row r="435">
          <cell r="C435">
            <v>44440</v>
          </cell>
          <cell r="D435">
            <v>557.32123062660753</v>
          </cell>
          <cell r="E435">
            <v>74.599999999999994</v>
          </cell>
          <cell r="F435">
            <v>2.2857500160000002</v>
          </cell>
          <cell r="G435">
            <v>58.324758842443728</v>
          </cell>
          <cell r="H435">
            <v>3036.02</v>
          </cell>
          <cell r="I435">
            <v>41.576163804744915</v>
          </cell>
          <cell r="J435">
            <v>1.273897011821908</v>
          </cell>
          <cell r="K435">
            <v>32.50562637407085</v>
          </cell>
          <cell r="L435">
            <v>1692.038402606993</v>
          </cell>
          <cell r="N435">
            <v>333</v>
          </cell>
        </row>
        <row r="436">
          <cell r="C436">
            <v>44470</v>
          </cell>
          <cell r="D436">
            <v>565.4121650742012</v>
          </cell>
          <cell r="E436">
            <v>83.65</v>
          </cell>
          <cell r="F436">
            <v>2.5877829559999999</v>
          </cell>
          <cell r="G436">
            <v>57.057877813504838</v>
          </cell>
          <cell r="H436">
            <v>3359.91</v>
          </cell>
          <cell r="I436">
            <v>47.296727608456933</v>
          </cell>
          <cell r="J436">
            <v>1.4631639638940763</v>
          </cell>
          <cell r="K436">
            <v>32.261218229072995</v>
          </cell>
          <cell r="L436">
            <v>1899.7339875544594</v>
          </cell>
          <cell r="N436">
            <v>334</v>
          </cell>
        </row>
        <row r="437">
          <cell r="C437">
            <v>44501</v>
          </cell>
          <cell r="D437">
            <v>574.77286708775625</v>
          </cell>
          <cell r="E437">
            <v>80.77</v>
          </cell>
          <cell r="F437">
            <v>2.7897261480000002</v>
          </cell>
          <cell r="G437">
            <v>58.530327389652157</v>
          </cell>
          <cell r="H437">
            <v>3311.27</v>
          </cell>
          <cell r="I437">
            <v>46.42440447467807</v>
          </cell>
          <cell r="J437">
            <v>1.6034588964756424</v>
          </cell>
          <cell r="K437">
            <v>33.6416440853354</v>
          </cell>
          <cell r="L437">
            <v>1903.2281516016747</v>
          </cell>
          <cell r="N437">
            <v>335</v>
          </cell>
        </row>
        <row r="438">
          <cell r="C438">
            <v>44531</v>
          </cell>
          <cell r="D438">
            <v>580.30118232211919</v>
          </cell>
          <cell r="E438">
            <v>74.31</v>
          </cell>
          <cell r="F438">
            <v>2.6464258479999998</v>
          </cell>
          <cell r="G438">
            <v>57.516479099678456</v>
          </cell>
          <cell r="H438">
            <v>3399.21</v>
          </cell>
          <cell r="I438">
            <v>43.122180858356678</v>
          </cell>
          <cell r="J438">
            <v>1.5357240485222166</v>
          </cell>
          <cell r="K438">
            <v>33.37688082454887</v>
          </cell>
          <cell r="L438">
            <v>1972.5655819611707</v>
          </cell>
          <cell r="N438">
            <v>336</v>
          </cell>
        </row>
        <row r="439">
          <cell r="C439">
            <v>44562</v>
          </cell>
          <cell r="D439">
            <v>579.78126422655839</v>
          </cell>
          <cell r="E439">
            <v>85.53</v>
          </cell>
          <cell r="F439">
            <v>2.9112007100000001</v>
          </cell>
          <cell r="G439">
            <v>58.402250803858514</v>
          </cell>
          <cell r="H439">
            <v>3599.14</v>
          </cell>
          <cell r="I439">
            <v>49.588691529297542</v>
          </cell>
          <cell r="J439">
            <v>1.6878596280610545</v>
          </cell>
          <cell r="K439">
            <v>33.860530804737621</v>
          </cell>
          <cell r="L439">
            <v>2086.7139393283751</v>
          </cell>
          <cell r="N439">
            <v>337</v>
          </cell>
        </row>
        <row r="440">
          <cell r="C440">
            <v>44593</v>
          </cell>
          <cell r="D440">
            <v>578.37890893172448</v>
          </cell>
          <cell r="E440">
            <v>95.76</v>
          </cell>
          <cell r="F440">
            <v>3.0514145419999998</v>
          </cell>
          <cell r="G440">
            <v>59.733681672025725</v>
          </cell>
          <cell r="H440">
            <v>3620.04</v>
          </cell>
          <cell r="I440">
            <v>55.385564319301942</v>
          </cell>
          <cell r="J440">
            <v>1.7648738135003577</v>
          </cell>
          <cell r="K440">
            <v>34.548701631941185</v>
          </cell>
          <cell r="L440">
            <v>2093.7547854892</v>
          </cell>
          <cell r="N440">
            <v>338</v>
          </cell>
        </row>
        <row r="441">
          <cell r="C441">
            <v>44621</v>
          </cell>
          <cell r="D441">
            <v>595.3224078158496</v>
          </cell>
          <cell r="E441">
            <v>115.59</v>
          </cell>
          <cell r="F441">
            <v>3.1113802060000002</v>
          </cell>
          <cell r="G441">
            <v>62.617922549979035</v>
          </cell>
          <cell r="H441">
            <v>3962.21</v>
          </cell>
          <cell r="I441">
            <v>68.81331711943406</v>
          </cell>
          <cell r="J441">
            <v>1.8522743558664942</v>
          </cell>
          <cell r="K441">
            <v>37.277852424879903</v>
          </cell>
          <cell r="L441">
            <v>2358.7923974720375</v>
          </cell>
          <cell r="N441">
            <v>339</v>
          </cell>
        </row>
        <row r="442">
          <cell r="C442">
            <v>44652</v>
          </cell>
          <cell r="D442">
            <v>606.43197959839063</v>
          </cell>
          <cell r="E442">
            <v>105.78</v>
          </cell>
          <cell r="F442">
            <v>3.4242157839999998</v>
          </cell>
          <cell r="G442">
            <v>62.219918767981049</v>
          </cell>
          <cell r="H442">
            <v>4360.43</v>
          </cell>
          <cell r="I442">
            <v>64.148374801917754</v>
          </cell>
          <cell r="J442">
            <v>2.076553956463175</v>
          </cell>
          <cell r="K442">
            <v>37.732148508917803</v>
          </cell>
          <cell r="L442">
            <v>2644.3041968002103</v>
          </cell>
          <cell r="N442">
            <v>340</v>
          </cell>
        </row>
        <row r="443">
          <cell r="C443">
            <v>44682</v>
          </cell>
          <cell r="D443">
            <v>620.14188682105419</v>
          </cell>
          <cell r="E443">
            <v>112.37</v>
          </cell>
          <cell r="F443">
            <v>3.6100652499999999</v>
          </cell>
          <cell r="G443">
            <v>59.535063543102112</v>
          </cell>
          <cell r="H443">
            <v>3751.48</v>
          </cell>
          <cell r="I443">
            <v>69.685343822081862</v>
          </cell>
          <cell r="J443">
            <v>2.2387526756821208</v>
          </cell>
          <cell r="K443">
            <v>36.9201866376307</v>
          </cell>
          <cell r="L443">
            <v>2326.4498855714487</v>
          </cell>
          <cell r="N443">
            <v>341</v>
          </cell>
        </row>
        <row r="444">
          <cell r="C444">
            <v>44713</v>
          </cell>
          <cell r="D444">
            <v>620.90096940673163</v>
          </cell>
          <cell r="E444">
            <v>120.08</v>
          </cell>
          <cell r="F444">
            <v>3.3988626540000002</v>
          </cell>
          <cell r="G444">
            <v>59.013665594855304</v>
          </cell>
          <cell r="H444">
            <v>3629.73</v>
          </cell>
          <cell r="I444">
            <v>74.557788406360331</v>
          </cell>
          <cell r="J444">
            <v>2.1103571167489368</v>
          </cell>
          <cell r="K444">
            <v>36.641642176090343</v>
          </cell>
          <cell r="L444">
            <v>2253.7028756846962</v>
          </cell>
          <cell r="N444">
            <v>342</v>
          </cell>
        </row>
        <row r="445">
          <cell r="C445">
            <v>44743</v>
          </cell>
          <cell r="D445">
            <v>644.56520703337208</v>
          </cell>
          <cell r="E445">
            <v>108.92</v>
          </cell>
          <cell r="F445">
            <v>2.8887135860000002</v>
          </cell>
          <cell r="G445">
            <v>55.911269330883478</v>
          </cell>
          <cell r="H445">
            <v>3105.36</v>
          </cell>
          <cell r="I445">
            <v>70.206042350074881</v>
          </cell>
          <cell r="J445">
            <v>1.8619642706202049</v>
          </cell>
          <cell r="K445">
            <v>36.038458891759532</v>
          </cell>
          <cell r="L445">
            <v>2001.6070113131525</v>
          </cell>
          <cell r="N445">
            <v>343</v>
          </cell>
        </row>
        <row r="446">
          <cell r="C446">
            <v>44774</v>
          </cell>
          <cell r="D446">
            <v>647.70000000000005</v>
          </cell>
          <cell r="E446">
            <v>98.6</v>
          </cell>
          <cell r="F446">
            <v>2.742988204</v>
          </cell>
          <cell r="G446">
            <v>56.772508038585215</v>
          </cell>
          <cell r="H446">
            <v>3587.57</v>
          </cell>
          <cell r="I446">
            <v>63.863219999999998</v>
          </cell>
          <cell r="J446">
            <v>1.7766334597308</v>
          </cell>
          <cell r="K446">
            <v>36.771553456591647</v>
          </cell>
          <cell r="L446">
            <v>2323.669089</v>
          </cell>
          <cell r="N446">
            <v>344</v>
          </cell>
        </row>
        <row r="447">
          <cell r="C447">
            <v>44805</v>
          </cell>
          <cell r="D447">
            <v>662.50221826894438</v>
          </cell>
          <cell r="E447">
            <v>90.16</v>
          </cell>
          <cell r="F447">
            <v>2.607844998</v>
          </cell>
          <cell r="G447">
            <v>54.19239013933548</v>
          </cell>
          <cell r="H447">
            <v>3124.97</v>
          </cell>
          <cell r="I447">
            <v>59.731199999128023</v>
          </cell>
          <cell r="J447">
            <v>1.7277030960765707</v>
          </cell>
          <cell r="K447">
            <v>35.902578680605821</v>
          </cell>
          <cell r="L447">
            <v>2070.2995570239027</v>
          </cell>
          <cell r="N447">
            <v>345</v>
          </cell>
        </row>
        <row r="448">
          <cell r="C448">
            <v>44835</v>
          </cell>
          <cell r="D448">
            <v>667.66319471048143</v>
          </cell>
          <cell r="E448">
            <v>93.13</v>
          </cell>
          <cell r="F448">
            <v>2.1975652160000001</v>
          </cell>
          <cell r="G448">
            <v>53.55649977032612</v>
          </cell>
          <cell r="H448">
            <v>2967.21</v>
          </cell>
          <cell r="I448">
            <v>62.179473323387128</v>
          </cell>
          <cell r="J448">
            <v>1.4672334126991893</v>
          </cell>
          <cell r="K448">
            <v>35.757703734167102</v>
          </cell>
          <cell r="L448">
            <v>1981.0969079768877</v>
          </cell>
          <cell r="N448">
            <v>346</v>
          </cell>
        </row>
        <row r="449">
          <cell r="C449">
            <v>44866</v>
          </cell>
          <cell r="D449">
            <v>643.30202704481917</v>
          </cell>
          <cell r="E449">
            <v>91.07</v>
          </cell>
          <cell r="F449">
            <v>2.2255638900000001</v>
          </cell>
          <cell r="G449">
            <v>55.479026600409235</v>
          </cell>
          <cell r="H449">
            <v>2938.92</v>
          </cell>
          <cell r="I449">
            <v>58.585515602971675</v>
          </cell>
          <cell r="J449">
            <v>1.4317097617547532</v>
          </cell>
          <cell r="K449">
            <v>35.689770270516703</v>
          </cell>
          <cell r="L449">
            <v>1890.6131933225602</v>
          </cell>
          <cell r="N449">
            <v>347</v>
          </cell>
        </row>
        <row r="450">
          <cell r="C450">
            <v>44896</v>
          </cell>
          <cell r="D450">
            <v>619.49785425824382</v>
          </cell>
          <cell r="E450">
            <v>80.900000000000006</v>
          </cell>
          <cell r="F450">
            <v>2.2238000000000002</v>
          </cell>
          <cell r="G450">
            <v>57.691318327974273</v>
          </cell>
          <cell r="H450">
            <v>3129.48</v>
          </cell>
          <cell r="I450">
            <v>50.117376409491932</v>
          </cell>
          <cell r="J450">
            <v>1.3776393282994828</v>
          </cell>
          <cell r="K450">
            <v>35.739647913509351</v>
          </cell>
          <cell r="L450">
            <v>1938.7061449440887</v>
          </cell>
          <cell r="N450">
            <v>348</v>
          </cell>
        </row>
        <row r="451">
          <cell r="C451">
            <v>44927</v>
          </cell>
          <cell r="D451">
            <v>609.1864081582662</v>
          </cell>
          <cell r="E451">
            <v>83.1</v>
          </cell>
          <cell r="F451">
            <v>2.2109999999999999</v>
          </cell>
          <cell r="G451">
            <v>61.019292604501608</v>
          </cell>
          <cell r="H451">
            <v>3309.81</v>
          </cell>
          <cell r="I451">
            <v>50.623390517951918</v>
          </cell>
          <cell r="J451">
            <v>1.3469111484379264</v>
          </cell>
          <cell r="K451">
            <v>37.172123690094587</v>
          </cell>
          <cell r="L451">
            <v>2016.2912655863111</v>
          </cell>
          <cell r="N451">
            <v>349</v>
          </cell>
        </row>
        <row r="452">
          <cell r="C452">
            <v>44958</v>
          </cell>
          <cell r="D452">
            <v>612.24616140192643</v>
          </cell>
          <cell r="E452">
            <v>82.7</v>
          </cell>
          <cell r="F452">
            <v>2.1909999999999998</v>
          </cell>
          <cell r="G452">
            <v>59.688102893890672</v>
          </cell>
          <cell r="H452">
            <v>3133.84</v>
          </cell>
          <cell r="I452">
            <v>50.63275754793932</v>
          </cell>
          <cell r="J452">
            <v>1.3414313396316206</v>
          </cell>
          <cell r="K452">
            <v>36.543811878147785</v>
          </cell>
          <cell r="L452">
            <v>1918.6815104478133</v>
          </cell>
          <cell r="N452">
            <v>350</v>
          </cell>
        </row>
        <row r="453">
          <cell r="C453">
            <v>44986</v>
          </cell>
          <cell r="D453">
            <v>612.7749991642238</v>
          </cell>
          <cell r="E453">
            <v>78.5</v>
          </cell>
          <cell r="F453">
            <v>2.1030000000000002</v>
          </cell>
          <cell r="G453">
            <v>61.369774919614144</v>
          </cell>
          <cell r="H453">
            <v>2967.46</v>
          </cell>
          <cell r="I453">
            <v>48.102837434391574</v>
          </cell>
          <cell r="J453">
            <v>1.2886658232423629</v>
          </cell>
          <cell r="K453">
            <v>37.605863775075157</v>
          </cell>
          <cell r="L453">
            <v>1818.3852990198675</v>
          </cell>
          <cell r="N453">
            <v>351</v>
          </cell>
        </row>
        <row r="454">
          <cell r="C454">
            <v>45017</v>
          </cell>
          <cell r="D454">
            <v>598.09353314966711</v>
          </cell>
          <cell r="E454">
            <v>84.11</v>
          </cell>
          <cell r="F454">
            <v>2.0979163920000001</v>
          </cell>
          <cell r="G454">
            <v>64.271436227223987</v>
          </cell>
          <cell r="H454">
            <v>2767.56</v>
          </cell>
          <cell r="I454">
            <v>50.305647073218495</v>
          </cell>
          <cell r="J454">
            <v>1.254750227143882</v>
          </cell>
          <cell r="K454">
            <v>38.440330373743905</v>
          </cell>
          <cell r="L454">
            <v>1655.2597386036928</v>
          </cell>
          <cell r="N454">
            <v>352</v>
          </cell>
        </row>
        <row r="455">
          <cell r="C455">
            <v>45047</v>
          </cell>
          <cell r="D455">
            <v>603.66036467713059</v>
          </cell>
          <cell r="E455">
            <v>75.7</v>
          </cell>
          <cell r="F455">
            <v>2.0734451100000002</v>
          </cell>
          <cell r="G455">
            <v>64.076768488745984</v>
          </cell>
          <cell r="H455">
            <v>2475.6999999999998</v>
          </cell>
          <cell r="I455">
            <v>45.697089606058782</v>
          </cell>
          <cell r="J455">
            <v>1.2516566312406132</v>
          </cell>
          <cell r="K455">
            <v>38.680605433248473</v>
          </cell>
          <cell r="L455">
            <v>1494.481964831172</v>
          </cell>
          <cell r="N455">
            <v>353</v>
          </cell>
        </row>
        <row r="456">
          <cell r="C456">
            <v>45078</v>
          </cell>
          <cell r="D456">
            <v>605.1835846483234</v>
          </cell>
          <cell r="E456">
            <v>74.89</v>
          </cell>
          <cell r="F456">
            <v>2.0388325759999999</v>
          </cell>
          <cell r="G456">
            <v>62.495615317158702</v>
          </cell>
          <cell r="H456">
            <v>2375.4499999999998</v>
          </cell>
          <cell r="I456">
            <v>45.322198654312942</v>
          </cell>
          <cell r="J456">
            <v>1.2338680068414551</v>
          </cell>
          <cell r="K456">
            <v>37.82132050244077</v>
          </cell>
          <cell r="L456">
            <v>1437.5833461528598</v>
          </cell>
          <cell r="N456">
            <v>354</v>
          </cell>
        </row>
        <row r="457">
          <cell r="C457">
            <v>45108</v>
          </cell>
          <cell r="D457">
            <v>593.2641265094702</v>
          </cell>
          <cell r="E457">
            <v>80.099999999999994</v>
          </cell>
          <cell r="F457">
            <v>2.0542649160000002</v>
          </cell>
          <cell r="G457">
            <v>51.335266235036578</v>
          </cell>
          <cell r="H457">
            <v>2404.65</v>
          </cell>
          <cell r="I457">
            <v>47.520456533408556</v>
          </cell>
          <cell r="J457">
            <v>1.2187216810097903</v>
          </cell>
          <cell r="K457">
            <v>30.455371882060074</v>
          </cell>
          <cell r="L457">
            <v>1426.5925818109977</v>
          </cell>
          <cell r="N457">
            <v>355</v>
          </cell>
        </row>
        <row r="458">
          <cell r="C458">
            <v>45139</v>
          </cell>
          <cell r="D458">
            <v>601.32709833270178</v>
          </cell>
          <cell r="E458">
            <v>86.162999999999997</v>
          </cell>
          <cell r="F458">
            <v>2.1148919660000001</v>
          </cell>
          <cell r="G458">
            <v>50.588804448456528</v>
          </cell>
          <cell r="H458">
            <v>2404.65</v>
          </cell>
          <cell r="I458">
            <v>51.812146773640585</v>
          </cell>
          <cell r="J458">
            <v>1.271741849201923</v>
          </cell>
          <cell r="K458">
            <v>30.420418987110839</v>
          </cell>
          <cell r="L458">
            <v>1445.9812070057312</v>
          </cell>
          <cell r="N458">
            <v>356</v>
          </cell>
        </row>
        <row r="459">
          <cell r="C459">
            <v>45170</v>
          </cell>
          <cell r="D459">
            <v>614.00350832972708</v>
          </cell>
          <cell r="E459">
            <v>94</v>
          </cell>
          <cell r="F459">
            <v>2.1594252900000002</v>
          </cell>
          <cell r="G459">
            <v>50.515412156895188</v>
          </cell>
          <cell r="H459">
            <v>2404.65</v>
          </cell>
          <cell r="I459">
            <v>57.71632978299435</v>
          </cell>
          <cell r="J459">
            <v>1.3258947040359386</v>
          </cell>
          <cell r="K459">
            <v>31.01664028905579</v>
          </cell>
          <cell r="L459">
            <v>1476.4635363050784</v>
          </cell>
          <cell r="N459">
            <v>357</v>
          </cell>
        </row>
        <row r="460">
          <cell r="C460">
            <v>45200</v>
          </cell>
          <cell r="D460">
            <v>621.03103739036931</v>
          </cell>
          <cell r="E460">
            <v>91.061000000000007</v>
          </cell>
          <cell r="F460">
            <v>2.1062939479999998</v>
          </cell>
          <cell r="G460">
            <v>61.500859287317624</v>
          </cell>
          <cell r="H460">
            <v>2448.56</v>
          </cell>
          <cell r="I460">
            <v>56.55170729580442</v>
          </cell>
          <cell r="J460">
            <v>1.3080739155754963</v>
          </cell>
          <cell r="K460">
            <v>38.193942443601991</v>
          </cell>
          <cell r="L460">
            <v>1520.6317569125624</v>
          </cell>
          <cell r="N460">
            <v>358</v>
          </cell>
        </row>
        <row r="461">
          <cell r="C461">
            <v>45231</v>
          </cell>
          <cell r="D461">
            <v>606.99125880362328</v>
          </cell>
          <cell r="E461">
            <v>83.183000000000007</v>
          </cell>
          <cell r="F461">
            <v>1.994299252</v>
          </cell>
          <cell r="G461">
            <v>63.777824541713422</v>
          </cell>
          <cell r="H461">
            <v>2543.61</v>
          </cell>
          <cell r="I461">
            <v>50.491353881061798</v>
          </cell>
          <cell r="J461">
            <v>1.2105222134026044</v>
          </cell>
          <cell r="K461">
            <v>38.712582002331246</v>
          </cell>
          <cell r="L461">
            <v>1543.9490358054843</v>
          </cell>
          <cell r="N461">
            <v>359</v>
          </cell>
        </row>
        <row r="462">
          <cell r="C462">
            <v>45261</v>
          </cell>
          <cell r="D462">
            <v>601.6863186386588</v>
          </cell>
          <cell r="E462">
            <v>77.858000000000004</v>
          </cell>
          <cell r="F462">
            <v>1.9954015620000001</v>
          </cell>
          <cell r="G462">
            <v>65.319394433013258</v>
          </cell>
          <cell r="H462">
            <v>2502.39</v>
          </cell>
          <cell r="I462">
            <v>46.846093396568698</v>
          </cell>
          <cell r="J462">
            <v>1.2006058200456096</v>
          </cell>
          <cell r="K462">
            <v>39.301785972106252</v>
          </cell>
          <cell r="L462">
            <v>1505.6538268981933</v>
          </cell>
          <cell r="N462">
            <v>360</v>
          </cell>
        </row>
        <row r="463">
          <cell r="C463">
            <v>45292</v>
          </cell>
          <cell r="D463">
            <v>601.52107623722429</v>
          </cell>
          <cell r="E463">
            <v>80.227000000000004</v>
          </cell>
          <cell r="F463">
            <v>2.0300140959999999</v>
          </cell>
          <cell r="G463">
            <v>65.447004769921449</v>
          </cell>
          <cell r="H463">
            <v>2515.42</v>
          </cell>
          <cell r="I463">
            <v>48.2582313832838</v>
          </cell>
          <cell r="J463">
            <v>1.2210962638026559</v>
          </cell>
          <cell r="K463">
            <v>39.367752745705907</v>
          </cell>
          <cell r="L463">
            <v>1513.0781455886388</v>
          </cell>
          <cell r="N463">
            <v>361</v>
          </cell>
        </row>
        <row r="464">
          <cell r="C464">
            <v>45323</v>
          </cell>
          <cell r="D464">
            <v>607.67460870830405</v>
          </cell>
          <cell r="E464">
            <v>83.763999999999996</v>
          </cell>
          <cell r="F464">
            <v>2.187864888</v>
          </cell>
          <cell r="G464">
            <v>65.11947628845779</v>
          </cell>
          <cell r="H464">
            <v>2359.0100000000002</v>
          </cell>
          <cell r="I464">
            <v>50.901255923842378</v>
          </cell>
          <cell r="J464">
            <v>1.3295099397220373</v>
          </cell>
          <cell r="K464">
            <v>39.571452272878268</v>
          </cell>
          <cell r="L464">
            <v>1433.5104786889765</v>
          </cell>
          <cell r="N464">
            <v>362</v>
          </cell>
        </row>
        <row r="465">
          <cell r="C465">
            <v>45352</v>
          </cell>
          <cell r="D465">
            <v>603.29047327935814</v>
          </cell>
          <cell r="E465">
            <v>85.447000000000003</v>
          </cell>
          <cell r="F465">
            <v>2.1988879880000001</v>
          </cell>
          <cell r="G465">
            <v>69.394852752057616</v>
          </cell>
          <cell r="H465">
            <v>2461.04</v>
          </cell>
          <cell r="I465">
            <v>51.549361070301316</v>
          </cell>
          <cell r="J465">
            <v>1.3265681749688156</v>
          </cell>
          <cell r="K465">
            <v>41.865253559940214</v>
          </cell>
          <cell r="L465">
            <v>1484.7219863594316</v>
          </cell>
          <cell r="N465">
            <v>363</v>
          </cell>
        </row>
        <row r="466">
          <cell r="C466">
            <v>45383</v>
          </cell>
          <cell r="D466">
            <v>611.48947797402127</v>
          </cell>
          <cell r="E466">
            <v>90.054000000000002</v>
          </cell>
          <cell r="F466">
            <v>1.9907718599999999</v>
          </cell>
          <cell r="G466">
            <v>75.112142979619847</v>
          </cell>
          <cell r="H466">
            <v>2732.74</v>
          </cell>
          <cell r="I466">
            <v>55.06707344947251</v>
          </cell>
          <cell r="J466">
            <v>1.2173360454367714</v>
          </cell>
          <cell r="K466">
            <v>45.930285100117786</v>
          </cell>
          <cell r="L466">
            <v>1671.0417560387268</v>
          </cell>
          <cell r="N466">
            <v>364</v>
          </cell>
        </row>
        <row r="467">
          <cell r="C467">
            <v>45413</v>
          </cell>
          <cell r="D467">
            <v>606.69389980255619</v>
          </cell>
          <cell r="E467">
            <v>81.995000000000005</v>
          </cell>
          <cell r="F467">
            <v>1.9069963000000001</v>
          </cell>
          <cell r="G467">
            <v>75.570742700372335</v>
          </cell>
          <cell r="H467">
            <v>2959.13</v>
          </cell>
          <cell r="I467">
            <v>49.745866314310597</v>
          </cell>
          <cell r="J467">
            <v>1.1569630221560454</v>
          </cell>
          <cell r="K467">
            <v>45.848308599864446</v>
          </cell>
          <cell r="L467">
            <v>1795.2861197227382</v>
          </cell>
          <cell r="N467">
            <v>365</v>
          </cell>
        </row>
        <row r="468">
          <cell r="C468">
            <v>45444</v>
          </cell>
          <cell r="D468">
            <v>609.70671069424441</v>
          </cell>
          <cell r="E468">
            <v>82.555000000000007</v>
          </cell>
          <cell r="F468">
            <v>1.833802916</v>
          </cell>
          <cell r="G468">
            <v>74.78510125622698</v>
          </cell>
          <cell r="H468">
            <v>2809.19</v>
          </cell>
          <cell r="I468">
            <v>50.33433750136335</v>
          </cell>
          <cell r="J468">
            <v>1.1180819439758738</v>
          </cell>
          <cell r="K468">
            <v>45.596978095870156</v>
          </cell>
          <cell r="L468">
            <v>1712.7819946151646</v>
          </cell>
          <cell r="N468">
            <v>366</v>
          </cell>
        </row>
        <row r="469">
          <cell r="C469">
            <v>45474</v>
          </cell>
          <cell r="D469">
            <v>604.91292488908994</v>
          </cell>
          <cell r="E469">
            <v>85.296000000000006</v>
          </cell>
          <cell r="F469">
            <v>1.792796984</v>
          </cell>
          <cell r="G469">
            <v>76.864672165524965</v>
          </cell>
          <cell r="H469">
            <v>2777.27</v>
          </cell>
          <cell r="I469">
            <v>51.596652841339818</v>
          </cell>
          <cell r="J469">
            <v>1.0844860673237791</v>
          </cell>
          <cell r="K469">
            <v>46.49643366028873</v>
          </cell>
          <cell r="L469">
            <v>1680.0065189067227</v>
          </cell>
          <cell r="N469">
            <v>367</v>
          </cell>
        </row>
        <row r="470">
          <cell r="C470">
            <v>45505</v>
          </cell>
          <cell r="D470">
            <v>595.71919407984967</v>
          </cell>
          <cell r="E470">
            <v>80.863</v>
          </cell>
          <cell r="F470">
            <v>1.7612709179999999</v>
          </cell>
          <cell r="G470">
            <v>79.364568978716903</v>
          </cell>
          <cell r="H470">
            <v>2714.08</v>
          </cell>
          <cell r="I470">
            <v>48.171641190878887</v>
          </cell>
          <cell r="J470">
            <v>1.0492228918272368</v>
          </cell>
          <cell r="K470">
            <v>47.278997070495869</v>
          </cell>
          <cell r="L470">
            <v>1616.8295502682383</v>
          </cell>
          <cell r="N470">
            <v>368</v>
          </cell>
        </row>
        <row r="471">
          <cell r="C471">
            <v>45536</v>
          </cell>
          <cell r="D471">
            <v>590.64721120577258</v>
          </cell>
          <cell r="E471">
            <v>74.293000000000006</v>
          </cell>
          <cell r="F471">
            <v>1.818370576</v>
          </cell>
          <cell r="G471">
            <v>82.576328280508349</v>
          </cell>
          <cell r="H471">
            <v>2837.02</v>
          </cell>
          <cell r="I471">
            <v>43.880953262110467</v>
          </cell>
          <cell r="J471">
            <v>1.0740155096530344</v>
          </cell>
          <cell r="K471">
            <v>48.773478010494628</v>
          </cell>
          <cell r="L471">
            <v>1675.677951135001</v>
          </cell>
          <cell r="N471">
            <v>369</v>
          </cell>
        </row>
        <row r="472">
          <cell r="C472">
            <v>45566</v>
          </cell>
          <cell r="D472">
            <v>601.59809149544958</v>
          </cell>
          <cell r="E472">
            <v>75.662000000000006</v>
          </cell>
          <cell r="F472">
            <v>1.843723706</v>
          </cell>
          <cell r="G472">
            <v>86.4967845659164</v>
          </cell>
          <cell r="H472">
            <v>3105.77</v>
          </cell>
          <cell r="I472">
            <v>45.51811479872871</v>
          </cell>
          <cell r="J472">
            <v>1.1091806627745175</v>
          </cell>
          <cell r="K472">
            <v>52.036300515348366</v>
          </cell>
          <cell r="L472">
            <v>1868.4253046238225</v>
          </cell>
          <cell r="N472">
            <v>370</v>
          </cell>
        </row>
        <row r="473">
          <cell r="C473">
            <v>45597</v>
          </cell>
          <cell r="D473">
            <v>617.17451735667112</v>
          </cell>
          <cell r="E473">
            <v>74.394999999999996</v>
          </cell>
          <cell r="F473">
            <v>1.797206224</v>
          </cell>
          <cell r="G473">
            <v>85.404685346807554</v>
          </cell>
          <cell r="H473">
            <v>3004.2</v>
          </cell>
          <cell r="I473">
            <v>45.914698218749542</v>
          </cell>
          <cell r="J473">
            <v>1.1091898838876055</v>
          </cell>
          <cell r="K473">
            <v>52.709595458914315</v>
          </cell>
          <cell r="L473">
            <v>1854.1156850429113</v>
          </cell>
          <cell r="N473">
            <v>371</v>
          </cell>
        </row>
        <row r="474">
          <cell r="C474">
            <v>45627</v>
          </cell>
          <cell r="D474">
            <v>626.00795967753379</v>
          </cell>
          <cell r="E474">
            <v>73.832999999999998</v>
          </cell>
          <cell r="F474">
            <v>1.762373228</v>
          </cell>
          <cell r="G474">
            <v>85.010530546623798</v>
          </cell>
          <cell r="H474">
            <v>3034.16</v>
          </cell>
          <cell r="I474">
            <v>46.220045686871352</v>
          </cell>
          <cell r="J474">
            <v>1.1032596686505889</v>
          </cell>
          <cell r="K474">
            <v>53.217268778596626</v>
          </cell>
          <cell r="L474">
            <v>1899.4083109351857</v>
          </cell>
          <cell r="N474">
            <v>372</v>
          </cell>
        </row>
        <row r="475">
          <cell r="C475">
            <v>45658</v>
          </cell>
          <cell r="N475" t="str">
            <v/>
          </cell>
        </row>
        <row r="476">
          <cell r="C476">
            <v>45689</v>
          </cell>
          <cell r="N476" t="str">
            <v/>
          </cell>
        </row>
        <row r="477">
          <cell r="C477">
            <v>45717</v>
          </cell>
          <cell r="N477" t="str">
            <v/>
          </cell>
        </row>
        <row r="478">
          <cell r="C478">
            <v>45748</v>
          </cell>
          <cell r="N478" t="str">
            <v/>
          </cell>
        </row>
        <row r="479">
          <cell r="C479">
            <v>45778</v>
          </cell>
          <cell r="N479" t="str">
            <v/>
          </cell>
        </row>
        <row r="480">
          <cell r="C480">
            <v>45809</v>
          </cell>
          <cell r="N480" t="str">
            <v/>
          </cell>
        </row>
        <row r="481">
          <cell r="C481">
            <v>45839</v>
          </cell>
          <cell r="N481" t="str">
            <v/>
          </cell>
        </row>
        <row r="482">
          <cell r="C482">
            <v>45870</v>
          </cell>
          <cell r="N482" t="str">
            <v/>
          </cell>
        </row>
        <row r="483">
          <cell r="C483">
            <v>45901</v>
          </cell>
          <cell r="N483" t="str">
            <v/>
          </cell>
        </row>
        <row r="484">
          <cell r="C484">
            <v>45931</v>
          </cell>
          <cell r="N484" t="str">
            <v/>
          </cell>
        </row>
        <row r="485">
          <cell r="C485">
            <v>45962</v>
          </cell>
          <cell r="N485" t="str">
            <v/>
          </cell>
        </row>
        <row r="486">
          <cell r="C486">
            <v>45992</v>
          </cell>
          <cell r="N486" t="str">
            <v/>
          </cell>
        </row>
        <row r="487">
          <cell r="C487">
            <v>46023</v>
          </cell>
          <cell r="N487" t="str">
            <v/>
          </cell>
        </row>
        <row r="488">
          <cell r="C488">
            <v>46054</v>
          </cell>
          <cell r="N488" t="str">
            <v/>
          </cell>
        </row>
        <row r="489">
          <cell r="C489">
            <v>46082</v>
          </cell>
          <cell r="N489" t="str">
            <v/>
          </cell>
        </row>
        <row r="490">
          <cell r="C490">
            <v>46113</v>
          </cell>
          <cell r="N490" t="str">
            <v/>
          </cell>
        </row>
        <row r="491">
          <cell r="C491">
            <v>46143</v>
          </cell>
          <cell r="N491" t="str">
            <v/>
          </cell>
        </row>
        <row r="492">
          <cell r="C492">
            <v>46174</v>
          </cell>
          <cell r="N492" t="str">
            <v/>
          </cell>
        </row>
        <row r="493">
          <cell r="C493">
            <v>46204</v>
          </cell>
          <cell r="N493" t="str">
            <v/>
          </cell>
        </row>
        <row r="494">
          <cell r="C494">
            <v>46235</v>
          </cell>
          <cell r="N494" t="str">
            <v/>
          </cell>
        </row>
        <row r="495">
          <cell r="C495">
            <v>46266</v>
          </cell>
          <cell r="N495" t="str">
            <v/>
          </cell>
        </row>
        <row r="496">
          <cell r="C496">
            <v>46296</v>
          </cell>
          <cell r="N496" t="str">
            <v/>
          </cell>
        </row>
        <row r="497">
          <cell r="C497">
            <v>46327</v>
          </cell>
          <cell r="N497" t="str">
            <v/>
          </cell>
        </row>
        <row r="498">
          <cell r="C498">
            <v>46357</v>
          </cell>
          <cell r="N498" t="str">
            <v/>
          </cell>
        </row>
        <row r="499">
          <cell r="C499">
            <v>46388</v>
          </cell>
          <cell r="N499" t="str">
            <v/>
          </cell>
        </row>
        <row r="500">
          <cell r="C500">
            <v>46419</v>
          </cell>
          <cell r="N500" t="str">
            <v/>
          </cell>
        </row>
        <row r="501">
          <cell r="C501">
            <v>46447</v>
          </cell>
          <cell r="N501" t="str">
            <v/>
          </cell>
        </row>
        <row r="502">
          <cell r="C502">
            <v>46478</v>
          </cell>
          <cell r="N502" t="str">
            <v/>
          </cell>
        </row>
        <row r="503">
          <cell r="C503">
            <v>46508</v>
          </cell>
          <cell r="N503" t="str">
            <v/>
          </cell>
        </row>
        <row r="504">
          <cell r="C504">
            <v>46539</v>
          </cell>
          <cell r="N504" t="str">
            <v/>
          </cell>
        </row>
        <row r="505">
          <cell r="C505">
            <v>46569</v>
          </cell>
          <cell r="N505" t="str">
            <v/>
          </cell>
        </row>
        <row r="506">
          <cell r="C506">
            <v>46600</v>
          </cell>
          <cell r="N506" t="str">
            <v/>
          </cell>
        </row>
        <row r="507">
          <cell r="C507">
            <v>46631</v>
          </cell>
          <cell r="N507" t="str">
            <v/>
          </cell>
        </row>
        <row r="508">
          <cell r="C508">
            <v>46661</v>
          </cell>
          <cell r="N508" t="str">
            <v/>
          </cell>
        </row>
        <row r="509">
          <cell r="C509">
            <v>46692</v>
          </cell>
          <cell r="N509" t="str">
            <v/>
          </cell>
        </row>
        <row r="510">
          <cell r="C510">
            <v>46722</v>
          </cell>
          <cell r="N510" t="str">
            <v/>
          </cell>
        </row>
        <row r="511">
          <cell r="C511">
            <v>46753</v>
          </cell>
          <cell r="N511" t="str">
            <v/>
          </cell>
        </row>
        <row r="512">
          <cell r="C512">
            <v>46784</v>
          </cell>
          <cell r="N512" t="str">
            <v/>
          </cell>
        </row>
        <row r="513">
          <cell r="C513">
            <v>46813</v>
          </cell>
          <cell r="N513" t="str">
            <v/>
          </cell>
        </row>
        <row r="514">
          <cell r="C514">
            <v>46844</v>
          </cell>
          <cell r="N514" t="str">
            <v/>
          </cell>
        </row>
        <row r="515">
          <cell r="C515">
            <v>46874</v>
          </cell>
          <cell r="N515" t="str">
            <v/>
          </cell>
        </row>
        <row r="516">
          <cell r="C516">
            <v>46905</v>
          </cell>
          <cell r="N516" t="str">
            <v/>
          </cell>
        </row>
        <row r="517">
          <cell r="C517">
            <v>46935</v>
          </cell>
          <cell r="N517" t="str">
            <v/>
          </cell>
        </row>
        <row r="518">
          <cell r="C518">
            <v>46966</v>
          </cell>
          <cell r="N518" t="str">
            <v/>
          </cell>
        </row>
        <row r="519">
          <cell r="C519">
            <v>46997</v>
          </cell>
          <cell r="N519" t="str">
            <v/>
          </cell>
        </row>
        <row r="520">
          <cell r="C520">
            <v>47027</v>
          </cell>
          <cell r="N520" t="str">
            <v/>
          </cell>
        </row>
        <row r="521">
          <cell r="C521">
            <v>47058</v>
          </cell>
          <cell r="N521" t="str">
            <v/>
          </cell>
        </row>
        <row r="522">
          <cell r="C522">
            <v>47088</v>
          </cell>
          <cell r="N522" t="str">
            <v/>
          </cell>
        </row>
        <row r="523">
          <cell r="C523">
            <v>47119</v>
          </cell>
          <cell r="N523" t="str">
            <v/>
          </cell>
        </row>
        <row r="524">
          <cell r="C524">
            <v>47150</v>
          </cell>
          <cell r="N524" t="str">
            <v/>
          </cell>
        </row>
        <row r="525">
          <cell r="C525">
            <v>47178</v>
          </cell>
          <cell r="N525" t="str">
            <v/>
          </cell>
        </row>
        <row r="526">
          <cell r="C526">
            <v>47209</v>
          </cell>
          <cell r="N526" t="str">
            <v/>
          </cell>
        </row>
        <row r="527">
          <cell r="C527">
            <v>47239</v>
          </cell>
          <cell r="N527" t="str">
            <v/>
          </cell>
        </row>
        <row r="528">
          <cell r="C528">
            <v>47270</v>
          </cell>
          <cell r="N528" t="str">
            <v/>
          </cell>
        </row>
        <row r="529">
          <cell r="C529">
            <v>47300</v>
          </cell>
          <cell r="N529" t="str">
            <v/>
          </cell>
        </row>
        <row r="530">
          <cell r="C530">
            <v>47331</v>
          </cell>
          <cell r="N530" t="str">
            <v/>
          </cell>
        </row>
        <row r="531">
          <cell r="C531">
            <v>47362</v>
          </cell>
          <cell r="N531" t="str">
            <v/>
          </cell>
        </row>
        <row r="532">
          <cell r="C532">
            <v>47392</v>
          </cell>
          <cell r="N532" t="str">
            <v/>
          </cell>
        </row>
        <row r="533">
          <cell r="C533">
            <v>47423</v>
          </cell>
          <cell r="N533" t="str">
            <v/>
          </cell>
        </row>
        <row r="534">
          <cell r="C534">
            <v>47453</v>
          </cell>
          <cell r="N534" t="str">
            <v/>
          </cell>
        </row>
        <row r="535">
          <cell r="C535">
            <v>47484</v>
          </cell>
          <cell r="N535" t="str">
            <v/>
          </cell>
        </row>
        <row r="536">
          <cell r="C536">
            <v>47515</v>
          </cell>
          <cell r="N536" t="str">
            <v/>
          </cell>
        </row>
        <row r="537">
          <cell r="C537">
            <v>47543</v>
          </cell>
          <cell r="N537" t="str">
            <v/>
          </cell>
        </row>
        <row r="538">
          <cell r="C538">
            <v>47574</v>
          </cell>
          <cell r="N538" t="str">
            <v/>
          </cell>
        </row>
        <row r="539">
          <cell r="C539">
            <v>47604</v>
          </cell>
          <cell r="N539" t="str">
            <v/>
          </cell>
        </row>
        <row r="540">
          <cell r="C540">
            <v>47635</v>
          </cell>
          <cell r="N540" t="str">
            <v/>
          </cell>
        </row>
        <row r="541">
          <cell r="C541">
            <v>47665</v>
          </cell>
          <cell r="N541" t="str">
            <v/>
          </cell>
        </row>
        <row r="542">
          <cell r="C542">
            <v>47696</v>
          </cell>
          <cell r="N542" t="str">
            <v/>
          </cell>
        </row>
        <row r="543">
          <cell r="C543">
            <v>47727</v>
          </cell>
          <cell r="N543" t="str">
            <v/>
          </cell>
        </row>
        <row r="544">
          <cell r="C544">
            <v>47757</v>
          </cell>
          <cell r="N544" t="str">
            <v/>
          </cell>
        </row>
        <row r="545">
          <cell r="C545">
            <v>47788</v>
          </cell>
          <cell r="N545" t="str">
            <v/>
          </cell>
        </row>
        <row r="546">
          <cell r="C546">
            <v>47818</v>
          </cell>
          <cell r="N546" t="str">
            <v/>
          </cell>
        </row>
        <row r="547">
          <cell r="C547">
            <v>47849</v>
          </cell>
          <cell r="N547" t="str">
            <v/>
          </cell>
        </row>
        <row r="548">
          <cell r="C548">
            <v>47880</v>
          </cell>
          <cell r="N548" t="str">
            <v/>
          </cell>
        </row>
        <row r="549">
          <cell r="C549">
            <v>47908</v>
          </cell>
          <cell r="N549" t="str">
            <v/>
          </cell>
        </row>
        <row r="550">
          <cell r="C550">
            <v>47939</v>
          </cell>
          <cell r="N550" t="str">
            <v/>
          </cell>
        </row>
        <row r="551">
          <cell r="C551">
            <v>47969</v>
          </cell>
          <cell r="N551" t="str">
            <v/>
          </cell>
        </row>
        <row r="552">
          <cell r="C552">
            <v>48000</v>
          </cell>
          <cell r="N552" t="str">
            <v/>
          </cell>
        </row>
        <row r="553">
          <cell r="C553">
            <v>48030</v>
          </cell>
          <cell r="N553" t="str">
            <v/>
          </cell>
        </row>
        <row r="554">
          <cell r="C554">
            <v>48061</v>
          </cell>
          <cell r="N554" t="str">
            <v/>
          </cell>
        </row>
        <row r="555">
          <cell r="C555">
            <v>48092</v>
          </cell>
          <cell r="N555" t="str">
            <v/>
          </cell>
        </row>
        <row r="556">
          <cell r="C556">
            <v>48122</v>
          </cell>
          <cell r="N556" t="str">
            <v/>
          </cell>
        </row>
        <row r="557">
          <cell r="C557">
            <v>48153</v>
          </cell>
          <cell r="N557" t="str">
            <v/>
          </cell>
        </row>
        <row r="558">
          <cell r="C558">
            <v>48183</v>
          </cell>
          <cell r="N558" t="str">
            <v/>
          </cell>
        </row>
        <row r="559">
          <cell r="C559">
            <v>48214</v>
          </cell>
          <cell r="N559" t="str">
            <v/>
          </cell>
        </row>
        <row r="560">
          <cell r="C560">
            <v>48245</v>
          </cell>
          <cell r="N560" t="str">
            <v/>
          </cell>
        </row>
        <row r="561">
          <cell r="C561">
            <v>48274</v>
          </cell>
          <cell r="N561" t="str">
            <v/>
          </cell>
        </row>
        <row r="562">
          <cell r="C562">
            <v>48305</v>
          </cell>
          <cell r="N562" t="str">
            <v/>
          </cell>
        </row>
        <row r="563">
          <cell r="C563">
            <v>48335</v>
          </cell>
          <cell r="N563" t="str">
            <v/>
          </cell>
        </row>
        <row r="564">
          <cell r="C564">
            <v>48366</v>
          </cell>
          <cell r="N564" t="str">
            <v/>
          </cell>
        </row>
        <row r="565">
          <cell r="C565">
            <v>48396</v>
          </cell>
          <cell r="N565" t="str">
            <v/>
          </cell>
        </row>
        <row r="566">
          <cell r="C566">
            <v>48427</v>
          </cell>
          <cell r="N566" t="str">
            <v/>
          </cell>
        </row>
        <row r="567">
          <cell r="C567">
            <v>48458</v>
          </cell>
          <cell r="N567" t="str">
            <v/>
          </cell>
        </row>
        <row r="568">
          <cell r="C568">
            <v>48488</v>
          </cell>
          <cell r="N568" t="str">
            <v/>
          </cell>
        </row>
        <row r="569">
          <cell r="C569">
            <v>48519</v>
          </cell>
          <cell r="N569" t="str">
            <v/>
          </cell>
        </row>
        <row r="570">
          <cell r="C570">
            <v>48549</v>
          </cell>
          <cell r="N570" t="str">
            <v/>
          </cell>
        </row>
        <row r="571">
          <cell r="C571">
            <v>48580</v>
          </cell>
          <cell r="N571" t="str">
            <v/>
          </cell>
        </row>
        <row r="572">
          <cell r="C572">
            <v>48611</v>
          </cell>
          <cell r="N572" t="str">
            <v/>
          </cell>
        </row>
        <row r="573">
          <cell r="C573">
            <v>48639</v>
          </cell>
          <cell r="N573" t="str">
            <v/>
          </cell>
        </row>
        <row r="574">
          <cell r="C574">
            <v>48670</v>
          </cell>
          <cell r="N574" t="str">
            <v/>
          </cell>
        </row>
        <row r="575">
          <cell r="C575">
            <v>48700</v>
          </cell>
          <cell r="N575" t="str">
            <v/>
          </cell>
        </row>
        <row r="576">
          <cell r="C576">
            <v>48731</v>
          </cell>
          <cell r="N576" t="str">
            <v/>
          </cell>
        </row>
        <row r="577">
          <cell r="C577">
            <v>48761</v>
          </cell>
          <cell r="N577" t="str">
            <v/>
          </cell>
        </row>
        <row r="578">
          <cell r="C578">
            <v>48792</v>
          </cell>
          <cell r="N578" t="str">
            <v/>
          </cell>
        </row>
        <row r="579">
          <cell r="C579">
            <v>48823</v>
          </cell>
          <cell r="N579" t="str">
            <v/>
          </cell>
        </row>
        <row r="580">
          <cell r="C580">
            <v>48853</v>
          </cell>
          <cell r="N580" t="str">
            <v/>
          </cell>
        </row>
        <row r="581">
          <cell r="C581">
            <v>48884</v>
          </cell>
          <cell r="N581" t="str">
            <v/>
          </cell>
        </row>
        <row r="582">
          <cell r="C582">
            <v>48914</v>
          </cell>
          <cell r="N582" t="str">
            <v/>
          </cell>
        </row>
        <row r="583">
          <cell r="C583">
            <v>48945</v>
          </cell>
          <cell r="N583" t="str">
            <v/>
          </cell>
        </row>
        <row r="584">
          <cell r="C584">
            <v>48976</v>
          </cell>
          <cell r="N584" t="str">
            <v/>
          </cell>
        </row>
        <row r="585">
          <cell r="C585">
            <v>49004</v>
          </cell>
          <cell r="N585" t="str">
            <v/>
          </cell>
        </row>
        <row r="586">
          <cell r="C586">
            <v>49035</v>
          </cell>
          <cell r="N586" t="str">
            <v/>
          </cell>
        </row>
        <row r="587">
          <cell r="C587">
            <v>49065</v>
          </cell>
          <cell r="N587" t="str">
            <v/>
          </cell>
        </row>
        <row r="588">
          <cell r="C588">
            <v>49096</v>
          </cell>
          <cell r="N588" t="str">
            <v/>
          </cell>
        </row>
        <row r="589">
          <cell r="C589">
            <v>49126</v>
          </cell>
          <cell r="N589" t="str">
            <v/>
          </cell>
        </row>
        <row r="590">
          <cell r="C590">
            <v>49157</v>
          </cell>
          <cell r="N590" t="str">
            <v/>
          </cell>
        </row>
        <row r="591">
          <cell r="C591">
            <v>49188</v>
          </cell>
          <cell r="N591" t="str">
            <v/>
          </cell>
        </row>
        <row r="592">
          <cell r="C592">
            <v>49218</v>
          </cell>
          <cell r="N592" t="str">
            <v/>
          </cell>
        </row>
        <row r="593">
          <cell r="C593">
            <v>49249</v>
          </cell>
          <cell r="N593" t="str">
            <v/>
          </cell>
        </row>
        <row r="594">
          <cell r="C594">
            <v>49279</v>
          </cell>
          <cell r="N594" t="str">
            <v/>
          </cell>
        </row>
        <row r="595">
          <cell r="C595">
            <v>49310</v>
          </cell>
          <cell r="N595" t="str">
            <v/>
          </cell>
        </row>
        <row r="596">
          <cell r="C596">
            <v>49341</v>
          </cell>
          <cell r="N596" t="str">
            <v/>
          </cell>
        </row>
        <row r="597">
          <cell r="C597">
            <v>49369</v>
          </cell>
          <cell r="N597" t="str">
            <v/>
          </cell>
        </row>
        <row r="598">
          <cell r="C598">
            <v>49400</v>
          </cell>
          <cell r="N598" t="str">
            <v/>
          </cell>
        </row>
        <row r="599">
          <cell r="C599">
            <v>49430</v>
          </cell>
          <cell r="N599" t="str">
            <v/>
          </cell>
        </row>
        <row r="600">
          <cell r="C600">
            <v>49461</v>
          </cell>
          <cell r="N600" t="str">
            <v/>
          </cell>
        </row>
        <row r="601">
          <cell r="C601">
            <v>49491</v>
          </cell>
          <cell r="N601" t="str">
            <v/>
          </cell>
        </row>
        <row r="602">
          <cell r="C602">
            <v>49522</v>
          </cell>
          <cell r="N602" t="str">
            <v/>
          </cell>
        </row>
        <row r="603">
          <cell r="C603">
            <v>49553</v>
          </cell>
          <cell r="N603" t="str">
            <v/>
          </cell>
        </row>
        <row r="604">
          <cell r="C604">
            <v>49583</v>
          </cell>
          <cell r="N604" t="str">
            <v/>
          </cell>
        </row>
        <row r="605">
          <cell r="C605">
            <v>49614</v>
          </cell>
          <cell r="N605" t="str">
            <v/>
          </cell>
        </row>
        <row r="606">
          <cell r="C606">
            <v>49644</v>
          </cell>
          <cell r="N606" t="str">
            <v/>
          </cell>
        </row>
        <row r="607">
          <cell r="C607">
            <v>49675</v>
          </cell>
          <cell r="N607" t="str">
            <v/>
          </cell>
        </row>
        <row r="608">
          <cell r="C608">
            <v>49706</v>
          </cell>
          <cell r="N608" t="str">
            <v/>
          </cell>
        </row>
        <row r="609">
          <cell r="C609">
            <v>49735</v>
          </cell>
          <cell r="N609" t="str">
            <v/>
          </cell>
        </row>
        <row r="610">
          <cell r="C610">
            <v>49766</v>
          </cell>
          <cell r="N610" t="str">
            <v/>
          </cell>
        </row>
        <row r="611">
          <cell r="C611">
            <v>49796</v>
          </cell>
          <cell r="N611" t="str">
            <v/>
          </cell>
        </row>
        <row r="612">
          <cell r="C612">
            <v>49827</v>
          </cell>
          <cell r="N612" t="str">
            <v/>
          </cell>
        </row>
        <row r="613">
          <cell r="C613">
            <v>49857</v>
          </cell>
          <cell r="N613" t="str">
            <v/>
          </cell>
        </row>
        <row r="614">
          <cell r="C614">
            <v>49888</v>
          </cell>
          <cell r="N614" t="str">
            <v/>
          </cell>
        </row>
        <row r="615">
          <cell r="C615">
            <v>49919</v>
          </cell>
          <cell r="N615" t="str">
            <v/>
          </cell>
        </row>
        <row r="616">
          <cell r="C616">
            <v>49949</v>
          </cell>
          <cell r="N616" t="str">
            <v/>
          </cell>
        </row>
        <row r="617">
          <cell r="C617">
            <v>49980</v>
          </cell>
          <cell r="N617" t="str">
            <v/>
          </cell>
        </row>
        <row r="618">
          <cell r="C618">
            <v>50010</v>
          </cell>
          <cell r="N618" t="str">
            <v/>
          </cell>
        </row>
        <row r="619">
          <cell r="C619">
            <v>50041</v>
          </cell>
          <cell r="N619" t="str">
            <v/>
          </cell>
        </row>
        <row r="620">
          <cell r="C620">
            <v>50072</v>
          </cell>
          <cell r="N620" t="str">
            <v/>
          </cell>
        </row>
        <row r="621">
          <cell r="C621">
            <v>50100</v>
          </cell>
          <cell r="N621" t="str">
            <v/>
          </cell>
        </row>
        <row r="622">
          <cell r="C622">
            <v>50131</v>
          </cell>
          <cell r="N622" t="str">
            <v/>
          </cell>
        </row>
        <row r="623">
          <cell r="C623">
            <v>50161</v>
          </cell>
          <cell r="N623" t="str">
            <v/>
          </cell>
        </row>
        <row r="624">
          <cell r="C624">
            <v>50192</v>
          </cell>
          <cell r="N624" t="str">
            <v/>
          </cell>
        </row>
        <row r="625">
          <cell r="C625">
            <v>50222</v>
          </cell>
          <cell r="N625" t="str">
            <v/>
          </cell>
        </row>
        <row r="626">
          <cell r="C626">
            <v>50253</v>
          </cell>
          <cell r="N626" t="str">
            <v/>
          </cell>
        </row>
        <row r="627">
          <cell r="C627">
            <v>50284</v>
          </cell>
          <cell r="N627" t="str">
            <v/>
          </cell>
        </row>
        <row r="628">
          <cell r="C628">
            <v>50314</v>
          </cell>
          <cell r="N628" t="str">
            <v/>
          </cell>
        </row>
        <row r="629">
          <cell r="C629">
            <v>50345</v>
          </cell>
          <cell r="N629" t="str">
            <v/>
          </cell>
        </row>
        <row r="630">
          <cell r="C630">
            <v>50375</v>
          </cell>
          <cell r="N630" t="str">
            <v/>
          </cell>
        </row>
        <row r="631">
          <cell r="C631">
            <v>50406</v>
          </cell>
          <cell r="N631" t="str">
            <v/>
          </cell>
        </row>
        <row r="632">
          <cell r="C632">
            <v>50437</v>
          </cell>
          <cell r="N632" t="str">
            <v/>
          </cell>
        </row>
        <row r="633">
          <cell r="C633">
            <v>50465</v>
          </cell>
          <cell r="N633" t="str">
            <v/>
          </cell>
        </row>
        <row r="634">
          <cell r="C634">
            <v>50496</v>
          </cell>
          <cell r="N634" t="str">
            <v/>
          </cell>
        </row>
        <row r="635">
          <cell r="C635">
            <v>50526</v>
          </cell>
          <cell r="N635" t="str">
            <v/>
          </cell>
        </row>
        <row r="636">
          <cell r="C636">
            <v>50557</v>
          </cell>
          <cell r="N636" t="str">
            <v/>
          </cell>
        </row>
        <row r="637">
          <cell r="C637">
            <v>50587</v>
          </cell>
          <cell r="N637" t="str">
            <v/>
          </cell>
        </row>
        <row r="638">
          <cell r="C638">
            <v>50618</v>
          </cell>
          <cell r="N638" t="str">
            <v/>
          </cell>
        </row>
        <row r="639">
          <cell r="C639">
            <v>50649</v>
          </cell>
          <cell r="N639" t="str">
            <v/>
          </cell>
        </row>
        <row r="640">
          <cell r="C640">
            <v>50679</v>
          </cell>
          <cell r="N640" t="str">
            <v/>
          </cell>
        </row>
        <row r="641">
          <cell r="C641">
            <v>50710</v>
          </cell>
          <cell r="N641" t="str">
            <v/>
          </cell>
        </row>
        <row r="642">
          <cell r="C642">
            <v>50740</v>
          </cell>
          <cell r="N642" t="str">
            <v/>
          </cell>
        </row>
        <row r="643">
          <cell r="C643">
            <v>50771</v>
          </cell>
          <cell r="N643" t="str">
            <v/>
          </cell>
        </row>
        <row r="644">
          <cell r="C644">
            <v>50802</v>
          </cell>
          <cell r="N644" t="str">
            <v/>
          </cell>
        </row>
        <row r="645">
          <cell r="C645">
            <v>50830</v>
          </cell>
          <cell r="N645" t="str">
            <v/>
          </cell>
        </row>
        <row r="646">
          <cell r="C646">
            <v>50861</v>
          </cell>
          <cell r="N646" t="str">
            <v/>
          </cell>
        </row>
        <row r="647">
          <cell r="C647">
            <v>50891</v>
          </cell>
          <cell r="N647" t="str">
            <v/>
          </cell>
        </row>
        <row r="648">
          <cell r="C648">
            <v>50922</v>
          </cell>
          <cell r="N648" t="str">
            <v/>
          </cell>
        </row>
        <row r="649">
          <cell r="C649">
            <v>50952</v>
          </cell>
          <cell r="N649" t="str">
            <v/>
          </cell>
        </row>
        <row r="650">
          <cell r="C650">
            <v>50983</v>
          </cell>
          <cell r="N650" t="str">
            <v/>
          </cell>
        </row>
        <row r="651">
          <cell r="C651">
            <v>51014</v>
          </cell>
          <cell r="N651" t="str">
            <v/>
          </cell>
        </row>
        <row r="652">
          <cell r="C652">
            <v>51044</v>
          </cell>
          <cell r="N652" t="str">
            <v/>
          </cell>
        </row>
        <row r="653">
          <cell r="C653">
            <v>51075</v>
          </cell>
          <cell r="N653" t="str">
            <v/>
          </cell>
        </row>
        <row r="654">
          <cell r="C654">
            <v>51105</v>
          </cell>
          <cell r="N654" t="str">
            <v/>
          </cell>
        </row>
        <row r="655">
          <cell r="C655">
            <v>51136</v>
          </cell>
          <cell r="N655" t="str">
            <v/>
          </cell>
        </row>
        <row r="656">
          <cell r="C656">
            <v>51167</v>
          </cell>
          <cell r="N656" t="str">
            <v/>
          </cell>
        </row>
        <row r="657">
          <cell r="C657">
            <v>51196</v>
          </cell>
          <cell r="N657" t="str">
            <v/>
          </cell>
        </row>
        <row r="658">
          <cell r="C658">
            <v>51227</v>
          </cell>
          <cell r="N658" t="str">
            <v/>
          </cell>
        </row>
        <row r="659">
          <cell r="C659">
            <v>51257</v>
          </cell>
          <cell r="N659" t="str">
            <v/>
          </cell>
        </row>
        <row r="660">
          <cell r="C660">
            <v>51288</v>
          </cell>
          <cell r="N660" t="str">
            <v/>
          </cell>
        </row>
        <row r="661">
          <cell r="C661">
            <v>51318</v>
          </cell>
          <cell r="N661" t="str">
            <v/>
          </cell>
        </row>
        <row r="662">
          <cell r="C662">
            <v>51349</v>
          </cell>
          <cell r="N662" t="str">
            <v/>
          </cell>
        </row>
        <row r="663">
          <cell r="C663">
            <v>51380</v>
          </cell>
          <cell r="N663" t="str">
            <v/>
          </cell>
        </row>
        <row r="664">
          <cell r="C664">
            <v>51410</v>
          </cell>
          <cell r="N664" t="str">
            <v/>
          </cell>
        </row>
        <row r="665">
          <cell r="C665">
            <v>51441</v>
          </cell>
          <cell r="N665" t="str">
            <v/>
          </cell>
        </row>
        <row r="666">
          <cell r="C666">
            <v>51471</v>
          </cell>
          <cell r="N666" t="str">
            <v/>
          </cell>
        </row>
        <row r="667">
          <cell r="C667">
            <v>51502</v>
          </cell>
          <cell r="N667" t="str">
            <v/>
          </cell>
        </row>
        <row r="668">
          <cell r="C668">
            <v>51533</v>
          </cell>
          <cell r="N668" t="str">
            <v/>
          </cell>
        </row>
        <row r="669">
          <cell r="C669">
            <v>51561</v>
          </cell>
          <cell r="N669" t="str">
            <v/>
          </cell>
        </row>
        <row r="670">
          <cell r="C670">
            <v>51592</v>
          </cell>
          <cell r="N670" t="str">
            <v/>
          </cell>
        </row>
        <row r="671">
          <cell r="C671">
            <v>51622</v>
          </cell>
          <cell r="N671" t="str">
            <v/>
          </cell>
        </row>
        <row r="672">
          <cell r="C672">
            <v>51653</v>
          </cell>
          <cell r="N672" t="str">
            <v/>
          </cell>
        </row>
        <row r="673">
          <cell r="C673">
            <v>51683</v>
          </cell>
          <cell r="N673" t="str">
            <v/>
          </cell>
        </row>
        <row r="674">
          <cell r="C674">
            <v>51714</v>
          </cell>
          <cell r="N674" t="str">
            <v/>
          </cell>
        </row>
        <row r="675">
          <cell r="C675">
            <v>51745</v>
          </cell>
          <cell r="N675" t="str">
            <v/>
          </cell>
        </row>
        <row r="676">
          <cell r="C676">
            <v>51775</v>
          </cell>
          <cell r="N676" t="str">
            <v/>
          </cell>
        </row>
        <row r="677">
          <cell r="C677">
            <v>51806</v>
          </cell>
          <cell r="N677" t="str">
            <v/>
          </cell>
        </row>
        <row r="678">
          <cell r="C678">
            <v>51836</v>
          </cell>
          <cell r="N678" t="str">
            <v/>
          </cell>
        </row>
        <row r="679">
          <cell r="C679">
            <v>51867</v>
          </cell>
          <cell r="N679" t="str">
            <v/>
          </cell>
        </row>
        <row r="680">
          <cell r="C680">
            <v>51898</v>
          </cell>
          <cell r="N680" t="str">
            <v/>
          </cell>
        </row>
        <row r="681">
          <cell r="C681">
            <v>51926</v>
          </cell>
          <cell r="N681" t="str">
            <v/>
          </cell>
        </row>
        <row r="682">
          <cell r="C682">
            <v>51957</v>
          </cell>
          <cell r="N682" t="str">
            <v/>
          </cell>
        </row>
        <row r="683">
          <cell r="C683">
            <v>51987</v>
          </cell>
          <cell r="N683" t="str">
            <v/>
          </cell>
        </row>
        <row r="684">
          <cell r="C684">
            <v>52018</v>
          </cell>
          <cell r="N684" t="str">
            <v/>
          </cell>
        </row>
        <row r="685">
          <cell r="C685">
            <v>52048</v>
          </cell>
          <cell r="N685" t="str">
            <v/>
          </cell>
        </row>
        <row r="686">
          <cell r="C686">
            <v>52079</v>
          </cell>
          <cell r="N686" t="str">
            <v/>
          </cell>
        </row>
        <row r="687">
          <cell r="C687">
            <v>52110</v>
          </cell>
          <cell r="N687" t="str">
            <v/>
          </cell>
        </row>
        <row r="688">
          <cell r="C688">
            <v>52140</v>
          </cell>
          <cell r="N688" t="str">
            <v/>
          </cell>
        </row>
        <row r="689">
          <cell r="C689">
            <v>52171</v>
          </cell>
          <cell r="N689" t="str">
            <v/>
          </cell>
        </row>
        <row r="690">
          <cell r="C690">
            <v>52201</v>
          </cell>
          <cell r="N690" t="str">
            <v/>
          </cell>
        </row>
        <row r="691">
          <cell r="C691">
            <v>52232</v>
          </cell>
          <cell r="N691" t="str">
            <v/>
          </cell>
        </row>
        <row r="692">
          <cell r="C692">
            <v>52263</v>
          </cell>
          <cell r="N692" t="str">
            <v/>
          </cell>
        </row>
        <row r="693">
          <cell r="C693">
            <v>52291</v>
          </cell>
          <cell r="N693" t="str">
            <v/>
          </cell>
        </row>
        <row r="694">
          <cell r="C694">
            <v>52322</v>
          </cell>
          <cell r="N694" t="str">
            <v/>
          </cell>
        </row>
        <row r="695">
          <cell r="C695">
            <v>52352</v>
          </cell>
          <cell r="N695" t="str">
            <v/>
          </cell>
        </row>
        <row r="696">
          <cell r="C696">
            <v>52383</v>
          </cell>
          <cell r="N696" t="str">
            <v/>
          </cell>
        </row>
        <row r="697">
          <cell r="C697">
            <v>52413</v>
          </cell>
          <cell r="N697" t="str">
            <v/>
          </cell>
        </row>
        <row r="698">
          <cell r="C698">
            <v>52444</v>
          </cell>
          <cell r="N698" t="str">
            <v/>
          </cell>
        </row>
        <row r="699">
          <cell r="C699">
            <v>52475</v>
          </cell>
          <cell r="N699" t="str">
            <v/>
          </cell>
        </row>
        <row r="700">
          <cell r="C700">
            <v>52505</v>
          </cell>
          <cell r="N700" t="str">
            <v/>
          </cell>
        </row>
        <row r="701">
          <cell r="C701">
            <v>52536</v>
          </cell>
          <cell r="N701" t="str">
            <v/>
          </cell>
        </row>
        <row r="702">
          <cell r="C702">
            <v>52566</v>
          </cell>
          <cell r="N702" t="str">
            <v/>
          </cell>
        </row>
        <row r="703">
          <cell r="C703">
            <v>52597</v>
          </cell>
          <cell r="N703" t="str">
            <v/>
          </cell>
        </row>
        <row r="704">
          <cell r="C704">
            <v>52628</v>
          </cell>
          <cell r="N704" t="str">
            <v/>
          </cell>
        </row>
        <row r="705">
          <cell r="C705">
            <v>52657</v>
          </cell>
          <cell r="N705" t="str">
            <v/>
          </cell>
        </row>
        <row r="706">
          <cell r="C706">
            <v>52688</v>
          </cell>
          <cell r="N706" t="str">
            <v/>
          </cell>
        </row>
        <row r="707">
          <cell r="C707">
            <v>52718</v>
          </cell>
          <cell r="N707" t="str">
            <v/>
          </cell>
        </row>
        <row r="708">
          <cell r="C708">
            <v>52749</v>
          </cell>
          <cell r="N708" t="str">
            <v/>
          </cell>
        </row>
        <row r="709">
          <cell r="C709">
            <v>52779</v>
          </cell>
          <cell r="N709" t="str">
            <v/>
          </cell>
        </row>
        <row r="710">
          <cell r="C710">
            <v>52810</v>
          </cell>
          <cell r="N710" t="str">
            <v/>
          </cell>
        </row>
        <row r="711">
          <cell r="C711">
            <v>52841</v>
          </cell>
          <cell r="N711" t="str">
            <v/>
          </cell>
        </row>
        <row r="712">
          <cell r="C712">
            <v>52871</v>
          </cell>
          <cell r="N712" t="str">
            <v/>
          </cell>
        </row>
        <row r="713">
          <cell r="C713">
            <v>52902</v>
          </cell>
          <cell r="N713" t="str">
            <v/>
          </cell>
        </row>
        <row r="714">
          <cell r="C714">
            <v>52932</v>
          </cell>
          <cell r="N714" t="str">
            <v/>
          </cell>
        </row>
        <row r="715">
          <cell r="C715">
            <v>52963</v>
          </cell>
          <cell r="N715" t="str">
            <v/>
          </cell>
        </row>
        <row r="716">
          <cell r="C716">
            <v>52994</v>
          </cell>
          <cell r="N716" t="str">
            <v/>
          </cell>
        </row>
        <row r="717">
          <cell r="C717">
            <v>53022</v>
          </cell>
          <cell r="N717" t="str">
            <v/>
          </cell>
        </row>
        <row r="718">
          <cell r="C718">
            <v>53053</v>
          </cell>
          <cell r="N718" t="str">
            <v/>
          </cell>
        </row>
        <row r="719">
          <cell r="C719">
            <v>53083</v>
          </cell>
          <cell r="N719" t="str">
            <v/>
          </cell>
        </row>
        <row r="720">
          <cell r="C720">
            <v>53114</v>
          </cell>
          <cell r="N720" t="str">
            <v/>
          </cell>
        </row>
        <row r="721">
          <cell r="C721">
            <v>53144</v>
          </cell>
          <cell r="N721" t="str">
            <v/>
          </cell>
        </row>
        <row r="722">
          <cell r="C722">
            <v>53175</v>
          </cell>
          <cell r="N722" t="str">
            <v/>
          </cell>
        </row>
        <row r="723">
          <cell r="C723">
            <v>53206</v>
          </cell>
          <cell r="N723" t="str">
            <v/>
          </cell>
        </row>
        <row r="724">
          <cell r="C724">
            <v>53236</v>
          </cell>
          <cell r="N724" t="str">
            <v/>
          </cell>
        </row>
        <row r="725">
          <cell r="C725">
            <v>53267</v>
          </cell>
          <cell r="N725" t="str">
            <v/>
          </cell>
        </row>
        <row r="726">
          <cell r="C726">
            <v>53297</v>
          </cell>
          <cell r="N726" t="str">
            <v/>
          </cell>
        </row>
        <row r="727">
          <cell r="C727">
            <v>53328</v>
          </cell>
          <cell r="N727" t="str">
            <v/>
          </cell>
        </row>
        <row r="728">
          <cell r="C728">
            <v>53359</v>
          </cell>
          <cell r="N728" t="str">
            <v/>
          </cell>
        </row>
        <row r="729">
          <cell r="C729">
            <v>53387</v>
          </cell>
          <cell r="N729" t="str">
            <v/>
          </cell>
        </row>
        <row r="730">
          <cell r="C730">
            <v>53418</v>
          </cell>
          <cell r="N730" t="str">
            <v/>
          </cell>
        </row>
        <row r="731">
          <cell r="C731">
            <v>53448</v>
          </cell>
          <cell r="N731" t="str">
            <v/>
          </cell>
        </row>
        <row r="732">
          <cell r="C732">
            <v>53479</v>
          </cell>
          <cell r="N732" t="str">
            <v/>
          </cell>
        </row>
        <row r="733">
          <cell r="C733">
            <v>53509</v>
          </cell>
          <cell r="N733" t="str">
            <v/>
          </cell>
        </row>
        <row r="734">
          <cell r="C734">
            <v>53540</v>
          </cell>
          <cell r="N734" t="str">
            <v/>
          </cell>
        </row>
        <row r="735">
          <cell r="C735">
            <v>53571</v>
          </cell>
          <cell r="N735" t="str">
            <v/>
          </cell>
        </row>
        <row r="736">
          <cell r="C736">
            <v>53601</v>
          </cell>
          <cell r="N736" t="str">
            <v/>
          </cell>
        </row>
        <row r="737">
          <cell r="C737">
            <v>53632</v>
          </cell>
          <cell r="N737" t="str">
            <v/>
          </cell>
        </row>
        <row r="738">
          <cell r="C738">
            <v>53662</v>
          </cell>
          <cell r="N738" t="str">
            <v/>
          </cell>
        </row>
        <row r="739">
          <cell r="C739">
            <v>53693</v>
          </cell>
          <cell r="N739" t="str">
            <v/>
          </cell>
        </row>
        <row r="740">
          <cell r="C740">
            <v>53724</v>
          </cell>
          <cell r="N740" t="str">
            <v/>
          </cell>
        </row>
        <row r="741">
          <cell r="C741">
            <v>53752</v>
          </cell>
          <cell r="N741" t="str">
            <v/>
          </cell>
        </row>
        <row r="742">
          <cell r="C742">
            <v>53783</v>
          </cell>
          <cell r="N742" t="str">
            <v/>
          </cell>
        </row>
        <row r="743">
          <cell r="C743">
            <v>53813</v>
          </cell>
          <cell r="N743" t="str">
            <v/>
          </cell>
        </row>
        <row r="744">
          <cell r="C744">
            <v>53844</v>
          </cell>
          <cell r="N744" t="str">
            <v/>
          </cell>
        </row>
        <row r="745">
          <cell r="C745">
            <v>53874</v>
          </cell>
          <cell r="N745" t="str">
            <v/>
          </cell>
        </row>
        <row r="746">
          <cell r="C746">
            <v>53905</v>
          </cell>
          <cell r="N746" t="str">
            <v/>
          </cell>
        </row>
        <row r="747">
          <cell r="C747">
            <v>53936</v>
          </cell>
          <cell r="N747" t="str">
            <v/>
          </cell>
        </row>
        <row r="748">
          <cell r="C748">
            <v>53966</v>
          </cell>
          <cell r="N748" t="str">
            <v/>
          </cell>
        </row>
        <row r="749">
          <cell r="C749">
            <v>53997</v>
          </cell>
          <cell r="N749" t="str">
            <v/>
          </cell>
        </row>
        <row r="750">
          <cell r="C750">
            <v>54027</v>
          </cell>
          <cell r="N750" t="str">
            <v/>
          </cell>
        </row>
        <row r="751">
          <cell r="C751">
            <v>54058</v>
          </cell>
          <cell r="N751" t="str">
            <v/>
          </cell>
        </row>
        <row r="752">
          <cell r="C752">
            <v>54089</v>
          </cell>
          <cell r="N752" t="str">
            <v/>
          </cell>
        </row>
        <row r="753">
          <cell r="C753">
            <v>54118</v>
          </cell>
          <cell r="N753" t="str">
            <v/>
          </cell>
        </row>
        <row r="754">
          <cell r="C754">
            <v>54149</v>
          </cell>
          <cell r="N754" t="str">
            <v/>
          </cell>
        </row>
        <row r="755">
          <cell r="C755">
            <v>54179</v>
          </cell>
          <cell r="N755" t="str">
            <v/>
          </cell>
        </row>
        <row r="756">
          <cell r="C756">
            <v>54210</v>
          </cell>
          <cell r="N756" t="str">
            <v/>
          </cell>
        </row>
        <row r="757">
          <cell r="C757">
            <v>54240</v>
          </cell>
          <cell r="N757" t="str">
            <v/>
          </cell>
        </row>
        <row r="758">
          <cell r="C758">
            <v>54271</v>
          </cell>
          <cell r="N758" t="str">
            <v/>
          </cell>
        </row>
        <row r="759">
          <cell r="C759">
            <v>54302</v>
          </cell>
          <cell r="N759" t="str">
            <v/>
          </cell>
        </row>
        <row r="760">
          <cell r="C760">
            <v>54332</v>
          </cell>
          <cell r="N760" t="str">
            <v/>
          </cell>
        </row>
        <row r="761">
          <cell r="C761">
            <v>54363</v>
          </cell>
          <cell r="N761" t="str">
            <v/>
          </cell>
        </row>
        <row r="762">
          <cell r="C762">
            <v>54393</v>
          </cell>
          <cell r="N762" t="str">
            <v/>
          </cell>
        </row>
        <row r="763">
          <cell r="C763">
            <v>54424</v>
          </cell>
          <cell r="N763" t="str">
            <v/>
          </cell>
        </row>
        <row r="764">
          <cell r="C764">
            <v>54455</v>
          </cell>
          <cell r="N764" t="str">
            <v/>
          </cell>
        </row>
        <row r="765">
          <cell r="C765">
            <v>54483</v>
          </cell>
          <cell r="N765" t="str">
            <v/>
          </cell>
        </row>
        <row r="766">
          <cell r="C766">
            <v>54514</v>
          </cell>
          <cell r="N766" t="str">
            <v/>
          </cell>
        </row>
        <row r="767">
          <cell r="C767">
            <v>54544</v>
          </cell>
          <cell r="N767" t="str">
            <v/>
          </cell>
        </row>
        <row r="768">
          <cell r="C768">
            <v>54575</v>
          </cell>
          <cell r="N768" t="str">
            <v/>
          </cell>
        </row>
        <row r="769">
          <cell r="C769">
            <v>54605</v>
          </cell>
          <cell r="N769" t="str">
            <v/>
          </cell>
        </row>
        <row r="770">
          <cell r="C770">
            <v>54636</v>
          </cell>
          <cell r="N770" t="str">
            <v/>
          </cell>
        </row>
        <row r="771">
          <cell r="C771">
            <v>54667</v>
          </cell>
          <cell r="N771" t="str">
            <v/>
          </cell>
        </row>
        <row r="772">
          <cell r="C772">
            <v>54697</v>
          </cell>
          <cell r="N772" t="str">
            <v/>
          </cell>
        </row>
        <row r="773">
          <cell r="C773">
            <v>54728</v>
          </cell>
          <cell r="N773" t="str">
            <v/>
          </cell>
        </row>
        <row r="774">
          <cell r="C774">
            <v>54758</v>
          </cell>
          <cell r="N774" t="str">
            <v/>
          </cell>
        </row>
        <row r="775">
          <cell r="C775">
            <v>54789</v>
          </cell>
          <cell r="N775" t="str">
            <v/>
          </cell>
        </row>
        <row r="776">
          <cell r="C776">
            <v>54820</v>
          </cell>
          <cell r="N776" t="str">
            <v/>
          </cell>
        </row>
        <row r="777">
          <cell r="C777">
            <v>54848</v>
          </cell>
          <cell r="N777" t="str">
            <v/>
          </cell>
        </row>
        <row r="778">
          <cell r="C778">
            <v>54879</v>
          </cell>
          <cell r="N778" t="str">
            <v/>
          </cell>
        </row>
        <row r="779">
          <cell r="C779">
            <v>54909</v>
          </cell>
          <cell r="N779" t="str">
            <v/>
          </cell>
        </row>
        <row r="780">
          <cell r="C780">
            <v>54940</v>
          </cell>
          <cell r="N780" t="str">
            <v/>
          </cell>
        </row>
        <row r="781">
          <cell r="C781">
            <v>54970</v>
          </cell>
          <cell r="N781" t="str">
            <v/>
          </cell>
        </row>
        <row r="782">
          <cell r="C782">
            <v>55001</v>
          </cell>
          <cell r="N782" t="str">
            <v/>
          </cell>
        </row>
        <row r="783">
          <cell r="C783">
            <v>55032</v>
          </cell>
          <cell r="N783" t="str">
            <v/>
          </cell>
        </row>
        <row r="784">
          <cell r="C784">
            <v>55062</v>
          </cell>
          <cell r="N784" t="str">
            <v/>
          </cell>
        </row>
        <row r="785">
          <cell r="C785">
            <v>55093</v>
          </cell>
          <cell r="N785" t="str">
            <v/>
          </cell>
        </row>
        <row r="786">
          <cell r="C786">
            <v>55123</v>
          </cell>
          <cell r="N786" t="str">
            <v/>
          </cell>
        </row>
        <row r="787">
          <cell r="C787">
            <v>55154</v>
          </cell>
          <cell r="N787" t="str">
            <v/>
          </cell>
        </row>
        <row r="788">
          <cell r="C788">
            <v>55185</v>
          </cell>
          <cell r="N788" t="str">
            <v/>
          </cell>
        </row>
        <row r="789">
          <cell r="C789">
            <v>55213</v>
          </cell>
          <cell r="N789" t="str">
            <v/>
          </cell>
        </row>
        <row r="790">
          <cell r="C790">
            <v>55244</v>
          </cell>
          <cell r="N790" t="str">
            <v/>
          </cell>
        </row>
        <row r="791">
          <cell r="C791">
            <v>55274</v>
          </cell>
          <cell r="N791" t="str">
            <v/>
          </cell>
        </row>
        <row r="792">
          <cell r="C792">
            <v>55305</v>
          </cell>
          <cell r="N792" t="str">
            <v/>
          </cell>
        </row>
        <row r="793">
          <cell r="C793">
            <v>55335</v>
          </cell>
          <cell r="N793" t="str">
            <v/>
          </cell>
        </row>
        <row r="794">
          <cell r="C794">
            <v>55366</v>
          </cell>
          <cell r="N794" t="str">
            <v/>
          </cell>
        </row>
        <row r="795">
          <cell r="C795">
            <v>55397</v>
          </cell>
          <cell r="N795" t="str">
            <v/>
          </cell>
        </row>
        <row r="796">
          <cell r="C796">
            <v>55427</v>
          </cell>
          <cell r="N796" t="str">
            <v/>
          </cell>
        </row>
        <row r="797">
          <cell r="C797">
            <v>55458</v>
          </cell>
          <cell r="N797" t="str">
            <v/>
          </cell>
        </row>
        <row r="798">
          <cell r="C798">
            <v>55488</v>
          </cell>
          <cell r="N798" t="str">
            <v/>
          </cell>
        </row>
        <row r="799">
          <cell r="C799">
            <v>55519</v>
          </cell>
          <cell r="N799" t="str">
            <v/>
          </cell>
        </row>
        <row r="800">
          <cell r="C800">
            <v>55550</v>
          </cell>
          <cell r="N800" t="str">
            <v/>
          </cell>
        </row>
        <row r="801">
          <cell r="C801">
            <v>55579</v>
          </cell>
          <cell r="N801" t="str">
            <v/>
          </cell>
        </row>
        <row r="802">
          <cell r="C802">
            <v>55610</v>
          </cell>
          <cell r="N802" t="str">
            <v/>
          </cell>
        </row>
        <row r="803">
          <cell r="C803">
            <v>55640</v>
          </cell>
          <cell r="N803" t="str">
            <v/>
          </cell>
        </row>
        <row r="804">
          <cell r="C804">
            <v>55671</v>
          </cell>
          <cell r="N804" t="str">
            <v/>
          </cell>
        </row>
        <row r="805">
          <cell r="C805">
            <v>55701</v>
          </cell>
          <cell r="N805" t="str">
            <v/>
          </cell>
        </row>
        <row r="806">
          <cell r="C806">
            <v>55732</v>
          </cell>
          <cell r="N806" t="str">
            <v/>
          </cell>
        </row>
        <row r="807">
          <cell r="C807">
            <v>55763</v>
          </cell>
          <cell r="N807" t="str">
            <v/>
          </cell>
        </row>
        <row r="808">
          <cell r="C808">
            <v>55793</v>
          </cell>
          <cell r="N808" t="str">
            <v/>
          </cell>
        </row>
        <row r="809">
          <cell r="C809">
            <v>55824</v>
          </cell>
          <cell r="N809" t="str">
            <v/>
          </cell>
        </row>
        <row r="810">
          <cell r="C810">
            <v>55854</v>
          </cell>
          <cell r="N810" t="str">
            <v/>
          </cell>
        </row>
        <row r="811">
          <cell r="C811">
            <v>55885</v>
          </cell>
          <cell r="N811" t="str">
            <v/>
          </cell>
        </row>
        <row r="812">
          <cell r="C812">
            <v>55916</v>
          </cell>
          <cell r="N812" t="str">
            <v/>
          </cell>
        </row>
        <row r="813">
          <cell r="C813">
            <v>55944</v>
          </cell>
          <cell r="N813" t="str">
            <v/>
          </cell>
        </row>
        <row r="814">
          <cell r="C814">
            <v>55975</v>
          </cell>
          <cell r="N814" t="str">
            <v/>
          </cell>
        </row>
        <row r="815">
          <cell r="C815">
            <v>56005</v>
          </cell>
          <cell r="N815" t="str">
            <v/>
          </cell>
        </row>
        <row r="816">
          <cell r="C816">
            <v>56036</v>
          </cell>
          <cell r="N816" t="str">
            <v/>
          </cell>
        </row>
        <row r="817">
          <cell r="C817">
            <v>56066</v>
          </cell>
          <cell r="N817" t="str">
            <v/>
          </cell>
        </row>
        <row r="818">
          <cell r="C818">
            <v>56097</v>
          </cell>
          <cell r="N818" t="str">
            <v/>
          </cell>
        </row>
        <row r="819">
          <cell r="C819">
            <v>56128</v>
          </cell>
          <cell r="N819" t="str">
            <v/>
          </cell>
        </row>
        <row r="820">
          <cell r="C820">
            <v>56158</v>
          </cell>
          <cell r="N820" t="str">
            <v/>
          </cell>
        </row>
        <row r="821">
          <cell r="C821">
            <v>56189</v>
          </cell>
          <cell r="N821" t="str">
            <v/>
          </cell>
        </row>
        <row r="822">
          <cell r="C822">
            <v>56219</v>
          </cell>
          <cell r="N822" t="str">
            <v/>
          </cell>
        </row>
        <row r="823">
          <cell r="C823">
            <v>56250</v>
          </cell>
          <cell r="N823" t="str">
            <v/>
          </cell>
        </row>
        <row r="824">
          <cell r="C824">
            <v>56281</v>
          </cell>
          <cell r="N824" t="str">
            <v/>
          </cell>
        </row>
        <row r="825">
          <cell r="C825">
            <v>56309</v>
          </cell>
          <cell r="N825" t="str">
            <v/>
          </cell>
        </row>
        <row r="826">
          <cell r="C826">
            <v>56340</v>
          </cell>
          <cell r="N826" t="str">
            <v/>
          </cell>
        </row>
        <row r="827">
          <cell r="C827">
            <v>56370</v>
          </cell>
          <cell r="N827" t="str">
            <v/>
          </cell>
        </row>
        <row r="828">
          <cell r="C828">
            <v>56401</v>
          </cell>
          <cell r="N828" t="str">
            <v/>
          </cell>
        </row>
        <row r="829">
          <cell r="C829">
            <v>56431</v>
          </cell>
          <cell r="N829" t="str">
            <v/>
          </cell>
        </row>
        <row r="830">
          <cell r="C830">
            <v>56462</v>
          </cell>
          <cell r="N830" t="str">
            <v/>
          </cell>
        </row>
        <row r="831">
          <cell r="C831">
            <v>56493</v>
          </cell>
          <cell r="N831" t="str">
            <v/>
          </cell>
        </row>
        <row r="832">
          <cell r="C832">
            <v>56523</v>
          </cell>
          <cell r="N832" t="str">
            <v/>
          </cell>
        </row>
        <row r="833">
          <cell r="C833">
            <v>56554</v>
          </cell>
          <cell r="N833" t="str">
            <v/>
          </cell>
        </row>
        <row r="834">
          <cell r="C834">
            <v>56584</v>
          </cell>
          <cell r="N834" t="str">
            <v/>
          </cell>
        </row>
        <row r="835">
          <cell r="C835">
            <v>56615</v>
          </cell>
          <cell r="N835" t="str">
            <v/>
          </cell>
        </row>
        <row r="836">
          <cell r="C836">
            <v>56646</v>
          </cell>
          <cell r="N836" t="str">
            <v/>
          </cell>
        </row>
        <row r="837">
          <cell r="C837">
            <v>56674</v>
          </cell>
          <cell r="N837" t="str">
            <v/>
          </cell>
        </row>
        <row r="838">
          <cell r="C838">
            <v>56705</v>
          </cell>
          <cell r="N838" t="str">
            <v/>
          </cell>
        </row>
        <row r="839">
          <cell r="C839">
            <v>56735</v>
          </cell>
          <cell r="N839" t="str">
            <v/>
          </cell>
        </row>
        <row r="840">
          <cell r="C840">
            <v>56766</v>
          </cell>
          <cell r="N840" t="str">
            <v/>
          </cell>
        </row>
        <row r="841">
          <cell r="C841">
            <v>56796</v>
          </cell>
          <cell r="N841" t="str">
            <v/>
          </cell>
        </row>
        <row r="842">
          <cell r="C842">
            <v>56827</v>
          </cell>
          <cell r="N842" t="str">
            <v/>
          </cell>
        </row>
        <row r="843">
          <cell r="C843">
            <v>56858</v>
          </cell>
          <cell r="N843" t="str">
            <v/>
          </cell>
        </row>
        <row r="844">
          <cell r="C844">
            <v>56888</v>
          </cell>
          <cell r="N844" t="str">
            <v/>
          </cell>
        </row>
        <row r="845">
          <cell r="C845">
            <v>56919</v>
          </cell>
          <cell r="N845" t="str">
            <v/>
          </cell>
        </row>
        <row r="846">
          <cell r="C846">
            <v>56949</v>
          </cell>
          <cell r="N846" t="str">
            <v/>
          </cell>
        </row>
        <row r="847">
          <cell r="C847">
            <v>56980</v>
          </cell>
          <cell r="N847" t="str">
            <v/>
          </cell>
        </row>
        <row r="848">
          <cell r="C848">
            <v>57011</v>
          </cell>
          <cell r="N848" t="str">
            <v/>
          </cell>
        </row>
        <row r="849">
          <cell r="C849">
            <v>57040</v>
          </cell>
          <cell r="N849" t="str">
            <v/>
          </cell>
        </row>
        <row r="850">
          <cell r="C850">
            <v>57071</v>
          </cell>
          <cell r="N850" t="str">
            <v/>
          </cell>
        </row>
        <row r="851">
          <cell r="C851">
            <v>57101</v>
          </cell>
          <cell r="N851" t="str">
            <v/>
          </cell>
        </row>
        <row r="852">
          <cell r="C852">
            <v>57132</v>
          </cell>
          <cell r="N852" t="str">
            <v/>
          </cell>
        </row>
        <row r="853">
          <cell r="C853">
            <v>57162</v>
          </cell>
          <cell r="N853" t="str">
            <v/>
          </cell>
        </row>
        <row r="854">
          <cell r="C854">
            <v>57193</v>
          </cell>
          <cell r="N854" t="str">
            <v/>
          </cell>
        </row>
        <row r="855">
          <cell r="C855">
            <v>57224</v>
          </cell>
          <cell r="N855" t="str">
            <v/>
          </cell>
        </row>
        <row r="856">
          <cell r="C856">
            <v>57254</v>
          </cell>
          <cell r="N856" t="str">
            <v/>
          </cell>
        </row>
        <row r="857">
          <cell r="C857">
            <v>57285</v>
          </cell>
          <cell r="N857" t="str">
            <v/>
          </cell>
        </row>
        <row r="858">
          <cell r="C858">
            <v>57315</v>
          </cell>
          <cell r="N858" t="str">
            <v/>
          </cell>
        </row>
        <row r="859">
          <cell r="C859">
            <v>57346</v>
          </cell>
          <cell r="N859" t="str">
            <v/>
          </cell>
        </row>
        <row r="860">
          <cell r="C860">
            <v>57377</v>
          </cell>
          <cell r="N860" t="str">
            <v/>
          </cell>
        </row>
        <row r="861">
          <cell r="C861">
            <v>57405</v>
          </cell>
          <cell r="N861" t="str">
            <v/>
          </cell>
        </row>
        <row r="862">
          <cell r="C862">
            <v>57436</v>
          </cell>
          <cell r="N862" t="str">
            <v/>
          </cell>
        </row>
        <row r="863">
          <cell r="C863">
            <v>57466</v>
          </cell>
          <cell r="N863" t="str">
            <v/>
          </cell>
        </row>
        <row r="864">
          <cell r="C864">
            <v>57497</v>
          </cell>
          <cell r="N864" t="str">
            <v/>
          </cell>
        </row>
        <row r="865">
          <cell r="C865">
            <v>57527</v>
          </cell>
          <cell r="N865" t="str">
            <v/>
          </cell>
        </row>
        <row r="866">
          <cell r="C866">
            <v>57558</v>
          </cell>
          <cell r="N866" t="str">
            <v/>
          </cell>
        </row>
        <row r="867">
          <cell r="C867">
            <v>57589</v>
          </cell>
          <cell r="N867" t="str">
            <v/>
          </cell>
        </row>
        <row r="868">
          <cell r="C868">
            <v>57619</v>
          </cell>
          <cell r="N868" t="str">
            <v/>
          </cell>
        </row>
        <row r="869">
          <cell r="C869">
            <v>57650</v>
          </cell>
          <cell r="N869" t="str">
            <v/>
          </cell>
        </row>
        <row r="870">
          <cell r="C870">
            <v>57680</v>
          </cell>
          <cell r="N870" t="str">
            <v/>
          </cell>
        </row>
        <row r="871">
          <cell r="C871">
            <v>57711</v>
          </cell>
          <cell r="N871" t="str">
            <v/>
          </cell>
        </row>
        <row r="872">
          <cell r="C872">
            <v>57742</v>
          </cell>
          <cell r="N872" t="str">
            <v/>
          </cell>
        </row>
        <row r="873">
          <cell r="C873">
            <v>57770</v>
          </cell>
          <cell r="N873" t="str">
            <v/>
          </cell>
        </row>
        <row r="874">
          <cell r="C874">
            <v>57801</v>
          </cell>
          <cell r="N874" t="str">
            <v/>
          </cell>
        </row>
        <row r="875">
          <cell r="C875">
            <v>57831</v>
          </cell>
          <cell r="N875" t="str">
            <v/>
          </cell>
        </row>
        <row r="876">
          <cell r="C876">
            <v>57862</v>
          </cell>
          <cell r="N876" t="str">
            <v/>
          </cell>
        </row>
        <row r="877">
          <cell r="C877">
            <v>57892</v>
          </cell>
          <cell r="N877" t="str">
            <v/>
          </cell>
        </row>
        <row r="878">
          <cell r="C878">
            <v>57923</v>
          </cell>
          <cell r="N878" t="str">
            <v/>
          </cell>
        </row>
        <row r="879">
          <cell r="C879">
            <v>57954</v>
          </cell>
          <cell r="N879" t="str">
            <v/>
          </cell>
        </row>
        <row r="880">
          <cell r="C880">
            <v>57984</v>
          </cell>
          <cell r="N880" t="str">
            <v/>
          </cell>
        </row>
        <row r="881">
          <cell r="C881">
            <v>58015</v>
          </cell>
          <cell r="N881" t="str">
            <v/>
          </cell>
        </row>
        <row r="882">
          <cell r="C882">
            <v>58045</v>
          </cell>
          <cell r="N882" t="str">
            <v/>
          </cell>
        </row>
        <row r="883">
          <cell r="C883">
            <v>58076</v>
          </cell>
          <cell r="N883" t="str">
            <v/>
          </cell>
        </row>
        <row r="884">
          <cell r="C884">
            <v>58107</v>
          </cell>
          <cell r="N884" t="str">
            <v/>
          </cell>
        </row>
        <row r="885">
          <cell r="C885">
            <v>58135</v>
          </cell>
          <cell r="N885" t="str">
            <v/>
          </cell>
        </row>
        <row r="886">
          <cell r="C886">
            <v>58166</v>
          </cell>
          <cell r="N886" t="str">
            <v/>
          </cell>
        </row>
        <row r="887">
          <cell r="C887">
            <v>58196</v>
          </cell>
          <cell r="N887" t="str">
            <v/>
          </cell>
        </row>
        <row r="888">
          <cell r="C888">
            <v>58227</v>
          </cell>
          <cell r="N888" t="str">
            <v/>
          </cell>
        </row>
        <row r="889">
          <cell r="C889">
            <v>58257</v>
          </cell>
          <cell r="N889" t="str">
            <v/>
          </cell>
        </row>
        <row r="890">
          <cell r="C890">
            <v>58288</v>
          </cell>
          <cell r="N890" t="str">
            <v/>
          </cell>
        </row>
        <row r="891">
          <cell r="C891">
            <v>58319</v>
          </cell>
          <cell r="N891" t="str">
            <v/>
          </cell>
        </row>
        <row r="892">
          <cell r="C892">
            <v>58349</v>
          </cell>
          <cell r="N892" t="str">
            <v/>
          </cell>
        </row>
        <row r="893">
          <cell r="C893">
            <v>58380</v>
          </cell>
          <cell r="N893" t="str">
            <v/>
          </cell>
        </row>
        <row r="894">
          <cell r="C894">
            <v>58410</v>
          </cell>
          <cell r="N894" t="str">
            <v/>
          </cell>
        </row>
        <row r="895">
          <cell r="C895">
            <v>58441</v>
          </cell>
          <cell r="N895" t="str">
            <v/>
          </cell>
        </row>
        <row r="896">
          <cell r="C896">
            <v>58472</v>
          </cell>
          <cell r="N896" t="str">
            <v/>
          </cell>
        </row>
        <row r="897">
          <cell r="C897">
            <v>58501</v>
          </cell>
          <cell r="N897" t="str">
            <v/>
          </cell>
        </row>
        <row r="898">
          <cell r="C898">
            <v>58532</v>
          </cell>
          <cell r="N898" t="str">
            <v/>
          </cell>
        </row>
        <row r="899">
          <cell r="C899">
            <v>58562</v>
          </cell>
          <cell r="N899" t="str">
            <v/>
          </cell>
        </row>
        <row r="900">
          <cell r="C900">
            <v>58593</v>
          </cell>
          <cell r="N900" t="str">
            <v/>
          </cell>
        </row>
        <row r="901">
          <cell r="C901">
            <v>58623</v>
          </cell>
          <cell r="N901" t="str">
            <v/>
          </cell>
        </row>
        <row r="902">
          <cell r="C902">
            <v>58654</v>
          </cell>
          <cell r="N902" t="str">
            <v/>
          </cell>
        </row>
        <row r="903">
          <cell r="C903">
            <v>58685</v>
          </cell>
          <cell r="N903" t="str">
            <v/>
          </cell>
        </row>
        <row r="904">
          <cell r="C904">
            <v>58715</v>
          </cell>
          <cell r="N904" t="str">
            <v/>
          </cell>
        </row>
        <row r="905">
          <cell r="C905">
            <v>58746</v>
          </cell>
          <cell r="N905" t="str">
            <v/>
          </cell>
        </row>
        <row r="906">
          <cell r="C906">
            <v>58776</v>
          </cell>
          <cell r="N906" t="str">
            <v/>
          </cell>
        </row>
        <row r="907">
          <cell r="C907">
            <v>58807</v>
          </cell>
          <cell r="N907" t="str">
            <v/>
          </cell>
        </row>
        <row r="908">
          <cell r="C908">
            <v>58838</v>
          </cell>
          <cell r="N908" t="str">
            <v/>
          </cell>
        </row>
        <row r="909">
          <cell r="C909">
            <v>58866</v>
          </cell>
          <cell r="N909" t="str">
            <v/>
          </cell>
        </row>
        <row r="910">
          <cell r="C910">
            <v>58897</v>
          </cell>
          <cell r="N910" t="str">
            <v/>
          </cell>
        </row>
        <row r="911">
          <cell r="C911">
            <v>58927</v>
          </cell>
          <cell r="N911" t="str">
            <v/>
          </cell>
        </row>
        <row r="912">
          <cell r="C912">
            <v>58958</v>
          </cell>
          <cell r="N912" t="str">
            <v/>
          </cell>
        </row>
        <row r="913">
          <cell r="C913">
            <v>58988</v>
          </cell>
          <cell r="N913" t="str">
            <v/>
          </cell>
        </row>
        <row r="914">
          <cell r="C914">
            <v>59019</v>
          </cell>
          <cell r="N914" t="str">
            <v/>
          </cell>
        </row>
        <row r="915">
          <cell r="C915">
            <v>59050</v>
          </cell>
          <cell r="N915" t="str">
            <v/>
          </cell>
        </row>
        <row r="916">
          <cell r="C916">
            <v>59080</v>
          </cell>
          <cell r="N916" t="str">
            <v/>
          </cell>
        </row>
        <row r="917">
          <cell r="C917">
            <v>59111</v>
          </cell>
          <cell r="N917" t="str">
            <v/>
          </cell>
        </row>
        <row r="918">
          <cell r="C918">
            <v>59141</v>
          </cell>
          <cell r="N918" t="str">
            <v/>
          </cell>
        </row>
        <row r="919">
          <cell r="C919">
            <v>59172</v>
          </cell>
          <cell r="N919" t="str">
            <v/>
          </cell>
        </row>
        <row r="920">
          <cell r="C920">
            <v>59203</v>
          </cell>
          <cell r="N920" t="str">
            <v/>
          </cell>
        </row>
        <row r="921">
          <cell r="C921">
            <v>59231</v>
          </cell>
          <cell r="N921" t="str">
            <v/>
          </cell>
        </row>
        <row r="922">
          <cell r="C922">
            <v>59262</v>
          </cell>
          <cell r="N922" t="str">
            <v/>
          </cell>
        </row>
        <row r="923">
          <cell r="C923">
            <v>59292</v>
          </cell>
          <cell r="N923" t="str">
            <v/>
          </cell>
        </row>
        <row r="924">
          <cell r="C924">
            <v>59323</v>
          </cell>
          <cell r="N924" t="str">
            <v/>
          </cell>
        </row>
        <row r="925">
          <cell r="C925">
            <v>59353</v>
          </cell>
          <cell r="N925" t="str">
            <v/>
          </cell>
        </row>
        <row r="926">
          <cell r="C926">
            <v>59384</v>
          </cell>
          <cell r="N926" t="str">
            <v/>
          </cell>
        </row>
        <row r="927">
          <cell r="C927">
            <v>59415</v>
          </cell>
          <cell r="N927" t="str">
            <v/>
          </cell>
        </row>
        <row r="928">
          <cell r="C928">
            <v>59445</v>
          </cell>
          <cell r="N928" t="str">
            <v/>
          </cell>
        </row>
        <row r="929">
          <cell r="C929">
            <v>59476</v>
          </cell>
          <cell r="N929" t="str">
            <v/>
          </cell>
        </row>
        <row r="930">
          <cell r="C930">
            <v>59506</v>
          </cell>
          <cell r="N930" t="str">
            <v/>
          </cell>
        </row>
        <row r="931">
          <cell r="C931">
            <v>59537</v>
          </cell>
          <cell r="N931" t="str">
            <v/>
          </cell>
        </row>
        <row r="932">
          <cell r="C932">
            <v>59568</v>
          </cell>
          <cell r="N932" t="str">
            <v/>
          </cell>
        </row>
        <row r="933">
          <cell r="C933">
            <v>59596</v>
          </cell>
          <cell r="N933" t="str">
            <v/>
          </cell>
        </row>
        <row r="934">
          <cell r="C934">
            <v>59627</v>
          </cell>
          <cell r="N934" t="str">
            <v/>
          </cell>
        </row>
        <row r="935">
          <cell r="C935">
            <v>59657</v>
          </cell>
          <cell r="N935" t="str">
            <v/>
          </cell>
        </row>
        <row r="936">
          <cell r="C936">
            <v>59688</v>
          </cell>
          <cell r="N936" t="str">
            <v/>
          </cell>
        </row>
        <row r="937">
          <cell r="C937">
            <v>59718</v>
          </cell>
          <cell r="N937" t="str">
            <v/>
          </cell>
        </row>
        <row r="938">
          <cell r="C938">
            <v>59749</v>
          </cell>
          <cell r="N938" t="str">
            <v/>
          </cell>
        </row>
        <row r="939">
          <cell r="C939">
            <v>59780</v>
          </cell>
          <cell r="N939" t="str">
            <v/>
          </cell>
        </row>
        <row r="940">
          <cell r="C940">
            <v>59810</v>
          </cell>
          <cell r="N940" t="str">
            <v/>
          </cell>
        </row>
        <row r="941">
          <cell r="C941">
            <v>59841</v>
          </cell>
          <cell r="N941" t="str">
            <v/>
          </cell>
        </row>
        <row r="942">
          <cell r="C942">
            <v>59871</v>
          </cell>
          <cell r="N942" t="str">
            <v/>
          </cell>
        </row>
        <row r="943">
          <cell r="C943">
            <v>59902</v>
          </cell>
          <cell r="N943" t="str">
            <v/>
          </cell>
        </row>
        <row r="944">
          <cell r="C944">
            <v>59933</v>
          </cell>
          <cell r="N944" t="str">
            <v/>
          </cell>
        </row>
        <row r="945">
          <cell r="C945">
            <v>59962</v>
          </cell>
          <cell r="N945" t="str">
            <v/>
          </cell>
        </row>
        <row r="946">
          <cell r="C946">
            <v>59993</v>
          </cell>
          <cell r="N946" t="str">
            <v/>
          </cell>
        </row>
        <row r="947">
          <cell r="C947">
            <v>60023</v>
          </cell>
          <cell r="N947" t="str">
            <v/>
          </cell>
        </row>
        <row r="948">
          <cell r="C948">
            <v>60054</v>
          </cell>
          <cell r="N948" t="str">
            <v/>
          </cell>
        </row>
        <row r="949">
          <cell r="C949">
            <v>60084</v>
          </cell>
          <cell r="N949" t="str">
            <v/>
          </cell>
        </row>
        <row r="950">
          <cell r="C950">
            <v>60115</v>
          </cell>
          <cell r="N950" t="str">
            <v/>
          </cell>
        </row>
        <row r="951">
          <cell r="C951">
            <v>60146</v>
          </cell>
          <cell r="N951" t="str">
            <v/>
          </cell>
        </row>
        <row r="952">
          <cell r="C952">
            <v>60176</v>
          </cell>
          <cell r="N952" t="str">
            <v/>
          </cell>
        </row>
        <row r="953">
          <cell r="C953">
            <v>60207</v>
          </cell>
          <cell r="N953" t="str">
            <v/>
          </cell>
        </row>
        <row r="954">
          <cell r="C954">
            <v>60237</v>
          </cell>
          <cell r="N954" t="str">
            <v/>
          </cell>
        </row>
        <row r="955">
          <cell r="C955">
            <v>60268</v>
          </cell>
          <cell r="N955" t="str">
            <v/>
          </cell>
        </row>
        <row r="956">
          <cell r="C956">
            <v>60299</v>
          </cell>
          <cell r="N956" t="str">
            <v/>
          </cell>
        </row>
        <row r="957">
          <cell r="C957">
            <v>60327</v>
          </cell>
          <cell r="N957" t="str">
            <v/>
          </cell>
        </row>
        <row r="958">
          <cell r="C958">
            <v>60358</v>
          </cell>
          <cell r="N958" t="str">
            <v/>
          </cell>
        </row>
        <row r="959">
          <cell r="C959">
            <v>60388</v>
          </cell>
          <cell r="N959" t="str">
            <v/>
          </cell>
        </row>
        <row r="960">
          <cell r="C960">
            <v>60419</v>
          </cell>
          <cell r="N960" t="str">
            <v/>
          </cell>
        </row>
        <row r="961">
          <cell r="C961">
            <v>60449</v>
          </cell>
          <cell r="N961" t="str">
            <v/>
          </cell>
        </row>
        <row r="962">
          <cell r="C962">
            <v>60480</v>
          </cell>
          <cell r="N962" t="str">
            <v/>
          </cell>
        </row>
        <row r="963">
          <cell r="C963">
            <v>60511</v>
          </cell>
          <cell r="N963" t="str">
            <v/>
          </cell>
        </row>
        <row r="964">
          <cell r="C964">
            <v>60541</v>
          </cell>
          <cell r="N964" t="str">
            <v/>
          </cell>
        </row>
        <row r="965">
          <cell r="C965">
            <v>60572</v>
          </cell>
          <cell r="N965" t="str">
            <v/>
          </cell>
        </row>
        <row r="966">
          <cell r="C966">
            <v>60602</v>
          </cell>
          <cell r="N966" t="str">
            <v/>
          </cell>
        </row>
        <row r="967">
          <cell r="C967">
            <v>60633</v>
          </cell>
          <cell r="N967" t="str">
            <v/>
          </cell>
        </row>
        <row r="968">
          <cell r="C968">
            <v>60664</v>
          </cell>
          <cell r="N968" t="str">
            <v/>
          </cell>
        </row>
        <row r="969">
          <cell r="C969">
            <v>60692</v>
          </cell>
          <cell r="N969" t="str">
            <v/>
          </cell>
        </row>
        <row r="970">
          <cell r="C970">
            <v>60723</v>
          </cell>
          <cell r="N970" t="str">
            <v/>
          </cell>
        </row>
        <row r="971">
          <cell r="C971">
            <v>60753</v>
          </cell>
          <cell r="N971" t="str">
            <v/>
          </cell>
        </row>
        <row r="972">
          <cell r="C972">
            <v>60784</v>
          </cell>
          <cell r="N972" t="str">
            <v/>
          </cell>
        </row>
        <row r="973">
          <cell r="C973">
            <v>60814</v>
          </cell>
          <cell r="N973" t="str">
            <v/>
          </cell>
        </row>
        <row r="974">
          <cell r="C974">
            <v>60845</v>
          </cell>
          <cell r="N974" t="str">
            <v/>
          </cell>
        </row>
        <row r="975">
          <cell r="C975">
            <v>60876</v>
          </cell>
          <cell r="N975" t="str">
            <v/>
          </cell>
        </row>
        <row r="976">
          <cell r="C976">
            <v>60906</v>
          </cell>
          <cell r="N976" t="str">
            <v/>
          </cell>
        </row>
        <row r="977">
          <cell r="C977">
            <v>60937</v>
          </cell>
          <cell r="N977" t="str">
            <v/>
          </cell>
        </row>
        <row r="978">
          <cell r="C978">
            <v>60967</v>
          </cell>
          <cell r="N978" t="str">
            <v/>
          </cell>
        </row>
        <row r="979">
          <cell r="C979">
            <v>60998</v>
          </cell>
          <cell r="N979" t="str">
            <v/>
          </cell>
        </row>
        <row r="980">
          <cell r="C980">
            <v>61029</v>
          </cell>
          <cell r="N980" t="str">
            <v/>
          </cell>
        </row>
        <row r="981">
          <cell r="C981">
            <v>61057</v>
          </cell>
          <cell r="N981" t="str">
            <v/>
          </cell>
        </row>
        <row r="982">
          <cell r="C982">
            <v>61088</v>
          </cell>
          <cell r="N982" t="str">
            <v/>
          </cell>
        </row>
        <row r="983">
          <cell r="C983">
            <v>61118</v>
          </cell>
          <cell r="N983" t="str">
            <v/>
          </cell>
        </row>
        <row r="984">
          <cell r="C984">
            <v>61149</v>
          </cell>
          <cell r="N984" t="str">
            <v/>
          </cell>
        </row>
        <row r="985">
          <cell r="C985">
            <v>61179</v>
          </cell>
          <cell r="N985" t="str">
            <v/>
          </cell>
        </row>
        <row r="986">
          <cell r="C986">
            <v>61210</v>
          </cell>
          <cell r="N986" t="str">
            <v/>
          </cell>
        </row>
        <row r="987">
          <cell r="C987">
            <v>61241</v>
          </cell>
          <cell r="N987" t="str">
            <v/>
          </cell>
        </row>
        <row r="988">
          <cell r="C988">
            <v>61271</v>
          </cell>
          <cell r="N988" t="str">
            <v/>
          </cell>
        </row>
        <row r="989">
          <cell r="C989">
            <v>61302</v>
          </cell>
          <cell r="N989" t="str">
            <v/>
          </cell>
        </row>
        <row r="990">
          <cell r="C990">
            <v>61332</v>
          </cell>
          <cell r="N990" t="str">
            <v/>
          </cell>
        </row>
        <row r="991">
          <cell r="C991">
            <v>61363</v>
          </cell>
          <cell r="N991" t="str">
            <v/>
          </cell>
        </row>
        <row r="992">
          <cell r="C992">
            <v>61394</v>
          </cell>
          <cell r="N992" t="str">
            <v/>
          </cell>
        </row>
        <row r="993">
          <cell r="C993">
            <v>61423</v>
          </cell>
          <cell r="N993" t="str">
            <v/>
          </cell>
        </row>
        <row r="994">
          <cell r="C994">
            <v>61454</v>
          </cell>
          <cell r="N994" t="str">
            <v/>
          </cell>
        </row>
        <row r="995">
          <cell r="C995">
            <v>61484</v>
          </cell>
          <cell r="N995" t="str">
            <v/>
          </cell>
        </row>
        <row r="996">
          <cell r="C996">
            <v>61515</v>
          </cell>
          <cell r="N996" t="str">
            <v/>
          </cell>
        </row>
        <row r="997">
          <cell r="C997">
            <v>61545</v>
          </cell>
          <cell r="N997" t="str">
            <v/>
          </cell>
        </row>
        <row r="998">
          <cell r="C998">
            <v>61576</v>
          </cell>
          <cell r="N998" t="str">
            <v/>
          </cell>
        </row>
        <row r="999">
          <cell r="C999">
            <v>61607</v>
          </cell>
          <cell r="N999" t="str">
            <v/>
          </cell>
        </row>
        <row r="1000">
          <cell r="C1000">
            <v>61637</v>
          </cell>
          <cell r="N1000" t="str">
            <v/>
          </cell>
        </row>
        <row r="1001">
          <cell r="C1001">
            <v>61668</v>
          </cell>
          <cell r="N1001" t="str">
            <v/>
          </cell>
        </row>
        <row r="1002">
          <cell r="C1002">
            <v>61698</v>
          </cell>
          <cell r="N1002" t="str">
            <v/>
          </cell>
        </row>
        <row r="1003">
          <cell r="C1003">
            <v>61729</v>
          </cell>
          <cell r="N1003" t="str">
            <v/>
          </cell>
        </row>
        <row r="1004">
          <cell r="C1004">
            <v>61760</v>
          </cell>
          <cell r="N1004" t="str">
            <v/>
          </cell>
        </row>
        <row r="1005">
          <cell r="C1005">
            <v>61788</v>
          </cell>
          <cell r="N1005" t="str">
            <v/>
          </cell>
        </row>
        <row r="1006">
          <cell r="C1006">
            <v>61819</v>
          </cell>
          <cell r="N1006" t="str">
            <v/>
          </cell>
        </row>
        <row r="1007">
          <cell r="C1007">
            <v>61849</v>
          </cell>
          <cell r="N1007" t="str">
            <v/>
          </cell>
        </row>
        <row r="1008">
          <cell r="C1008">
            <v>61880</v>
          </cell>
          <cell r="N1008" t="str">
            <v/>
          </cell>
        </row>
        <row r="1009">
          <cell r="C1009">
            <v>61910</v>
          </cell>
          <cell r="N1009" t="str">
            <v/>
          </cell>
        </row>
        <row r="1010">
          <cell r="C1010">
            <v>61941</v>
          </cell>
          <cell r="N1010" t="str">
            <v/>
          </cell>
        </row>
        <row r="1011">
          <cell r="C1011">
            <v>61972</v>
          </cell>
          <cell r="N1011" t="str">
            <v/>
          </cell>
        </row>
        <row r="1012">
          <cell r="C1012">
            <v>62002</v>
          </cell>
          <cell r="N1012" t="str">
            <v/>
          </cell>
        </row>
        <row r="1013">
          <cell r="C1013">
            <v>62033</v>
          </cell>
          <cell r="N1013" t="str">
            <v/>
          </cell>
        </row>
        <row r="1014">
          <cell r="C1014">
            <v>62063</v>
          </cell>
          <cell r="N1014" t="str">
            <v/>
          </cell>
        </row>
        <row r="1015">
          <cell r="N1015" t="str">
            <v/>
          </cell>
        </row>
        <row r="1016">
          <cell r="N1016" t="str">
            <v/>
          </cell>
        </row>
        <row r="1017">
          <cell r="N1017" t="str">
            <v/>
          </cell>
        </row>
        <row r="1018">
          <cell r="N1018" t="str">
            <v/>
          </cell>
        </row>
        <row r="1019">
          <cell r="N1019" t="str">
            <v/>
          </cell>
        </row>
        <row r="1020">
          <cell r="N1020" t="str">
            <v/>
          </cell>
        </row>
        <row r="1021">
          <cell r="N1021" t="str">
            <v/>
          </cell>
        </row>
        <row r="1022">
          <cell r="N1022" t="str">
            <v/>
          </cell>
        </row>
        <row r="1023">
          <cell r="N1023" t="str">
            <v/>
          </cell>
        </row>
        <row r="1024">
          <cell r="N1024" t="str">
            <v/>
          </cell>
        </row>
        <row r="1025">
          <cell r="N1025" t="str">
            <v/>
          </cell>
        </row>
        <row r="1026">
          <cell r="N1026" t="str">
            <v/>
          </cell>
        </row>
        <row r="1027">
          <cell r="N1027" t="str">
            <v/>
          </cell>
        </row>
        <row r="1028">
          <cell r="N1028" t="str">
            <v/>
          </cell>
        </row>
        <row r="1029">
          <cell r="N1029" t="str">
            <v/>
          </cell>
        </row>
        <row r="1030">
          <cell r="N1030" t="str">
            <v/>
          </cell>
        </row>
        <row r="1031">
          <cell r="N1031" t="str">
            <v/>
          </cell>
        </row>
        <row r="1032">
          <cell r="N1032" t="str">
            <v/>
          </cell>
        </row>
        <row r="1033">
          <cell r="N1033" t="str">
            <v/>
          </cell>
        </row>
        <row r="1034">
          <cell r="N1034" t="str">
            <v/>
          </cell>
        </row>
        <row r="1035">
          <cell r="N1035" t="str">
            <v/>
          </cell>
        </row>
        <row r="1036">
          <cell r="N1036" t="str">
            <v/>
          </cell>
        </row>
        <row r="1037">
          <cell r="N1037" t="str">
            <v/>
          </cell>
        </row>
        <row r="1038">
          <cell r="N1038" t="str">
            <v/>
          </cell>
        </row>
        <row r="1039">
          <cell r="N1039" t="str">
            <v/>
          </cell>
        </row>
        <row r="1040">
          <cell r="N1040" t="str">
            <v/>
          </cell>
        </row>
        <row r="1041">
          <cell r="N1041" t="str">
            <v/>
          </cell>
        </row>
        <row r="1042">
          <cell r="N1042" t="str">
            <v/>
          </cell>
        </row>
        <row r="1043">
          <cell r="N1043" t="str">
            <v/>
          </cell>
        </row>
        <row r="1044">
          <cell r="N1044" t="str">
            <v/>
          </cell>
        </row>
        <row r="1045">
          <cell r="N1045" t="str">
            <v/>
          </cell>
        </row>
        <row r="1046">
          <cell r="N1046" t="str">
            <v/>
          </cell>
        </row>
        <row r="1047">
          <cell r="N1047" t="str">
            <v/>
          </cell>
        </row>
        <row r="1048">
          <cell r="N1048" t="str">
            <v/>
          </cell>
        </row>
        <row r="1049">
          <cell r="N1049" t="str">
            <v/>
          </cell>
        </row>
        <row r="1050">
          <cell r="N1050" t="str">
            <v/>
          </cell>
        </row>
        <row r="1051">
          <cell r="N1051" t="str">
            <v/>
          </cell>
        </row>
        <row r="1052">
          <cell r="N1052" t="str">
            <v/>
          </cell>
        </row>
        <row r="1053">
          <cell r="N1053" t="str">
            <v/>
          </cell>
        </row>
        <row r="1054">
          <cell r="N1054" t="str">
            <v/>
          </cell>
        </row>
        <row r="1055">
          <cell r="N1055" t="str">
            <v/>
          </cell>
        </row>
        <row r="1056">
          <cell r="N1056" t="str">
            <v/>
          </cell>
        </row>
        <row r="1057">
          <cell r="N1057" t="str">
            <v/>
          </cell>
        </row>
        <row r="1058">
          <cell r="N1058" t="str">
            <v/>
          </cell>
        </row>
        <row r="1059">
          <cell r="N1059" t="str">
            <v/>
          </cell>
        </row>
        <row r="1060">
          <cell r="N1060" t="str">
            <v/>
          </cell>
        </row>
        <row r="1061">
          <cell r="N1061" t="str">
            <v/>
          </cell>
        </row>
        <row r="1062">
          <cell r="N1062" t="str">
            <v/>
          </cell>
        </row>
        <row r="1063">
          <cell r="N1063" t="str">
            <v/>
          </cell>
        </row>
        <row r="1064">
          <cell r="N1064" t="str">
            <v/>
          </cell>
        </row>
        <row r="1065">
          <cell r="N1065" t="str">
            <v/>
          </cell>
        </row>
        <row r="1066">
          <cell r="N1066" t="str">
            <v/>
          </cell>
        </row>
        <row r="1067">
          <cell r="N1067" t="str">
            <v/>
          </cell>
        </row>
        <row r="1068">
          <cell r="N1068" t="str">
            <v/>
          </cell>
        </row>
        <row r="1069">
          <cell r="N1069" t="str">
            <v/>
          </cell>
        </row>
        <row r="1070">
          <cell r="N1070" t="str">
            <v/>
          </cell>
        </row>
        <row r="1071">
          <cell r="N1071" t="str">
            <v/>
          </cell>
        </row>
        <row r="1072">
          <cell r="N1072" t="str">
            <v/>
          </cell>
        </row>
        <row r="1073">
          <cell r="N1073" t="str">
            <v/>
          </cell>
        </row>
        <row r="1074">
          <cell r="N1074" t="str">
            <v/>
          </cell>
        </row>
        <row r="1075">
          <cell r="N1075" t="str">
            <v/>
          </cell>
        </row>
        <row r="1076">
          <cell r="N1076" t="str">
            <v/>
          </cell>
        </row>
        <row r="1077">
          <cell r="N1077" t="str">
            <v/>
          </cell>
        </row>
        <row r="1078">
          <cell r="N1078" t="str">
            <v/>
          </cell>
        </row>
        <row r="1079">
          <cell r="N1079" t="str">
            <v/>
          </cell>
        </row>
        <row r="1080">
          <cell r="N1080" t="str">
            <v/>
          </cell>
        </row>
        <row r="1081">
          <cell r="N1081" t="str">
            <v/>
          </cell>
        </row>
        <row r="1082">
          <cell r="N1082" t="str">
            <v/>
          </cell>
        </row>
        <row r="1083">
          <cell r="N1083" t="str">
            <v/>
          </cell>
        </row>
        <row r="1084">
          <cell r="N1084" t="str">
            <v/>
          </cell>
        </row>
        <row r="1085">
          <cell r="N1085" t="str">
            <v/>
          </cell>
        </row>
        <row r="1086">
          <cell r="N1086" t="str">
            <v/>
          </cell>
        </row>
        <row r="1087">
          <cell r="N1087" t="str">
            <v/>
          </cell>
        </row>
        <row r="1088">
          <cell r="N1088" t="str">
            <v/>
          </cell>
        </row>
        <row r="1089">
          <cell r="N1089" t="str">
            <v/>
          </cell>
        </row>
        <row r="1090">
          <cell r="N1090" t="str">
            <v/>
          </cell>
        </row>
        <row r="1091">
          <cell r="N1091" t="str">
            <v/>
          </cell>
        </row>
        <row r="1092">
          <cell r="N1092" t="str">
            <v/>
          </cell>
        </row>
        <row r="1093">
          <cell r="N1093" t="str">
            <v/>
          </cell>
        </row>
        <row r="1094">
          <cell r="N1094" t="str">
            <v/>
          </cell>
        </row>
        <row r="1095">
          <cell r="N1095" t="str">
            <v/>
          </cell>
        </row>
        <row r="1096">
          <cell r="N1096" t="str">
            <v/>
          </cell>
        </row>
        <row r="1097">
          <cell r="N1097" t="str">
            <v/>
          </cell>
        </row>
        <row r="1098">
          <cell r="N1098" t="str">
            <v/>
          </cell>
        </row>
        <row r="1099">
          <cell r="N1099" t="str">
            <v/>
          </cell>
        </row>
        <row r="1100">
          <cell r="N1100" t="str">
            <v/>
          </cell>
        </row>
        <row r="1101">
          <cell r="N1101" t="str">
            <v/>
          </cell>
        </row>
        <row r="1102">
          <cell r="N1102" t="str">
            <v/>
          </cell>
        </row>
        <row r="1103">
          <cell r="N1103" t="str">
            <v/>
          </cell>
        </row>
        <row r="1104">
          <cell r="N1104" t="str">
            <v/>
          </cell>
        </row>
        <row r="1105">
          <cell r="N1105" t="str">
            <v/>
          </cell>
        </row>
        <row r="1106">
          <cell r="N1106" t="str">
            <v/>
          </cell>
        </row>
        <row r="1107">
          <cell r="N1107" t="str">
            <v/>
          </cell>
        </row>
        <row r="1108">
          <cell r="N1108" t="str">
            <v/>
          </cell>
        </row>
        <row r="1109">
          <cell r="N1109" t="str">
            <v/>
          </cell>
        </row>
        <row r="1110">
          <cell r="N1110" t="str">
            <v/>
          </cell>
        </row>
        <row r="1111">
          <cell r="N1111" t="str">
            <v/>
          </cell>
        </row>
        <row r="1112">
          <cell r="N1112" t="str">
            <v/>
          </cell>
        </row>
        <row r="1113">
          <cell r="N1113" t="str">
            <v/>
          </cell>
        </row>
        <row r="1114">
          <cell r="N1114" t="str">
            <v/>
          </cell>
        </row>
        <row r="1115">
          <cell r="N1115" t="str">
            <v/>
          </cell>
        </row>
        <row r="1116">
          <cell r="N1116" t="str">
            <v/>
          </cell>
        </row>
        <row r="1117">
          <cell r="N1117" t="str">
            <v/>
          </cell>
        </row>
        <row r="1118">
          <cell r="N1118" t="str">
            <v/>
          </cell>
        </row>
        <row r="1119">
          <cell r="N1119" t="str">
            <v/>
          </cell>
        </row>
        <row r="1120">
          <cell r="N1120" t="str">
            <v/>
          </cell>
        </row>
        <row r="1121">
          <cell r="N1121" t="str">
            <v/>
          </cell>
        </row>
        <row r="1122">
          <cell r="N1122" t="str">
            <v/>
          </cell>
        </row>
      </sheetData>
      <sheetData sheetId="40">
        <row r="8">
          <cell r="I8" t="str">
            <v>4. Trim.</v>
          </cell>
          <cell r="J8" t="str">
            <v>1. Trim.</v>
          </cell>
          <cell r="K8" t="str">
            <v>2. Trim.</v>
          </cell>
          <cell r="L8" t="str">
            <v>3. Trim.</v>
          </cell>
          <cell r="M8" t="str">
            <v>4.Trim.</v>
          </cell>
        </row>
        <row r="9">
          <cell r="I9">
            <v>2023</v>
          </cell>
          <cell r="J9">
            <v>2024</v>
          </cell>
          <cell r="K9">
            <v>2024</v>
          </cell>
          <cell r="L9">
            <v>2024</v>
          </cell>
          <cell r="M9">
            <v>2024</v>
          </cell>
        </row>
        <row r="10">
          <cell r="I10">
            <v>590115</v>
          </cell>
          <cell r="J10">
            <v>595264</v>
          </cell>
          <cell r="K10">
            <v>599420</v>
          </cell>
          <cell r="L10">
            <v>604894</v>
          </cell>
          <cell r="M10">
            <v>606245</v>
          </cell>
        </row>
        <row r="11">
          <cell r="I11">
            <v>192018706750</v>
          </cell>
          <cell r="J11">
            <v>193877720948</v>
          </cell>
          <cell r="K11">
            <v>193987558999.99994</v>
          </cell>
          <cell r="L11">
            <v>194748173000</v>
          </cell>
          <cell r="M11">
            <v>194036151000</v>
          </cell>
        </row>
        <row r="12">
          <cell r="I12">
            <v>325392.01130288164</v>
          </cell>
          <cell r="J12">
            <v>325700.3967113751</v>
          </cell>
          <cell r="K12">
            <v>323625.43625504646</v>
          </cell>
          <cell r="L12">
            <v>321954.21511868195</v>
          </cell>
          <cell r="M12">
            <v>320062.27020429034</v>
          </cell>
        </row>
        <row r="15">
          <cell r="C15" t="str">
            <v>NB : Ces données ne prennent pas en compte les Forces Armées Nationales et les Missions Diplomatiques et  Postes Consulaires</v>
          </cell>
        </row>
        <row r="18">
          <cell r="I18" t="str">
            <v>4T2023</v>
          </cell>
          <cell r="J18" t="str">
            <v>1T2024</v>
          </cell>
          <cell r="K18" t="str">
            <v>2T2024</v>
          </cell>
          <cell r="L18" t="str">
            <v>3T2024</v>
          </cell>
          <cell r="M18" t="str">
            <v>4T2024</v>
          </cell>
        </row>
        <row r="19">
          <cell r="C19" t="str">
            <v xml:space="preserve">Effectif des agents émargeants sur le SIGASPE </v>
          </cell>
          <cell r="I19">
            <v>590115</v>
          </cell>
          <cell r="J19">
            <v>595264</v>
          </cell>
          <cell r="K19">
            <v>599420</v>
          </cell>
          <cell r="L19">
            <v>604894</v>
          </cell>
          <cell r="M19">
            <v>606245</v>
          </cell>
        </row>
        <row r="20">
          <cell r="C20" t="str">
            <v>Salaire moyen</v>
          </cell>
          <cell r="I20">
            <v>325392.01130288164</v>
          </cell>
          <cell r="J20">
            <v>325700.3967113751</v>
          </cell>
          <cell r="K20">
            <v>323625.43625504646</v>
          </cell>
          <cell r="L20">
            <v>321954.21511868195</v>
          </cell>
          <cell r="M20">
            <v>320062.27020429034</v>
          </cell>
        </row>
        <row r="21">
          <cell r="C21" t="str">
            <v>Masse salariale des agents émargeants sur le SIGASPE</v>
          </cell>
          <cell r="I21">
            <v>192018706750</v>
          </cell>
          <cell r="J21">
            <v>193877720948</v>
          </cell>
          <cell r="K21">
            <v>193987558999.99994</v>
          </cell>
          <cell r="L21">
            <v>194748173000</v>
          </cell>
          <cell r="M21">
            <v>194036151000</v>
          </cell>
        </row>
        <row r="22">
          <cell r="C22" t="str">
            <v>Taux d'évolution de l'effectif trimestriel</v>
          </cell>
          <cell r="I22">
            <v>-4.8949532862241352E-2</v>
          </cell>
          <cell r="J22">
            <v>1.4617500340241563E-2</v>
          </cell>
          <cell r="K22">
            <v>0.36736511806250149</v>
          </cell>
          <cell r="L22">
            <v>1.8899261210698182</v>
          </cell>
          <cell r="M22">
            <v>2.7333655304474513</v>
          </cell>
        </row>
        <row r="23">
          <cell r="C23" t="str">
            <v xml:space="preserve">Taux d'évolution du salaire moyen </v>
          </cell>
          <cell r="I23">
            <v>4.7849563374436244</v>
          </cell>
          <cell r="J23">
            <v>3.5210060836911916</v>
          </cell>
          <cell r="K23">
            <v>4.277712200459316</v>
          </cell>
          <cell r="L23">
            <v>-1.8745086247955789</v>
          </cell>
          <cell r="M23">
            <v>-1.6379446678026377</v>
          </cell>
        </row>
        <row r="102">
          <cell r="D102" t="str">
            <v xml:space="preserve">Effectif des agents émargeants sur le SIGASPE </v>
          </cell>
          <cell r="E102" t="str">
            <v>Masse salariale des agents émargeants sur le SIGASPE</v>
          </cell>
          <cell r="F102" t="str">
            <v>Salaire moyen</v>
          </cell>
          <cell r="G102" t="str">
            <v xml:space="preserve">Taux d'évolution de l'effectif des agents émargeants sur le SIGASPE </v>
          </cell>
          <cell r="H102" t="str">
            <v>Taux d'évolution du salaire moyen</v>
          </cell>
        </row>
        <row r="103">
          <cell r="C103">
            <v>43831</v>
          </cell>
          <cell r="D103">
            <v>192956</v>
          </cell>
          <cell r="J103">
            <v>1</v>
          </cell>
        </row>
        <row r="104">
          <cell r="C104">
            <v>43862</v>
          </cell>
        </row>
        <row r="105">
          <cell r="C105">
            <v>43891</v>
          </cell>
        </row>
        <row r="106">
          <cell r="C106">
            <v>43922</v>
          </cell>
        </row>
        <row r="107">
          <cell r="C107">
            <v>43952</v>
          </cell>
        </row>
        <row r="108">
          <cell r="C108">
            <v>43983</v>
          </cell>
        </row>
        <row r="109">
          <cell r="C109">
            <v>44013</v>
          </cell>
        </row>
        <row r="110">
          <cell r="C110">
            <v>44044</v>
          </cell>
        </row>
        <row r="111">
          <cell r="C111">
            <v>44075</v>
          </cell>
        </row>
        <row r="112">
          <cell r="C112">
            <v>44105</v>
          </cell>
        </row>
        <row r="113">
          <cell r="C113">
            <v>44136</v>
          </cell>
        </row>
        <row r="114">
          <cell r="C114">
            <v>44166</v>
          </cell>
        </row>
        <row r="115">
          <cell r="C115">
            <v>44197</v>
          </cell>
        </row>
        <row r="116">
          <cell r="C116">
            <v>44228</v>
          </cell>
        </row>
        <row r="117">
          <cell r="C117">
            <v>44256</v>
          </cell>
        </row>
        <row r="118">
          <cell r="C118">
            <v>44287</v>
          </cell>
        </row>
        <row r="119">
          <cell r="C119">
            <v>44317</v>
          </cell>
        </row>
        <row r="120">
          <cell r="C120">
            <v>44348</v>
          </cell>
        </row>
        <row r="121">
          <cell r="C121">
            <v>44378</v>
          </cell>
        </row>
        <row r="122">
          <cell r="C122">
            <v>44409</v>
          </cell>
        </row>
        <row r="123">
          <cell r="C123">
            <v>44440</v>
          </cell>
        </row>
        <row r="124">
          <cell r="C124">
            <v>44470</v>
          </cell>
        </row>
        <row r="125">
          <cell r="C125">
            <v>44501</v>
          </cell>
        </row>
        <row r="126">
          <cell r="C126">
            <v>44531</v>
          </cell>
        </row>
        <row r="127">
          <cell r="C127">
            <v>44562</v>
          </cell>
        </row>
        <row r="128">
          <cell r="C128">
            <v>44593</v>
          </cell>
        </row>
        <row r="129">
          <cell r="C129">
            <v>44621</v>
          </cell>
        </row>
        <row r="130">
          <cell r="C130">
            <v>44652</v>
          </cell>
        </row>
        <row r="131">
          <cell r="C131">
            <v>44682</v>
          </cell>
        </row>
        <row r="132">
          <cell r="C132">
            <v>44713</v>
          </cell>
        </row>
        <row r="133">
          <cell r="C133">
            <v>44743</v>
          </cell>
        </row>
        <row r="134">
          <cell r="C134">
            <v>44774</v>
          </cell>
        </row>
        <row r="135">
          <cell r="C135">
            <v>44805</v>
          </cell>
        </row>
        <row r="136">
          <cell r="C136">
            <v>44835</v>
          </cell>
        </row>
        <row r="137">
          <cell r="C137">
            <v>44866</v>
          </cell>
        </row>
        <row r="138">
          <cell r="C138">
            <v>44896</v>
          </cell>
        </row>
        <row r="139">
          <cell r="C139">
            <v>44927</v>
          </cell>
        </row>
        <row r="140">
          <cell r="C140">
            <v>44958</v>
          </cell>
        </row>
        <row r="141">
          <cell r="C141">
            <v>44986</v>
          </cell>
        </row>
        <row r="142">
          <cell r="C142">
            <v>45017</v>
          </cell>
        </row>
        <row r="143">
          <cell r="C143">
            <v>45047</v>
          </cell>
        </row>
        <row r="144">
          <cell r="C144">
            <v>45078</v>
          </cell>
        </row>
        <row r="145">
          <cell r="C145">
            <v>45108</v>
          </cell>
        </row>
        <row r="146">
          <cell r="C146">
            <v>45139</v>
          </cell>
        </row>
        <row r="147">
          <cell r="C147">
            <v>45170</v>
          </cell>
        </row>
        <row r="148">
          <cell r="C148">
            <v>45200</v>
          </cell>
        </row>
        <row r="149">
          <cell r="C149">
            <v>45231</v>
          </cell>
        </row>
        <row r="150">
          <cell r="C150">
            <v>45261</v>
          </cell>
        </row>
        <row r="151">
          <cell r="C151">
            <v>45292</v>
          </cell>
        </row>
        <row r="152">
          <cell r="C152">
            <v>45323</v>
          </cell>
        </row>
        <row r="153">
          <cell r="C153">
            <v>45352</v>
          </cell>
        </row>
        <row r="154">
          <cell r="C154">
            <v>45383</v>
          </cell>
        </row>
        <row r="155">
          <cell r="C155">
            <v>45413</v>
          </cell>
        </row>
        <row r="156">
          <cell r="C156">
            <v>45444</v>
          </cell>
        </row>
        <row r="157">
          <cell r="C157">
            <v>45474</v>
          </cell>
        </row>
        <row r="158">
          <cell r="C158">
            <v>45505</v>
          </cell>
        </row>
        <row r="159">
          <cell r="C159">
            <v>45536</v>
          </cell>
        </row>
        <row r="160">
          <cell r="C160">
            <v>45566</v>
          </cell>
        </row>
        <row r="161">
          <cell r="C161">
            <v>45597</v>
          </cell>
        </row>
        <row r="162">
          <cell r="C162">
            <v>45627</v>
          </cell>
        </row>
        <row r="163">
          <cell r="C163">
            <v>45658</v>
          </cell>
        </row>
        <row r="164">
          <cell r="C164">
            <v>45689</v>
          </cell>
        </row>
        <row r="165">
          <cell r="C165">
            <v>45717</v>
          </cell>
        </row>
        <row r="166">
          <cell r="C166">
            <v>45748</v>
          </cell>
        </row>
        <row r="167">
          <cell r="C167">
            <v>45778</v>
          </cell>
        </row>
        <row r="168">
          <cell r="C168">
            <v>45809</v>
          </cell>
        </row>
        <row r="169">
          <cell r="C169">
            <v>45839</v>
          </cell>
        </row>
        <row r="170">
          <cell r="C170">
            <v>45870</v>
          </cell>
        </row>
        <row r="171">
          <cell r="C171">
            <v>45901</v>
          </cell>
        </row>
        <row r="172">
          <cell r="C172">
            <v>45931</v>
          </cell>
        </row>
        <row r="173">
          <cell r="C173">
            <v>45962</v>
          </cell>
        </row>
        <row r="174">
          <cell r="C174">
            <v>45992</v>
          </cell>
        </row>
        <row r="175">
          <cell r="C175">
            <v>46023</v>
          </cell>
        </row>
        <row r="176">
          <cell r="C176">
            <v>46054</v>
          </cell>
        </row>
        <row r="177">
          <cell r="C177">
            <v>46082</v>
          </cell>
        </row>
        <row r="178">
          <cell r="C178">
            <v>46113</v>
          </cell>
        </row>
        <row r="179">
          <cell r="C179">
            <v>46143</v>
          </cell>
        </row>
        <row r="180">
          <cell r="C180">
            <v>46174</v>
          </cell>
        </row>
        <row r="181">
          <cell r="C181">
            <v>46204</v>
          </cell>
        </row>
        <row r="182">
          <cell r="C182">
            <v>46235</v>
          </cell>
        </row>
        <row r="183">
          <cell r="C183">
            <v>46266</v>
          </cell>
        </row>
        <row r="184">
          <cell r="C184">
            <v>46296</v>
          </cell>
        </row>
        <row r="185">
          <cell r="C185">
            <v>46327</v>
          </cell>
        </row>
        <row r="186">
          <cell r="C186">
            <v>46357</v>
          </cell>
        </row>
        <row r="187">
          <cell r="C187">
            <v>46388</v>
          </cell>
        </row>
        <row r="188">
          <cell r="C188">
            <v>46419</v>
          </cell>
        </row>
        <row r="189">
          <cell r="C189">
            <v>46447</v>
          </cell>
        </row>
        <row r="190">
          <cell r="C190">
            <v>46478</v>
          </cell>
        </row>
        <row r="191">
          <cell r="C191">
            <v>46508</v>
          </cell>
        </row>
        <row r="192">
          <cell r="C192">
            <v>46539</v>
          </cell>
        </row>
        <row r="193">
          <cell r="C193">
            <v>46569</v>
          </cell>
        </row>
        <row r="194">
          <cell r="C194">
            <v>46600</v>
          </cell>
        </row>
        <row r="195">
          <cell r="C195">
            <v>46631</v>
          </cell>
        </row>
        <row r="196">
          <cell r="C196">
            <v>46661</v>
          </cell>
        </row>
        <row r="197">
          <cell r="C197">
            <v>46692</v>
          </cell>
        </row>
        <row r="198">
          <cell r="C198">
            <v>46722</v>
          </cell>
        </row>
        <row r="199">
          <cell r="C199">
            <v>46753</v>
          </cell>
        </row>
        <row r="200">
          <cell r="C200">
            <v>46784</v>
          </cell>
        </row>
        <row r="201">
          <cell r="C201">
            <v>46813</v>
          </cell>
        </row>
        <row r="202">
          <cell r="C202">
            <v>46844</v>
          </cell>
        </row>
        <row r="203">
          <cell r="C203">
            <v>46874</v>
          </cell>
        </row>
        <row r="204">
          <cell r="C204">
            <v>46905</v>
          </cell>
        </row>
        <row r="205">
          <cell r="C205">
            <v>46935</v>
          </cell>
        </row>
        <row r="206">
          <cell r="C206">
            <v>46966</v>
          </cell>
        </row>
        <row r="207">
          <cell r="C207">
            <v>46997</v>
          </cell>
        </row>
        <row r="208">
          <cell r="C208">
            <v>47027</v>
          </cell>
        </row>
        <row r="209">
          <cell r="C209">
            <v>47058</v>
          </cell>
        </row>
        <row r="210">
          <cell r="C210">
            <v>47088</v>
          </cell>
        </row>
        <row r="211">
          <cell r="C211">
            <v>47119</v>
          </cell>
        </row>
        <row r="212">
          <cell r="C212">
            <v>47150</v>
          </cell>
        </row>
        <row r="213">
          <cell r="C213">
            <v>47178</v>
          </cell>
        </row>
        <row r="214">
          <cell r="C214">
            <v>47209</v>
          </cell>
        </row>
        <row r="215">
          <cell r="C215">
            <v>47239</v>
          </cell>
        </row>
        <row r="216">
          <cell r="C216">
            <v>47270</v>
          </cell>
        </row>
        <row r="217">
          <cell r="C217">
            <v>47300</v>
          </cell>
        </row>
        <row r="218">
          <cell r="C218">
            <v>47331</v>
          </cell>
        </row>
        <row r="219">
          <cell r="C219">
            <v>47362</v>
          </cell>
        </row>
        <row r="220">
          <cell r="C220">
            <v>47392</v>
          </cell>
        </row>
        <row r="221">
          <cell r="C221">
            <v>47423</v>
          </cell>
        </row>
        <row r="222">
          <cell r="C222">
            <v>47453</v>
          </cell>
        </row>
        <row r="223">
          <cell r="C223">
            <v>47484</v>
          </cell>
        </row>
        <row r="224">
          <cell r="C224">
            <v>47515</v>
          </cell>
        </row>
        <row r="225">
          <cell r="C225">
            <v>47543</v>
          </cell>
        </row>
        <row r="226">
          <cell r="C226">
            <v>47574</v>
          </cell>
        </row>
        <row r="227">
          <cell r="C227">
            <v>47604</v>
          </cell>
        </row>
        <row r="228">
          <cell r="C228">
            <v>47635</v>
          </cell>
        </row>
        <row r="229">
          <cell r="C229">
            <v>47665</v>
          </cell>
        </row>
        <row r="230">
          <cell r="C230">
            <v>47696</v>
          </cell>
        </row>
        <row r="231">
          <cell r="C231">
            <v>47727</v>
          </cell>
        </row>
        <row r="232">
          <cell r="C232">
            <v>47757</v>
          </cell>
        </row>
        <row r="233">
          <cell r="C233">
            <v>47788</v>
          </cell>
        </row>
        <row r="234">
          <cell r="C234">
            <v>47818</v>
          </cell>
        </row>
        <row r="235">
          <cell r="C235">
            <v>47849</v>
          </cell>
        </row>
        <row r="236">
          <cell r="C236">
            <v>47880</v>
          </cell>
        </row>
        <row r="237">
          <cell r="C237">
            <v>47908</v>
          </cell>
        </row>
        <row r="238">
          <cell r="C238">
            <v>47939</v>
          </cell>
        </row>
        <row r="239">
          <cell r="C239">
            <v>47969</v>
          </cell>
        </row>
        <row r="240">
          <cell r="C240">
            <v>48000</v>
          </cell>
        </row>
        <row r="241">
          <cell r="C241">
            <v>48030</v>
          </cell>
        </row>
        <row r="242">
          <cell r="C242">
            <v>48061</v>
          </cell>
        </row>
        <row r="243">
          <cell r="C243">
            <v>48092</v>
          </cell>
        </row>
        <row r="244">
          <cell r="C244">
            <v>48122</v>
          </cell>
        </row>
        <row r="245">
          <cell r="C245">
            <v>48153</v>
          </cell>
        </row>
        <row r="246">
          <cell r="C246">
            <v>48183</v>
          </cell>
        </row>
        <row r="247">
          <cell r="C247">
            <v>48214</v>
          </cell>
        </row>
        <row r="248">
          <cell r="C248">
            <v>48245</v>
          </cell>
        </row>
      </sheetData>
      <sheetData sheetId="41">
        <row r="2">
          <cell r="D2" t="str">
            <v>IPI ENSEMBLE</v>
          </cell>
          <cell r="G2" t="str">
            <v>INDUSTRIES EXTRACTIVES</v>
          </cell>
          <cell r="H2" t="str">
            <v>INDUSTRIES MANUFACTURIÈRES</v>
          </cell>
          <cell r="I2" t="str">
            <v>INDUSTRIES DE PRODUCTION ET DE DISTRIBUTION D’ÉLECTRICITÉ, DE GAZ ET D’EAU</v>
          </cell>
          <cell r="AE2" t="str">
            <v>IPPI ENSEMBLE</v>
          </cell>
          <cell r="AH2" t="str">
            <v>INDUSTRIES EXTRACTIVES</v>
          </cell>
          <cell r="AI2" t="str">
            <v>INDUSTRIES MANUFACTURIÈRES</v>
          </cell>
          <cell r="AJ2" t="str">
            <v>INDUSTRIES DE PRODUCTION ET DE DISTRIBUTION D’ÉLECTRICITÉ, DE GAZ ET D’EAU</v>
          </cell>
        </row>
        <row r="3">
          <cell r="B3" t="str">
            <v>4T2016</v>
          </cell>
          <cell r="D3">
            <v>108.23695103128776</v>
          </cell>
          <cell r="G3">
            <v>102.53789848262466</v>
          </cell>
          <cell r="H3">
            <v>111.41817463128041</v>
          </cell>
          <cell r="I3">
            <v>131.56727395808554</v>
          </cell>
          <cell r="AE3">
            <v>104.88773023083908</v>
          </cell>
          <cell r="AH3">
            <v>99.819716538040737</v>
          </cell>
          <cell r="AI3">
            <v>100</v>
          </cell>
          <cell r="AJ3">
            <v>104.61394395236577</v>
          </cell>
        </row>
        <row r="4">
          <cell r="B4" t="str">
            <v>1T2017</v>
          </cell>
          <cell r="D4">
            <v>94.360219509190586</v>
          </cell>
          <cell r="G4">
            <v>113.60683886075769</v>
          </cell>
          <cell r="H4">
            <v>102.39346696958151</v>
          </cell>
          <cell r="I4">
            <v>105.07418375456909</v>
          </cell>
          <cell r="AE4">
            <v>104.09278392476027</v>
          </cell>
          <cell r="AH4">
            <v>99.856125404958718</v>
          </cell>
          <cell r="AI4">
            <v>100.00000000000001</v>
          </cell>
          <cell r="AJ4">
            <v>158.17557118627346</v>
          </cell>
        </row>
        <row r="5">
          <cell r="B5" t="str">
            <v>2T2017</v>
          </cell>
          <cell r="D5">
            <v>88.812262490000251</v>
          </cell>
          <cell r="G5">
            <v>104.38413235835689</v>
          </cell>
          <cell r="H5">
            <v>105.41979591508668</v>
          </cell>
          <cell r="I5">
            <v>96.388769562281581</v>
          </cell>
          <cell r="AE5">
            <v>103.50433464061715</v>
          </cell>
          <cell r="AH5">
            <v>99.863113221765431</v>
          </cell>
          <cell r="AI5">
            <v>100.00000000000001</v>
          </cell>
          <cell r="AJ5">
            <v>158.17557118627346</v>
          </cell>
        </row>
        <row r="6">
          <cell r="B6" t="str">
            <v>3T2017</v>
          </cell>
          <cell r="D6">
            <v>87.116719456645328</v>
          </cell>
          <cell r="G6">
            <v>105.76890171107775</v>
          </cell>
          <cell r="H6">
            <v>112.36868529195685</v>
          </cell>
          <cell r="I6">
            <v>0</v>
          </cell>
          <cell r="AE6">
            <v>103.16538654530569</v>
          </cell>
          <cell r="AH6">
            <v>99.867681874028889</v>
          </cell>
          <cell r="AI6">
            <v>100.00000000000001</v>
          </cell>
          <cell r="AJ6">
            <v>158.17557118627346</v>
          </cell>
        </row>
        <row r="7">
          <cell r="B7" t="str">
            <v>4T2017</v>
          </cell>
          <cell r="D7">
            <v>161.52582786496797</v>
          </cell>
          <cell r="G7">
            <v>107.32462498109059</v>
          </cell>
          <cell r="H7">
            <v>116.29998302407708</v>
          </cell>
          <cell r="I7">
            <v>81.421840252003051</v>
          </cell>
          <cell r="AE7">
            <v>102.99286798104329</v>
          </cell>
          <cell r="AH7">
            <v>99.855279455685391</v>
          </cell>
          <cell r="AI7">
            <v>100.00000000000001</v>
          </cell>
          <cell r="AJ7">
            <v>158.17557118627346</v>
          </cell>
        </row>
        <row r="8">
          <cell r="B8" t="str">
            <v>1T2018</v>
          </cell>
          <cell r="D8">
            <v>176.77375459825723</v>
          </cell>
          <cell r="G8">
            <v>129.50456987312199</v>
          </cell>
          <cell r="H8">
            <v>117.30721594805529</v>
          </cell>
          <cell r="I8">
            <v>102.02154465594406</v>
          </cell>
          <cell r="AE8">
            <v>103.51453988779019</v>
          </cell>
          <cell r="AH8">
            <v>100.0975280690795</v>
          </cell>
          <cell r="AI8">
            <v>100.00000000000003</v>
          </cell>
          <cell r="AJ8">
            <v>161.55323241191454</v>
          </cell>
        </row>
        <row r="9">
          <cell r="B9" t="str">
            <v>2T2018</v>
          </cell>
          <cell r="D9">
            <v>204.61931708942245</v>
          </cell>
          <cell r="G9">
            <v>122.07680789033155</v>
          </cell>
          <cell r="H9">
            <v>119.78844384452434</v>
          </cell>
          <cell r="I9">
            <v>87.484477338467386</v>
          </cell>
          <cell r="AE9">
            <v>101.56248223692144</v>
          </cell>
          <cell r="AH9">
            <v>100.14824470702193</v>
          </cell>
          <cell r="AI9">
            <v>100.00000000000003</v>
          </cell>
          <cell r="AJ9">
            <v>161.62802658405877</v>
          </cell>
        </row>
        <row r="10">
          <cell r="B10" t="str">
            <v>3T2018</v>
          </cell>
          <cell r="D10">
            <v>169.6970901379074</v>
          </cell>
          <cell r="G10">
            <v>120.78938874044785</v>
          </cell>
          <cell r="H10">
            <v>130.81768349403967</v>
          </cell>
          <cell r="I10">
            <v>0</v>
          </cell>
          <cell r="AE10">
            <v>104.24873485273743</v>
          </cell>
          <cell r="AH10">
            <v>100.18556733680083</v>
          </cell>
          <cell r="AI10">
            <v>100.00000000000003</v>
          </cell>
          <cell r="AJ10">
            <v>161.62802658405877</v>
          </cell>
        </row>
        <row r="11">
          <cell r="B11" t="str">
            <v>4T2018</v>
          </cell>
          <cell r="D11">
            <v>175.41586970470971</v>
          </cell>
          <cell r="G11">
            <v>114.87609602247048</v>
          </cell>
          <cell r="H11">
            <v>134.04087759418857</v>
          </cell>
          <cell r="I11">
            <v>73.569763968853891</v>
          </cell>
          <cell r="AE11">
            <v>103.2987545425769</v>
          </cell>
          <cell r="AH11">
            <v>100.14536418158281</v>
          </cell>
          <cell r="AI11">
            <v>100.00000000000003</v>
          </cell>
          <cell r="AJ11">
            <v>161.62802658405877</v>
          </cell>
        </row>
        <row r="12">
          <cell r="B12" t="str">
            <v>1T2019</v>
          </cell>
          <cell r="D12">
            <v>177.01595803269882</v>
          </cell>
          <cell r="G12">
            <v>105.82896037146362</v>
          </cell>
          <cell r="H12">
            <v>223.86436917013683</v>
          </cell>
          <cell r="I12">
            <v>173.06015617332838</v>
          </cell>
          <cell r="AE12">
            <v>105.42382200914311</v>
          </cell>
          <cell r="AH12">
            <v>99.321201851304991</v>
          </cell>
          <cell r="AI12">
            <v>100.00000000000001</v>
          </cell>
          <cell r="AJ12">
            <v>145.66300885197396</v>
          </cell>
        </row>
        <row r="13">
          <cell r="B13" t="str">
            <v>2T2019</v>
          </cell>
          <cell r="D13">
            <v>150.94223407591491</v>
          </cell>
          <cell r="G13">
            <v>100.8255825759976</v>
          </cell>
          <cell r="H13">
            <v>352.74830550248078</v>
          </cell>
          <cell r="I13">
            <v>103.23420887740446</v>
          </cell>
          <cell r="AE13">
            <v>106.15442347934165</v>
          </cell>
          <cell r="AH13">
            <v>99.31642080404103</v>
          </cell>
          <cell r="AI13">
            <v>100.00000000000001</v>
          </cell>
          <cell r="AJ13">
            <v>145.66300885197396</v>
          </cell>
        </row>
        <row r="14">
          <cell r="B14" t="str">
            <v>3T2019</v>
          </cell>
          <cell r="D14">
            <v>149.34889777876936</v>
          </cell>
          <cell r="G14">
            <v>118.93362938817265</v>
          </cell>
          <cell r="H14">
            <v>247.41008975512301</v>
          </cell>
          <cell r="I14">
            <v>0</v>
          </cell>
          <cell r="AE14">
            <v>113.42016020188099</v>
          </cell>
          <cell r="AH14">
            <v>99.253904857525015</v>
          </cell>
          <cell r="AI14">
            <v>100.00000000000001</v>
          </cell>
          <cell r="AJ14">
            <v>145.66300885197396</v>
          </cell>
        </row>
        <row r="15">
          <cell r="B15" t="str">
            <v>4T2019</v>
          </cell>
          <cell r="D15">
            <v>167.45553957970557</v>
          </cell>
          <cell r="G15">
            <v>113.40966748347712</v>
          </cell>
          <cell r="H15">
            <v>258.63973050580148</v>
          </cell>
          <cell r="I15">
            <v>84.173704960496821</v>
          </cell>
          <cell r="AE15">
            <v>113.83994352352801</v>
          </cell>
          <cell r="AH15">
            <v>99.251268291156038</v>
          </cell>
          <cell r="AI15">
            <v>100.00000000000001</v>
          </cell>
          <cell r="AJ15">
            <v>145.66300885197396</v>
          </cell>
        </row>
        <row r="16">
          <cell r="B16" t="str">
            <v>1T2020</v>
          </cell>
          <cell r="D16">
            <v>146.12013294691096</v>
          </cell>
          <cell r="G16">
            <v>110.90104859023182</v>
          </cell>
          <cell r="H16">
            <v>260.71954212452783</v>
          </cell>
          <cell r="I16">
            <v>155.53510137053007</v>
          </cell>
          <cell r="AE16">
            <v>114.44001048255852</v>
          </cell>
          <cell r="AH16">
            <v>100.38072378173332</v>
          </cell>
          <cell r="AI16">
            <v>100.00000000000004</v>
          </cell>
          <cell r="AJ16">
            <v>145.66300885197401</v>
          </cell>
        </row>
        <row r="17">
          <cell r="B17" t="str">
            <v>2T2020</v>
          </cell>
          <cell r="D17">
            <v>149.9042128372781</v>
          </cell>
          <cell r="G17">
            <v>98.179845938786826</v>
          </cell>
          <cell r="H17">
            <v>399.99417910090114</v>
          </cell>
          <cell r="I17">
            <v>143.53119838337483</v>
          </cell>
          <cell r="AE17">
            <v>114.44139127642272</v>
          </cell>
          <cell r="AH17">
            <v>100.38388931388663</v>
          </cell>
          <cell r="AI17">
            <v>100.00000000000004</v>
          </cell>
          <cell r="AJ17">
            <v>145.66300885197401</v>
          </cell>
        </row>
        <row r="18">
          <cell r="B18" t="str">
            <v>3T2020</v>
          </cell>
          <cell r="D18">
            <v>152.10210142328859</v>
          </cell>
          <cell r="G18">
            <v>131.23802503078505</v>
          </cell>
          <cell r="H18">
            <v>332.34812054430807</v>
          </cell>
          <cell r="I18">
            <v>0</v>
          </cell>
          <cell r="AE18">
            <v>114.44334811205503</v>
          </cell>
          <cell r="AH18">
            <v>100.38837544775018</v>
          </cell>
          <cell r="AI18">
            <v>100.00000000000004</v>
          </cell>
          <cell r="AJ18">
            <v>145.66300885197401</v>
          </cell>
        </row>
        <row r="19">
          <cell r="B19" t="str">
            <v>4T2020</v>
          </cell>
          <cell r="D19">
            <v>151.88329089303903</v>
          </cell>
          <cell r="G19">
            <v>117.37015552169478</v>
          </cell>
          <cell r="H19">
            <v>321.3252088739481</v>
          </cell>
          <cell r="I19">
            <v>126.10487415715295</v>
          </cell>
          <cell r="AE19">
            <v>114.44524326076019</v>
          </cell>
          <cell r="AH19">
            <v>100.3927201615536</v>
          </cell>
          <cell r="AI19">
            <v>100.00000000000004</v>
          </cell>
          <cell r="AJ19">
            <v>145.66300885197401</v>
          </cell>
        </row>
        <row r="20">
          <cell r="B20" t="str">
            <v>1T2021</v>
          </cell>
          <cell r="D20">
            <v>168.76078453601565</v>
          </cell>
          <cell r="G20">
            <v>127.07959573556113</v>
          </cell>
          <cell r="H20">
            <v>277.41026907218816</v>
          </cell>
          <cell r="I20">
            <v>203.24718922811974</v>
          </cell>
          <cell r="AE20">
            <v>115.96144991186266</v>
          </cell>
          <cell r="AH20">
            <v>103.76106680424434</v>
          </cell>
          <cell r="AI20">
            <v>100.00000000000007</v>
          </cell>
          <cell r="AJ20">
            <v>145.6630088519741</v>
          </cell>
        </row>
        <row r="21">
          <cell r="B21" t="str">
            <v>2T2021</v>
          </cell>
          <cell r="D21">
            <v>122.26887667548411</v>
          </cell>
          <cell r="G21">
            <v>100.67695118988824</v>
          </cell>
          <cell r="H21">
            <v>417.0948967024313</v>
          </cell>
          <cell r="I21">
            <v>110.21866511613992</v>
          </cell>
          <cell r="AE21">
            <v>116.5462657488124</v>
          </cell>
          <cell r="AH21">
            <v>105.0603462947124</v>
          </cell>
          <cell r="AI21">
            <v>100.00000000000007</v>
          </cell>
          <cell r="AJ21">
            <v>145.6630088519741</v>
          </cell>
        </row>
        <row r="22">
          <cell r="B22" t="str">
            <v>3T2021</v>
          </cell>
          <cell r="D22">
            <v>141.52171872301881</v>
          </cell>
          <cell r="G22">
            <v>117.10531123712053</v>
          </cell>
          <cell r="H22">
            <v>354.18066947292931</v>
          </cell>
          <cell r="I22">
            <v>0</v>
          </cell>
          <cell r="AE22">
            <v>121.76332517178642</v>
          </cell>
          <cell r="AH22">
            <v>109.32823283616797</v>
          </cell>
          <cell r="AI22">
            <v>100.00000000000007</v>
          </cell>
          <cell r="AJ22">
            <v>151.92782641516931</v>
          </cell>
        </row>
        <row r="23">
          <cell r="B23" t="str">
            <v>4T2021</v>
          </cell>
          <cell r="D23">
            <v>147.4841847560262</v>
          </cell>
          <cell r="G23">
            <v>139.41158723493425</v>
          </cell>
          <cell r="H23">
            <v>378.90577564172793</v>
          </cell>
          <cell r="I23">
            <v>98.475165904155261</v>
          </cell>
          <cell r="AE23">
            <v>125.19138774583635</v>
          </cell>
          <cell r="AH23">
            <v>111.63243983894775</v>
          </cell>
          <cell r="AI23">
            <v>100.00000000000007</v>
          </cell>
          <cell r="AJ23">
            <v>148.99060539962747</v>
          </cell>
        </row>
        <row r="24">
          <cell r="B24" t="str">
            <v>1T2022</v>
          </cell>
          <cell r="D24">
            <v>136.51233644125273</v>
          </cell>
          <cell r="G24">
            <v>115.13972872808483</v>
          </cell>
          <cell r="H24">
            <v>126.52098784073088</v>
          </cell>
          <cell r="I24">
            <v>387.9090657725684</v>
          </cell>
          <cell r="AE24">
            <v>130.30599520079269</v>
          </cell>
          <cell r="AH24">
            <v>144.37652254652119</v>
          </cell>
          <cell r="AI24">
            <v>117.10341401177817</v>
          </cell>
          <cell r="AJ24">
            <v>100.0000000000001</v>
          </cell>
        </row>
        <row r="25">
          <cell r="B25" t="str">
            <v>2T2022</v>
          </cell>
          <cell r="D25">
            <v>137.38893295358628</v>
          </cell>
          <cell r="G25">
            <v>118.6672597763547</v>
          </cell>
          <cell r="H25">
            <v>128.11889273191488</v>
          </cell>
          <cell r="I25">
            <v>409.64704690089928</v>
          </cell>
          <cell r="AE25">
            <v>133.71976441007652</v>
          </cell>
          <cell r="AH25">
            <v>148.6623776276362</v>
          </cell>
          <cell r="AI25">
            <v>118.90479379415491</v>
          </cell>
          <cell r="AJ25">
            <v>100.0000000000001</v>
          </cell>
        </row>
        <row r="26">
          <cell r="B26" t="str">
            <v>3T2022</v>
          </cell>
          <cell r="D26">
            <v>131.24253533960402</v>
          </cell>
          <cell r="G26">
            <v>111.92552875399238</v>
          </cell>
          <cell r="H26">
            <v>130.23712691373018</v>
          </cell>
          <cell r="I26">
            <v>355.04672238288094</v>
          </cell>
          <cell r="AE26">
            <v>135.23909420481698</v>
          </cell>
          <cell r="AH26">
            <v>149.93644599425534</v>
          </cell>
          <cell r="AI26">
            <v>120.59773086214763</v>
          </cell>
          <cell r="AJ26">
            <v>100.0000000000001</v>
          </cell>
        </row>
        <row r="27">
          <cell r="B27" t="str">
            <v>4T2022</v>
          </cell>
          <cell r="D27">
            <v>153.75778658413861</v>
          </cell>
          <cell r="G27">
            <v>141.03439775121302</v>
          </cell>
          <cell r="H27">
            <v>142.88797657180888</v>
          </cell>
          <cell r="I27">
            <v>380.52067115746041</v>
          </cell>
          <cell r="AE27">
            <v>140.06324054375355</v>
          </cell>
          <cell r="AH27">
            <v>163.57040026055947</v>
          </cell>
          <cell r="AI27">
            <v>117.00601803831762</v>
          </cell>
          <cell r="AJ27">
            <v>100.0000000000001</v>
          </cell>
        </row>
        <row r="28">
          <cell r="B28" t="str">
            <v>1T2023</v>
          </cell>
          <cell r="D28">
            <v>136.06239798105278</v>
          </cell>
          <cell r="G28">
            <v>110.77864518121105</v>
          </cell>
          <cell r="H28">
            <v>146.08426135930108</v>
          </cell>
          <cell r="I28">
            <v>429.05025018247738</v>
          </cell>
          <cell r="AE28">
            <v>145.21060880695899</v>
          </cell>
          <cell r="AH28">
            <v>171.83233759008618</v>
          </cell>
          <cell r="AI28">
            <v>118.58925328952803</v>
          </cell>
          <cell r="AJ28">
            <v>100.00000000000013</v>
          </cell>
        </row>
        <row r="29">
          <cell r="B29" t="str">
            <v>2T2023</v>
          </cell>
          <cell r="D29">
            <v>137.4140213577603</v>
          </cell>
          <cell r="G29">
            <v>110.64208471372487</v>
          </cell>
          <cell r="H29">
            <v>155.46966930800639</v>
          </cell>
          <cell r="I29">
            <v>538.04110443460331</v>
          </cell>
          <cell r="AE29">
            <v>149.83441534500247</v>
          </cell>
          <cell r="AH29">
            <v>180.18896630628549</v>
          </cell>
          <cell r="AI29">
            <v>118.93824073436346</v>
          </cell>
          <cell r="AJ29">
            <v>100.00000000000013</v>
          </cell>
        </row>
        <row r="30">
          <cell r="B30" t="str">
            <v>3T2023</v>
          </cell>
          <cell r="D30">
            <v>128.1200830954682</v>
          </cell>
          <cell r="G30">
            <v>100.14771824114429</v>
          </cell>
          <cell r="H30">
            <v>153.1407522630559</v>
          </cell>
          <cell r="I30">
            <v>363.69024318815838</v>
          </cell>
          <cell r="AE30">
            <v>160.21520815883616</v>
          </cell>
          <cell r="AH30">
            <v>180.57516319194769</v>
          </cell>
          <cell r="AI30">
            <v>145.32361035541837</v>
          </cell>
          <cell r="AJ30">
            <v>100.00000000000013</v>
          </cell>
        </row>
        <row r="31">
          <cell r="B31" t="str">
            <v>4T2023</v>
          </cell>
          <cell r="D31">
            <v>149.09210124171867</v>
          </cell>
          <cell r="G31">
            <v>105.75553112825263</v>
          </cell>
          <cell r="H31">
            <v>200.80307873040738</v>
          </cell>
          <cell r="I31">
            <v>386.04765390430106</v>
          </cell>
          <cell r="AE31">
            <v>159.441644314142</v>
          </cell>
          <cell r="AH31">
            <v>179.99962706918393</v>
          </cell>
          <cell r="AI31">
            <v>143.84812512429735</v>
          </cell>
          <cell r="AJ31">
            <v>100.00345281043118</v>
          </cell>
        </row>
        <row r="32">
          <cell r="B32" t="str">
            <v>1T2024</v>
          </cell>
          <cell r="D32">
            <v>154.44000835869167</v>
          </cell>
          <cell r="G32">
            <v>127.19143835521373</v>
          </cell>
          <cell r="H32">
            <v>152.94323749029394</v>
          </cell>
          <cell r="I32">
            <v>445.78168806342609</v>
          </cell>
          <cell r="AE32">
            <v>154.49804517318947</v>
          </cell>
          <cell r="AH32">
            <v>179.89499669610515</v>
          </cell>
          <cell r="AI32">
            <v>132.83121225417079</v>
          </cell>
          <cell r="AJ32">
            <v>100.0018588138641</v>
          </cell>
        </row>
        <row r="33">
          <cell r="B33" t="str">
            <v>2T2024</v>
          </cell>
          <cell r="D33">
            <v>162.12625314422644</v>
          </cell>
          <cell r="G33">
            <v>135.08362465715854</v>
          </cell>
          <cell r="H33">
            <v>193.88570150314095</v>
          </cell>
          <cell r="I33">
            <v>498.97597888194537</v>
          </cell>
          <cell r="AE33">
            <v>154.45211535029546</v>
          </cell>
          <cell r="AH33">
            <v>179.59544414876385</v>
          </cell>
          <cell r="AI33">
            <v>132.84851692766003</v>
          </cell>
          <cell r="AJ33">
            <v>100.0018588138641</v>
          </cell>
        </row>
        <row r="34">
          <cell r="B34" t="str">
            <v>3T2024</v>
          </cell>
          <cell r="D34">
            <v>148.99469068244485</v>
          </cell>
          <cell r="G34">
            <v>116.18293303971699</v>
          </cell>
          <cell r="H34">
            <v>201.84128607917623</v>
          </cell>
          <cell r="I34">
            <v>415.66283831396612</v>
          </cell>
          <cell r="AE34">
            <v>155.2129891595099</v>
          </cell>
          <cell r="AH34">
            <v>181.64415860521757</v>
          </cell>
          <cell r="AI34">
            <v>132.86178980385742</v>
          </cell>
          <cell r="AJ34">
            <v>100.0018588138641</v>
          </cell>
        </row>
      </sheetData>
      <sheetData sheetId="42">
        <row r="4">
          <cell r="D4" t="str">
            <v>3T2019</v>
          </cell>
          <cell r="E4" t="str">
            <v>4T2019</v>
          </cell>
          <cell r="F4" t="str">
            <v>1T2020</v>
          </cell>
          <cell r="G4" t="str">
            <v>2T2020</v>
          </cell>
          <cell r="H4" t="str">
            <v>3T2020</v>
          </cell>
          <cell r="I4" t="str">
            <v>4T2020</v>
          </cell>
          <cell r="J4" t="str">
            <v>1T2021</v>
          </cell>
          <cell r="K4" t="str">
            <v>2T2021</v>
          </cell>
          <cell r="L4" t="str">
            <v>3T2021</v>
          </cell>
          <cell r="M4" t="str">
            <v>4T2021</v>
          </cell>
          <cell r="N4" t="str">
            <v>1T2022</v>
          </cell>
          <cell r="O4" t="str">
            <v>2T2022</v>
          </cell>
          <cell r="P4" t="str">
            <v>3T2022</v>
          </cell>
          <cell r="Q4" t="str">
            <v>4T2022</v>
          </cell>
          <cell r="R4" t="str">
            <v>1T2023</v>
          </cell>
          <cell r="S4" t="str">
            <v>2T2023</v>
          </cell>
          <cell r="T4" t="str">
            <v>3T2023</v>
          </cell>
          <cell r="U4" t="str">
            <v>4T2023</v>
          </cell>
          <cell r="V4" t="str">
            <v>1T2024</v>
          </cell>
          <cell r="W4" t="str">
            <v>2T2024</v>
          </cell>
          <cell r="X4" t="str">
            <v>3T2024</v>
          </cell>
        </row>
        <row r="5">
          <cell r="B5" t="str">
            <v>Secteur primaire</v>
          </cell>
          <cell r="D5">
            <v>459.36558302265854</v>
          </cell>
          <cell r="E5">
            <v>459.39886755671643</v>
          </cell>
          <cell r="F5">
            <v>461.51665874050047</v>
          </cell>
          <cell r="G5">
            <v>464.46764269738219</v>
          </cell>
          <cell r="H5">
            <v>487.21495480061935</v>
          </cell>
          <cell r="I5">
            <v>483.84241234654377</v>
          </cell>
          <cell r="J5">
            <v>462.15842985281876</v>
          </cell>
          <cell r="K5">
            <v>451.7435951509085</v>
          </cell>
          <cell r="L5">
            <v>435.75487206394018</v>
          </cell>
          <cell r="M5">
            <v>401.00672460876837</v>
          </cell>
          <cell r="N5">
            <v>420.12434066633591</v>
          </cell>
          <cell r="O5">
            <v>430.50974844897502</v>
          </cell>
          <cell r="P5">
            <v>438.20891448117567</v>
          </cell>
          <cell r="Q5">
            <v>451.98972441399081</v>
          </cell>
          <cell r="R5">
            <v>434.92044173691858</v>
          </cell>
          <cell r="S5">
            <v>434.84578789677397</v>
          </cell>
          <cell r="T5">
            <v>442.72874983258635</v>
          </cell>
          <cell r="U5">
            <v>448.75993424949007</v>
          </cell>
          <cell r="V5">
            <v>472.62297342327071</v>
          </cell>
          <cell r="W5">
            <v>488.701471122675</v>
          </cell>
          <cell r="X5">
            <v>499.69278369415309</v>
          </cell>
        </row>
        <row r="6">
          <cell r="B6" t="str">
            <v>Secteur secondaire</v>
          </cell>
          <cell r="D6">
            <v>506.67034460381518</v>
          </cell>
          <cell r="E6">
            <v>543.12222040952599</v>
          </cell>
          <cell r="F6">
            <v>530.39531086996521</v>
          </cell>
          <cell r="G6">
            <v>542.6010254080204</v>
          </cell>
          <cell r="H6">
            <v>614.7886368285217</v>
          </cell>
          <cell r="I6">
            <v>696.33911727510701</v>
          </cell>
          <cell r="J6">
            <v>643.96895961757036</v>
          </cell>
          <cell r="K6">
            <v>640.22157160802226</v>
          </cell>
          <cell r="L6">
            <v>654.57636002667016</v>
          </cell>
          <cell r="M6">
            <v>671.97157268682645</v>
          </cell>
          <cell r="N6">
            <v>625.2703749359174</v>
          </cell>
          <cell r="O6">
            <v>632.05474096693024</v>
          </cell>
          <cell r="P6">
            <v>597.46871464854883</v>
          </cell>
          <cell r="Q6">
            <v>611.2582808023642</v>
          </cell>
          <cell r="R6">
            <v>620.10738624148473</v>
          </cell>
          <cell r="S6">
            <v>611.97870583411895</v>
          </cell>
          <cell r="T6">
            <v>641.48211521003111</v>
          </cell>
          <cell r="U6">
            <v>647.20963350697946</v>
          </cell>
          <cell r="V6">
            <v>614.82488600959255</v>
          </cell>
          <cell r="W6">
            <v>602.95870301721504</v>
          </cell>
          <cell r="X6">
            <v>603.55996155546165</v>
          </cell>
        </row>
        <row r="7">
          <cell r="B7" t="str">
            <v>Secteur tertiaire</v>
          </cell>
          <cell r="D7">
            <v>999.03002750514713</v>
          </cell>
          <cell r="E7">
            <v>1052.2701210951177</v>
          </cell>
          <cell r="F7">
            <v>930.06939599376403</v>
          </cell>
          <cell r="G7">
            <v>786.62837941601947</v>
          </cell>
          <cell r="H7">
            <v>1014.8356366718123</v>
          </cell>
          <cell r="I7">
            <v>1007.7929546348792</v>
          </cell>
          <cell r="J7">
            <v>993.64659221458408</v>
          </cell>
          <cell r="K7">
            <v>1046.5487578819498</v>
          </cell>
          <cell r="L7">
            <v>1068.5424263610407</v>
          </cell>
          <cell r="M7">
            <v>1129.983466855145</v>
          </cell>
          <cell r="N7">
            <v>1119.7985076594134</v>
          </cell>
          <cell r="O7">
            <v>1135.996650996678</v>
          </cell>
          <cell r="P7">
            <v>1132.936452013636</v>
          </cell>
          <cell r="Q7">
            <v>1147.7750559595834</v>
          </cell>
          <cell r="R7">
            <v>1151.3250487274845</v>
          </cell>
          <cell r="S7">
            <v>1165.5012496335651</v>
          </cell>
          <cell r="T7">
            <v>1195.8744327007469</v>
          </cell>
          <cell r="U7">
            <v>1227.6005618868644</v>
          </cell>
          <cell r="V7">
            <v>1223.4791013565102</v>
          </cell>
          <cell r="W7">
            <v>1247.6559474236797</v>
          </cell>
          <cell r="X7">
            <v>1278.8374428385575</v>
          </cell>
        </row>
        <row r="8">
          <cell r="B8" t="str">
            <v>Impôts et taxes nets sur les produits</v>
          </cell>
          <cell r="D8">
            <v>244.12337231624173</v>
          </cell>
          <cell r="E8">
            <v>256.83859774016133</v>
          </cell>
          <cell r="F8">
            <v>235.41277472962705</v>
          </cell>
          <cell r="G8">
            <v>219.62421450489373</v>
          </cell>
          <cell r="H8">
            <v>254.20569183245649</v>
          </cell>
          <cell r="I8">
            <v>281.69801519173853</v>
          </cell>
          <cell r="J8">
            <v>265.95319835460424</v>
          </cell>
          <cell r="K8">
            <v>270.50842739217995</v>
          </cell>
          <cell r="L8">
            <v>272.16597954542232</v>
          </cell>
          <cell r="M8">
            <v>267.28477230876138</v>
          </cell>
          <cell r="N8">
            <v>256.49302104234442</v>
          </cell>
          <cell r="O8">
            <v>260.70203954398653</v>
          </cell>
          <cell r="P8">
            <v>259.91753030026069</v>
          </cell>
          <cell r="Q8">
            <v>276.71063722430665</v>
          </cell>
          <cell r="R8">
            <v>284.0240343465199</v>
          </cell>
          <cell r="S8">
            <v>264.76100091138636</v>
          </cell>
          <cell r="T8">
            <v>263.91458389781565</v>
          </cell>
          <cell r="U8">
            <v>253.90806025297201</v>
          </cell>
          <cell r="V8">
            <v>282.50998988953722</v>
          </cell>
          <cell r="W8">
            <v>293.2215849792529</v>
          </cell>
          <cell r="X8">
            <v>312.34811722219268</v>
          </cell>
        </row>
        <row r="11">
          <cell r="E11">
            <v>4.6677314325687336</v>
          </cell>
          <cell r="F11">
            <v>-6.6613737111160809</v>
          </cell>
          <cell r="G11">
            <v>-6.5591891901878308</v>
          </cell>
          <cell r="H11">
            <v>17.946921491193745</v>
          </cell>
          <cell r="I11">
            <v>4.4700820693414745</v>
          </cell>
          <cell r="J11">
            <v>-4.231457038793252</v>
          </cell>
          <cell r="K11">
            <v>1.7578798670909057</v>
          </cell>
          <cell r="L11">
            <v>1.1007282301604082</v>
          </cell>
          <cell r="M11">
            <v>1.405330743493205</v>
          </cell>
          <cell r="N11">
            <v>-1.9764981306718776</v>
          </cell>
          <cell r="O11">
            <v>1.5487033358219326</v>
          </cell>
          <cell r="P11">
            <v>-1.2816230302423071</v>
          </cell>
          <cell r="Q11">
            <v>2.3885849683100036</v>
          </cell>
          <cell r="R11">
            <v>7.0594585003735943E-2</v>
          </cell>
          <cell r="S11">
            <v>-0.5775635819626479</v>
          </cell>
          <cell r="T11">
            <v>2.7922191259482476</v>
          </cell>
          <cell r="U11">
            <v>1.2845419181622297</v>
          </cell>
          <cell r="V11">
            <v>0.33287083201245515</v>
          </cell>
          <cell r="W11">
            <v>1.3349301699297156</v>
          </cell>
          <cell r="X11">
            <v>2.2681236447940067</v>
          </cell>
        </row>
        <row r="12">
          <cell r="B12" t="str">
            <v>Taux de croissance du déflateur du PIB</v>
          </cell>
          <cell r="E12">
            <v>-1.9550814228128544</v>
          </cell>
          <cell r="F12">
            <v>4.7532739293063564</v>
          </cell>
          <cell r="G12">
            <v>6.7179507869034483</v>
          </cell>
          <cell r="H12">
            <v>-3.9855206597874226</v>
          </cell>
          <cell r="I12">
            <v>0.43599147495341217</v>
          </cell>
          <cell r="J12">
            <v>-2.8851943493012122</v>
          </cell>
          <cell r="K12">
            <v>4.8249166728320692</v>
          </cell>
          <cell r="L12">
            <v>-4.3829618483568256</v>
          </cell>
          <cell r="M12">
            <v>3.4935996716225715</v>
          </cell>
          <cell r="N12">
            <v>4.1033802028484168</v>
          </cell>
          <cell r="O12">
            <v>-0.23674754425295763</v>
          </cell>
          <cell r="P12">
            <v>0.46715923135993709</v>
          </cell>
          <cell r="Q12">
            <v>1.0340819554174763</v>
          </cell>
          <cell r="R12">
            <v>-2.7795486784596091</v>
          </cell>
          <cell r="S12">
            <v>3.6845687415686612</v>
          </cell>
          <cell r="T12">
            <v>-0.44519991261212644</v>
          </cell>
          <cell r="U12">
            <v>2.7991005789410828</v>
          </cell>
          <cell r="V12">
            <v>-2.1139974186734967</v>
          </cell>
          <cell r="W12">
            <v>5.2991288543480675</v>
          </cell>
          <cell r="X12">
            <v>-2.0735416900593662</v>
          </cell>
        </row>
        <row r="15">
          <cell r="C15" t="str">
            <v>Contribution à la croissance 3T2024/2T2024</v>
          </cell>
          <cell r="D15" t="str">
            <v>Contribution à la croissance 3T2024/3T2023</v>
          </cell>
        </row>
        <row r="16">
          <cell r="B16" t="str">
            <v>Secteur primaire</v>
          </cell>
          <cell r="C16">
            <v>0.39240868627305259</v>
          </cell>
          <cell r="D16">
            <v>2.1007398446597585</v>
          </cell>
        </row>
        <row r="17">
          <cell r="B17" t="str">
            <v>Secteur secondaire</v>
          </cell>
          <cell r="C17">
            <v>2.6857786721040756E-2</v>
          </cell>
          <cell r="D17">
            <v>-1.738103217583288</v>
          </cell>
        </row>
        <row r="18">
          <cell r="B18" t="str">
            <v>Secteur tertiaire</v>
          </cell>
          <cell r="C18">
            <v>1.1050388705561249</v>
          </cell>
          <cell r="D18">
            <v>3.0277054141881043</v>
          </cell>
        </row>
        <row r="19">
          <cell r="B19" t="str">
            <v>Impôts et taxes nets sur les produits</v>
          </cell>
          <cell r="C19">
            <v>0.7438183012438121</v>
          </cell>
          <cell r="D19">
            <v>1.9235995820747274</v>
          </cell>
        </row>
      </sheetData>
      <sheetData sheetId="43">
        <row r="10">
          <cell r="D10" t="str">
            <v>PRODUITS ALIM. ET BOISSONS NON ALC.</v>
          </cell>
          <cell r="P10" t="str">
            <v>ENSEMBLE IHPC</v>
          </cell>
          <cell r="V10" t="str">
            <v>local</v>
          </cell>
          <cell r="W10" t="str">
            <v>Importé</v>
          </cell>
          <cell r="AB10" t="str">
            <v>Primaire</v>
          </cell>
          <cell r="AC10" t="str">
            <v>Secondaire</v>
          </cell>
          <cell r="AD10" t="str">
            <v>Tertiaire</v>
          </cell>
        </row>
        <row r="11">
          <cell r="C11">
            <v>45627</v>
          </cell>
          <cell r="D11">
            <v>149.69</v>
          </cell>
          <cell r="P11">
            <v>130.58473220000005</v>
          </cell>
          <cell r="V11">
            <v>138.51</v>
          </cell>
          <cell r="W11">
            <v>115.25</v>
          </cell>
          <cell r="AB11">
            <v>161.91999999999999</v>
          </cell>
          <cell r="AC11">
            <v>114.91</v>
          </cell>
          <cell r="AD11">
            <v>108.69</v>
          </cell>
        </row>
        <row r="12">
          <cell r="C12">
            <v>45597</v>
          </cell>
          <cell r="D12">
            <v>150.12</v>
          </cell>
          <cell r="P12">
            <v>130.87939122000003</v>
          </cell>
          <cell r="V12">
            <v>138.88</v>
          </cell>
          <cell r="W12">
            <v>114.9</v>
          </cell>
          <cell r="AB12">
            <v>162.37</v>
          </cell>
          <cell r="AC12">
            <v>114.78</v>
          </cell>
          <cell r="AD12">
            <v>108.7</v>
          </cell>
        </row>
        <row r="13">
          <cell r="C13">
            <v>45566</v>
          </cell>
          <cell r="D13">
            <v>154.97999999999999</v>
          </cell>
          <cell r="P13">
            <v>133.46193487000005</v>
          </cell>
          <cell r="V13">
            <v>142.76</v>
          </cell>
          <cell r="W13">
            <v>115.88</v>
          </cell>
          <cell r="AB13">
            <v>170.19</v>
          </cell>
          <cell r="AC13">
            <v>114.19</v>
          </cell>
          <cell r="AD13">
            <v>108.7</v>
          </cell>
        </row>
        <row r="14">
          <cell r="C14">
            <v>45536</v>
          </cell>
          <cell r="D14">
            <v>154.81</v>
          </cell>
          <cell r="P14">
            <v>133.34263116000002</v>
          </cell>
          <cell r="V14">
            <v>142.53</v>
          </cell>
          <cell r="W14">
            <v>114.99</v>
          </cell>
          <cell r="AB14">
            <v>169.15</v>
          </cell>
          <cell r="AC14">
            <v>114.69</v>
          </cell>
          <cell r="AD14">
            <v>108.64</v>
          </cell>
        </row>
        <row r="15">
          <cell r="C15">
            <v>45505</v>
          </cell>
          <cell r="D15">
            <v>154.91999999999999</v>
          </cell>
          <cell r="P15">
            <v>133.23119429000005</v>
          </cell>
          <cell r="V15">
            <v>142.72999999999999</v>
          </cell>
          <cell r="W15">
            <v>114.21</v>
          </cell>
          <cell r="AB15">
            <v>169.64</v>
          </cell>
          <cell r="AC15">
            <v>113.95</v>
          </cell>
          <cell r="AD15">
            <v>108.61</v>
          </cell>
        </row>
        <row r="16">
          <cell r="C16">
            <v>45474</v>
          </cell>
          <cell r="D16">
            <v>152.81</v>
          </cell>
          <cell r="P16">
            <v>132.12287429000006</v>
          </cell>
          <cell r="V16">
            <v>141.62</v>
          </cell>
          <cell r="W16">
            <v>113.89</v>
          </cell>
          <cell r="AB16">
            <v>167.45</v>
          </cell>
          <cell r="AC16">
            <v>113.78</v>
          </cell>
          <cell r="AD16">
            <v>108.58</v>
          </cell>
        </row>
        <row r="17">
          <cell r="C17">
            <v>45444</v>
          </cell>
          <cell r="D17">
            <v>146.55000000000001</v>
          </cell>
          <cell r="P17">
            <v>129.06581515000005</v>
          </cell>
          <cell r="V17">
            <v>136.69999999999999</v>
          </cell>
          <cell r="W17">
            <v>114.09</v>
          </cell>
          <cell r="AB17">
            <v>160.13999999999999</v>
          </cell>
          <cell r="AC17">
            <v>113.13</v>
          </cell>
          <cell r="AD17">
            <v>108.58</v>
          </cell>
        </row>
        <row r="18">
          <cell r="C18">
            <v>45413</v>
          </cell>
          <cell r="D18">
            <v>144.63</v>
          </cell>
          <cell r="P18">
            <v>128.34296045000002</v>
          </cell>
          <cell r="V18">
            <v>135.16999999999999</v>
          </cell>
          <cell r="W18">
            <v>114.54</v>
          </cell>
          <cell r="AB18">
            <v>157.30000000000001</v>
          </cell>
          <cell r="AC18">
            <v>113.35</v>
          </cell>
          <cell r="AD18">
            <v>108.58</v>
          </cell>
        </row>
        <row r="19">
          <cell r="C19">
            <v>45383</v>
          </cell>
          <cell r="D19">
            <v>141.6</v>
          </cell>
          <cell r="P19">
            <v>127.07171537000001</v>
          </cell>
          <cell r="V19">
            <v>133.34</v>
          </cell>
          <cell r="W19">
            <v>114.78</v>
          </cell>
          <cell r="AB19">
            <v>153.25</v>
          </cell>
          <cell r="AC19">
            <v>113.4</v>
          </cell>
          <cell r="AD19">
            <v>108.58</v>
          </cell>
        </row>
        <row r="20">
          <cell r="C20">
            <v>45352</v>
          </cell>
          <cell r="D20">
            <v>138.29</v>
          </cell>
          <cell r="P20">
            <v>125.23372354000003</v>
          </cell>
          <cell r="V20">
            <v>130.85</v>
          </cell>
          <cell r="W20">
            <v>114.04</v>
          </cell>
          <cell r="AB20">
            <v>148.47</v>
          </cell>
          <cell r="AC20">
            <v>113.09</v>
          </cell>
          <cell r="AD20">
            <v>108.57</v>
          </cell>
        </row>
        <row r="21">
          <cell r="C21">
            <v>45323</v>
          </cell>
          <cell r="D21">
            <v>137.15</v>
          </cell>
          <cell r="P21">
            <v>124.66062831000004</v>
          </cell>
          <cell r="V21">
            <v>130.18</v>
          </cell>
          <cell r="W21">
            <v>113.55</v>
          </cell>
          <cell r="AB21">
            <v>146.94999999999999</v>
          </cell>
          <cell r="AC21">
            <v>113.02</v>
          </cell>
          <cell r="AD21">
            <v>108.54</v>
          </cell>
        </row>
        <row r="22">
          <cell r="C22">
            <v>45292</v>
          </cell>
          <cell r="D22">
            <v>137.41</v>
          </cell>
          <cell r="P22">
            <v>126.14836255000003</v>
          </cell>
          <cell r="V22">
            <v>132.26</v>
          </cell>
          <cell r="W22">
            <v>113.17</v>
          </cell>
          <cell r="AB22">
            <v>150.08000000000001</v>
          </cell>
          <cell r="AC22">
            <v>113.19</v>
          </cell>
          <cell r="AD22">
            <v>108.54</v>
          </cell>
        </row>
        <row r="23">
          <cell r="C23">
            <v>45261</v>
          </cell>
          <cell r="D23">
            <v>137.51</v>
          </cell>
          <cell r="P23">
            <v>124.51924911000002</v>
          </cell>
          <cell r="V23">
            <v>130.26</v>
          </cell>
          <cell r="W23">
            <v>113.17</v>
          </cell>
          <cell r="AB23">
            <v>147.26</v>
          </cell>
          <cell r="AC23">
            <v>112.81</v>
          </cell>
          <cell r="AD23">
            <v>108.51</v>
          </cell>
        </row>
        <row r="24">
          <cell r="C24">
            <v>45231</v>
          </cell>
          <cell r="D24">
            <v>140.69999999999999</v>
          </cell>
          <cell r="P24">
            <v>126.32015673000002</v>
          </cell>
          <cell r="V24">
            <v>133.15</v>
          </cell>
          <cell r="W24">
            <v>112.88</v>
          </cell>
          <cell r="AB24">
            <v>151.58000000000001</v>
          </cell>
          <cell r="AC24">
            <v>113.23</v>
          </cell>
          <cell r="AD24">
            <v>108.51</v>
          </cell>
        </row>
        <row r="25">
          <cell r="C25">
            <v>45200</v>
          </cell>
          <cell r="D25">
            <v>139.91999999999999</v>
          </cell>
          <cell r="P25">
            <v>125.530801</v>
          </cell>
          <cell r="V25">
            <v>132.26</v>
          </cell>
          <cell r="W25">
            <v>111.91</v>
          </cell>
          <cell r="AB25">
            <v>149.38999999999999</v>
          </cell>
          <cell r="AC25">
            <v>113.02</v>
          </cell>
          <cell r="AD25">
            <v>108.5</v>
          </cell>
        </row>
        <row r="26">
          <cell r="C26">
            <v>45170</v>
          </cell>
          <cell r="D26">
            <v>139.99</v>
          </cell>
          <cell r="P26">
            <v>125.6034859</v>
          </cell>
          <cell r="V26">
            <v>132.24</v>
          </cell>
          <cell r="W26">
            <v>112.34</v>
          </cell>
          <cell r="AB26">
            <v>149.4</v>
          </cell>
          <cell r="AC26">
            <v>113.23</v>
          </cell>
          <cell r="AD26">
            <v>108</v>
          </cell>
        </row>
        <row r="27">
          <cell r="C27">
            <v>45139</v>
          </cell>
          <cell r="D27">
            <v>140.1</v>
          </cell>
          <cell r="P27">
            <v>126.00373633000001</v>
          </cell>
          <cell r="V27">
            <v>132.54</v>
          </cell>
          <cell r="W27">
            <v>113.19</v>
          </cell>
          <cell r="AB27">
            <v>150.97</v>
          </cell>
          <cell r="AC27">
            <v>113.24</v>
          </cell>
          <cell r="AD27">
            <v>107.98</v>
          </cell>
        </row>
        <row r="28">
          <cell r="C28">
            <v>45108</v>
          </cell>
          <cell r="D28">
            <v>141.55000000000001</v>
          </cell>
          <cell r="P28">
            <v>126.65723078000001</v>
          </cell>
          <cell r="V28">
            <v>133.47</v>
          </cell>
          <cell r="W28">
            <v>113.34</v>
          </cell>
          <cell r="AB28">
            <v>152.6</v>
          </cell>
          <cell r="AC28">
            <v>113.59</v>
          </cell>
          <cell r="AD28">
            <v>108.29</v>
          </cell>
        </row>
        <row r="29">
          <cell r="C29">
            <v>45078</v>
          </cell>
          <cell r="D29">
            <v>141.18</v>
          </cell>
          <cell r="P29">
            <v>126.03509483000003</v>
          </cell>
          <cell r="V29">
            <v>132.91</v>
          </cell>
          <cell r="W29">
            <v>112.34</v>
          </cell>
          <cell r="AB29">
            <v>151.81</v>
          </cell>
          <cell r="AC29">
            <v>113.11</v>
          </cell>
          <cell r="AD29">
            <v>108.2</v>
          </cell>
        </row>
        <row r="30">
          <cell r="C30">
            <v>45047</v>
          </cell>
          <cell r="D30">
            <v>138.38</v>
          </cell>
          <cell r="P30">
            <v>124.08</v>
          </cell>
          <cell r="V30">
            <v>130.03</v>
          </cell>
          <cell r="W30">
            <v>111.83</v>
          </cell>
          <cell r="AB30">
            <v>146.72999999999999</v>
          </cell>
          <cell r="AC30">
            <v>113.06</v>
          </cell>
          <cell r="AD30">
            <v>108.19</v>
          </cell>
        </row>
        <row r="31">
          <cell r="C31">
            <v>45017</v>
          </cell>
          <cell r="D31">
            <v>136.29</v>
          </cell>
          <cell r="P31">
            <v>122.5</v>
          </cell>
          <cell r="V31">
            <v>128.07</v>
          </cell>
          <cell r="W31">
            <v>111.19</v>
          </cell>
          <cell r="AB31">
            <v>144.01</v>
          </cell>
          <cell r="AC31">
            <v>112.32</v>
          </cell>
          <cell r="AD31">
            <v>108.14</v>
          </cell>
        </row>
        <row r="32">
          <cell r="C32">
            <v>44986</v>
          </cell>
          <cell r="D32">
            <v>134.94999999999999</v>
          </cell>
          <cell r="P32">
            <v>122.05</v>
          </cell>
          <cell r="V32">
            <v>127.03</v>
          </cell>
          <cell r="W32">
            <v>111.93</v>
          </cell>
          <cell r="AB32">
            <v>142.79</v>
          </cell>
          <cell r="AC32">
            <v>112.27</v>
          </cell>
          <cell r="AD32">
            <v>107.94</v>
          </cell>
        </row>
        <row r="33">
          <cell r="C33">
            <v>44958</v>
          </cell>
          <cell r="D33">
            <v>134.5</v>
          </cell>
          <cell r="P33">
            <v>121.33</v>
          </cell>
          <cell r="V33">
            <v>126.64</v>
          </cell>
          <cell r="W33">
            <v>110.75</v>
          </cell>
          <cell r="AB33">
            <v>142.06</v>
          </cell>
          <cell r="AC33">
            <v>111.62</v>
          </cell>
          <cell r="AD33">
            <v>106.26</v>
          </cell>
        </row>
        <row r="34">
          <cell r="C34">
            <v>44927</v>
          </cell>
          <cell r="D34">
            <v>133.97999999999999</v>
          </cell>
          <cell r="P34">
            <v>121</v>
          </cell>
          <cell r="V34">
            <v>126.46</v>
          </cell>
          <cell r="W34">
            <v>109.93</v>
          </cell>
          <cell r="AB34">
            <v>141.38</v>
          </cell>
          <cell r="AC34">
            <v>111.39</v>
          </cell>
          <cell r="AD34">
            <v>105.84</v>
          </cell>
        </row>
        <row r="35">
          <cell r="C35">
            <v>44896</v>
          </cell>
          <cell r="D35">
            <v>138.97999999999999</v>
          </cell>
          <cell r="P35">
            <v>123.24</v>
          </cell>
          <cell r="V35">
            <v>129.72999999999999</v>
          </cell>
          <cell r="W35">
            <v>109.63</v>
          </cell>
          <cell r="AB35">
            <v>146.63999999999999</v>
          </cell>
          <cell r="AC35">
            <v>111.53</v>
          </cell>
          <cell r="AD35">
            <v>105.79</v>
          </cell>
        </row>
        <row r="36">
          <cell r="C36">
            <v>44866</v>
          </cell>
          <cell r="D36">
            <v>143.59</v>
          </cell>
          <cell r="P36">
            <v>125.75</v>
          </cell>
          <cell r="V36">
            <v>133.56</v>
          </cell>
          <cell r="W36">
            <v>109.02</v>
          </cell>
          <cell r="AB36">
            <v>152.06</v>
          </cell>
          <cell r="AC36">
            <v>111.96</v>
          </cell>
          <cell r="AD36">
            <v>105.72</v>
          </cell>
        </row>
        <row r="37">
          <cell r="C37">
            <v>44835</v>
          </cell>
          <cell r="D37">
            <v>146.62</v>
          </cell>
          <cell r="P37">
            <v>127.54</v>
          </cell>
          <cell r="V37">
            <v>135.83000000000001</v>
          </cell>
          <cell r="W37">
            <v>109.65</v>
          </cell>
          <cell r="AB37">
            <v>156.30000000000001</v>
          </cell>
          <cell r="AC37">
            <v>112.43</v>
          </cell>
          <cell r="AD37">
            <v>105.65</v>
          </cell>
        </row>
        <row r="38">
          <cell r="C38">
            <v>44805</v>
          </cell>
          <cell r="D38">
            <v>149.37</v>
          </cell>
          <cell r="P38">
            <v>128.91</v>
          </cell>
          <cell r="V38">
            <v>137.72999999999999</v>
          </cell>
          <cell r="W38">
            <v>109.9</v>
          </cell>
          <cell r="AB38">
            <v>160.62</v>
          </cell>
          <cell r="AC38">
            <v>112.13</v>
          </cell>
          <cell r="AD38">
            <v>105.37</v>
          </cell>
        </row>
        <row r="39">
          <cell r="C39">
            <v>44774</v>
          </cell>
          <cell r="D39">
            <v>148.96</v>
          </cell>
          <cell r="P39">
            <v>128.53</v>
          </cell>
          <cell r="V39">
            <v>137.59</v>
          </cell>
          <cell r="W39">
            <v>108.99</v>
          </cell>
          <cell r="AB39">
            <v>160.36000000000001</v>
          </cell>
          <cell r="AC39">
            <v>111.5</v>
          </cell>
          <cell r="AD39">
            <v>105.32</v>
          </cell>
        </row>
        <row r="40">
          <cell r="C40">
            <v>44743</v>
          </cell>
          <cell r="D40">
            <v>148.96</v>
          </cell>
          <cell r="P40">
            <v>128.13</v>
          </cell>
          <cell r="V40">
            <v>137.35</v>
          </cell>
          <cell r="W40">
            <v>108.52</v>
          </cell>
          <cell r="AB40">
            <v>160.62</v>
          </cell>
          <cell r="AC40">
            <v>110.82</v>
          </cell>
          <cell r="AD40">
            <v>105.32</v>
          </cell>
        </row>
        <row r="41">
          <cell r="C41">
            <v>44713</v>
          </cell>
          <cell r="D41">
            <v>146.41999999999999</v>
          </cell>
          <cell r="P41">
            <v>126.95</v>
          </cell>
          <cell r="V41">
            <v>135.55000000000001</v>
          </cell>
          <cell r="W41">
            <v>108.7</v>
          </cell>
          <cell r="AB41">
            <v>158.21</v>
          </cell>
          <cell r="AC41">
            <v>110.54</v>
          </cell>
          <cell r="AD41">
            <v>105.32</v>
          </cell>
        </row>
        <row r="42">
          <cell r="C42">
            <v>44682</v>
          </cell>
          <cell r="D42">
            <v>142.22</v>
          </cell>
          <cell r="P42">
            <v>124.51</v>
          </cell>
          <cell r="V42">
            <v>132.58000000000001</v>
          </cell>
          <cell r="W42">
            <v>107.75</v>
          </cell>
          <cell r="AB42">
            <v>153.69</v>
          </cell>
          <cell r="AC42">
            <v>109.49</v>
          </cell>
          <cell r="AD42">
            <v>105.2</v>
          </cell>
        </row>
        <row r="43">
          <cell r="C43">
            <v>44652</v>
          </cell>
          <cell r="D43">
            <v>138.16</v>
          </cell>
          <cell r="P43">
            <v>122.22</v>
          </cell>
          <cell r="V43">
            <v>129.43</v>
          </cell>
          <cell r="W43">
            <v>107.38</v>
          </cell>
          <cell r="AB43">
            <v>149.41999999999999</v>
          </cell>
          <cell r="AC43">
            <v>107.73</v>
          </cell>
          <cell r="AD43">
            <v>104.07</v>
          </cell>
        </row>
        <row r="44">
          <cell r="C44">
            <v>44621</v>
          </cell>
          <cell r="D44">
            <v>133.18</v>
          </cell>
          <cell r="P44">
            <v>118.64</v>
          </cell>
          <cell r="V44">
            <v>125.39</v>
          </cell>
          <cell r="W44">
            <v>104.5</v>
          </cell>
          <cell r="AB44">
            <v>140.96</v>
          </cell>
          <cell r="AC44">
            <v>106.44</v>
          </cell>
          <cell r="AD44">
            <v>104.05</v>
          </cell>
        </row>
        <row r="45">
          <cell r="C45">
            <v>44593</v>
          </cell>
          <cell r="D45">
            <v>124.88</v>
          </cell>
          <cell r="P45">
            <v>114.39</v>
          </cell>
          <cell r="V45">
            <v>119.76</v>
          </cell>
          <cell r="W45">
            <v>103.9</v>
          </cell>
          <cell r="AB45">
            <v>131.34</v>
          </cell>
          <cell r="AC45">
            <v>106.11</v>
          </cell>
          <cell r="AD45">
            <v>104.05</v>
          </cell>
        </row>
        <row r="46">
          <cell r="C46">
            <v>44562</v>
          </cell>
          <cell r="D46">
            <v>120.89</v>
          </cell>
          <cell r="P46">
            <v>111.81</v>
          </cell>
          <cell r="V46">
            <v>116.46</v>
          </cell>
          <cell r="W46">
            <v>102.87</v>
          </cell>
          <cell r="AB46">
            <v>125.4</v>
          </cell>
          <cell r="AC46">
            <v>105.69</v>
          </cell>
          <cell r="AD46">
            <v>103.88</v>
          </cell>
        </row>
        <row r="47">
          <cell r="C47">
            <v>44531</v>
          </cell>
          <cell r="D47">
            <v>121.19</v>
          </cell>
          <cell r="P47">
            <v>112.47</v>
          </cell>
          <cell r="V47">
            <v>117.05</v>
          </cell>
          <cell r="W47">
            <v>103.52</v>
          </cell>
          <cell r="AB47">
            <v>127.46</v>
          </cell>
          <cell r="AC47">
            <v>105.21</v>
          </cell>
          <cell r="AD47">
            <v>103.84</v>
          </cell>
        </row>
        <row r="48">
          <cell r="C48">
            <v>44501</v>
          </cell>
          <cell r="D48">
            <v>120.07</v>
          </cell>
          <cell r="P48">
            <v>112.12</v>
          </cell>
          <cell r="V48">
            <v>116.47</v>
          </cell>
          <cell r="W48">
            <v>103.47</v>
          </cell>
          <cell r="AB48">
            <v>126.61</v>
          </cell>
          <cell r="AC48">
            <v>105.14</v>
          </cell>
          <cell r="AD48">
            <v>103.84</v>
          </cell>
        </row>
        <row r="49">
          <cell r="C49">
            <v>44470</v>
          </cell>
          <cell r="D49">
            <v>118.53</v>
          </cell>
          <cell r="P49">
            <v>110.86</v>
          </cell>
          <cell r="V49">
            <v>114.62</v>
          </cell>
          <cell r="W49">
            <v>103.55</v>
          </cell>
          <cell r="AB49">
            <v>123.96</v>
          </cell>
          <cell r="AC49">
            <v>104.64</v>
          </cell>
          <cell r="AD49">
            <v>103.84</v>
          </cell>
        </row>
        <row r="50">
          <cell r="C50">
            <v>44440</v>
          </cell>
          <cell r="D50">
            <v>118.19</v>
          </cell>
          <cell r="P50">
            <v>110.69</v>
          </cell>
          <cell r="V50">
            <v>114.23</v>
          </cell>
          <cell r="W50">
            <v>103.98</v>
          </cell>
          <cell r="AB50">
            <v>124.12</v>
          </cell>
          <cell r="AC50">
            <v>104.24</v>
          </cell>
          <cell r="AD50">
            <v>102.78</v>
          </cell>
        </row>
        <row r="51">
          <cell r="C51">
            <v>44409</v>
          </cell>
          <cell r="D51">
            <v>114.78</v>
          </cell>
          <cell r="P51">
            <v>108.82</v>
          </cell>
          <cell r="V51">
            <v>111.72</v>
          </cell>
          <cell r="W51">
            <v>103.62</v>
          </cell>
          <cell r="AB51">
            <v>119.86</v>
          </cell>
          <cell r="AC51">
            <v>103.87</v>
          </cell>
          <cell r="AD51">
            <v>102.63</v>
          </cell>
        </row>
        <row r="52">
          <cell r="C52">
            <v>44378</v>
          </cell>
          <cell r="D52">
            <v>113.93</v>
          </cell>
          <cell r="P52">
            <v>108.37</v>
          </cell>
          <cell r="V52">
            <v>111.26</v>
          </cell>
          <cell r="W52">
            <v>103.36</v>
          </cell>
          <cell r="AB52">
            <v>119.71</v>
          </cell>
          <cell r="AC52">
            <v>103.27</v>
          </cell>
          <cell r="AD52">
            <v>102.63</v>
          </cell>
        </row>
        <row r="53">
          <cell r="C53">
            <v>44348</v>
          </cell>
          <cell r="D53">
            <v>113.59</v>
          </cell>
          <cell r="P53">
            <v>107.81</v>
          </cell>
          <cell r="V53">
            <v>111.11</v>
          </cell>
          <cell r="W53">
            <v>102.02</v>
          </cell>
          <cell r="AB53">
            <v>118.4</v>
          </cell>
          <cell r="AC53">
            <v>103.48</v>
          </cell>
          <cell r="AD53">
            <v>102.62</v>
          </cell>
        </row>
        <row r="54">
          <cell r="C54">
            <v>44317</v>
          </cell>
          <cell r="D54">
            <v>113.58</v>
          </cell>
          <cell r="P54">
            <v>107.95</v>
          </cell>
          <cell r="V54">
            <v>111.08</v>
          </cell>
          <cell r="W54">
            <v>102.19</v>
          </cell>
          <cell r="AB54">
            <v>118.05</v>
          </cell>
          <cell r="AC54">
            <v>103.62</v>
          </cell>
          <cell r="AD54">
            <v>102.62</v>
          </cell>
        </row>
        <row r="55">
          <cell r="C55">
            <v>44287</v>
          </cell>
          <cell r="D55">
            <v>109.95</v>
          </cell>
          <cell r="P55">
            <v>106.17</v>
          </cell>
          <cell r="V55">
            <v>108.35</v>
          </cell>
          <cell r="W55">
            <v>102.37</v>
          </cell>
          <cell r="AB55">
            <v>113.85</v>
          </cell>
          <cell r="AC55">
            <v>102.78</v>
          </cell>
          <cell r="AD55">
            <v>102.62</v>
          </cell>
        </row>
        <row r="56">
          <cell r="C56">
            <v>44256</v>
          </cell>
          <cell r="D56">
            <v>107.19</v>
          </cell>
          <cell r="P56">
            <v>104.54</v>
          </cell>
          <cell r="V56">
            <v>106.26</v>
          </cell>
          <cell r="W56">
            <v>101.69</v>
          </cell>
          <cell r="AB56">
            <v>109.75</v>
          </cell>
          <cell r="AC56">
            <v>102.51</v>
          </cell>
          <cell r="AD56">
            <v>102.62</v>
          </cell>
        </row>
        <row r="57">
          <cell r="C57">
            <v>44228</v>
          </cell>
          <cell r="D57">
            <v>105.98</v>
          </cell>
          <cell r="P57">
            <v>103.89</v>
          </cell>
          <cell r="V57">
            <v>105.42</v>
          </cell>
          <cell r="W57">
            <v>101.68</v>
          </cell>
          <cell r="AB57">
            <v>108.35</v>
          </cell>
          <cell r="AC57">
            <v>102.34</v>
          </cell>
          <cell r="AD57">
            <v>102.62</v>
          </cell>
        </row>
        <row r="58">
          <cell r="C58">
            <v>44197</v>
          </cell>
          <cell r="D58">
            <v>105.93</v>
          </cell>
          <cell r="P58">
            <v>104.33</v>
          </cell>
          <cell r="V58">
            <v>105.59</v>
          </cell>
          <cell r="W58">
            <v>102.4</v>
          </cell>
          <cell r="AB58">
            <v>108.19</v>
          </cell>
          <cell r="AC58">
            <v>102.27</v>
          </cell>
          <cell r="AD58">
            <v>102.61</v>
          </cell>
        </row>
        <row r="59">
          <cell r="C59">
            <v>44166</v>
          </cell>
          <cell r="D59">
            <v>106.05</v>
          </cell>
          <cell r="P59">
            <v>104.15</v>
          </cell>
          <cell r="V59">
            <v>105.49</v>
          </cell>
          <cell r="W59">
            <v>101.86</v>
          </cell>
          <cell r="AB59">
            <v>107.95</v>
          </cell>
          <cell r="AC59">
            <v>102.19</v>
          </cell>
          <cell r="AD59">
            <v>102.59</v>
          </cell>
        </row>
        <row r="60">
          <cell r="C60">
            <v>44136</v>
          </cell>
          <cell r="D60">
            <v>108.91</v>
          </cell>
          <cell r="P60">
            <v>105.82</v>
          </cell>
          <cell r="V60">
            <v>107.75</v>
          </cell>
          <cell r="W60">
            <v>102.3</v>
          </cell>
          <cell r="AB60">
            <v>112.05</v>
          </cell>
          <cell r="AC60">
            <v>102.64</v>
          </cell>
          <cell r="AD60">
            <v>102.58</v>
          </cell>
        </row>
        <row r="61">
          <cell r="C61">
            <v>44105</v>
          </cell>
          <cell r="D61">
            <v>109.39</v>
          </cell>
          <cell r="P61">
            <v>106.69</v>
          </cell>
          <cell r="V61">
            <v>108.79</v>
          </cell>
          <cell r="W61">
            <v>102.65</v>
          </cell>
          <cell r="AB61">
            <v>114.02</v>
          </cell>
          <cell r="AC61">
            <v>102.85</v>
          </cell>
          <cell r="AD61">
            <v>102.58</v>
          </cell>
        </row>
        <row r="62">
          <cell r="C62">
            <v>44075</v>
          </cell>
          <cell r="D62">
            <v>108.87</v>
          </cell>
          <cell r="P62">
            <v>106.02</v>
          </cell>
          <cell r="V62">
            <v>107.74</v>
          </cell>
          <cell r="W62">
            <v>102.96</v>
          </cell>
          <cell r="AB62">
            <v>112.27</v>
          </cell>
          <cell r="AC62">
            <v>102.63</v>
          </cell>
          <cell r="AD62">
            <v>102.5</v>
          </cell>
        </row>
        <row r="63">
          <cell r="C63">
            <v>44044</v>
          </cell>
          <cell r="D63">
            <v>108.19</v>
          </cell>
          <cell r="P63">
            <v>105.85</v>
          </cell>
          <cell r="V63">
            <v>107.34</v>
          </cell>
          <cell r="W63">
            <v>103.29</v>
          </cell>
          <cell r="AB63">
            <v>111.78</v>
          </cell>
          <cell r="AC63">
            <v>102.7</v>
          </cell>
          <cell r="AD63">
            <v>102.5</v>
          </cell>
        </row>
        <row r="64">
          <cell r="C64">
            <v>44013</v>
          </cell>
          <cell r="D64">
            <v>107.85</v>
          </cell>
          <cell r="P64">
            <v>104.66</v>
          </cell>
          <cell r="V64">
            <v>106.22</v>
          </cell>
          <cell r="W64">
            <v>102.18</v>
          </cell>
          <cell r="AB64">
            <v>111.28</v>
          </cell>
          <cell r="AC64">
            <v>102.42</v>
          </cell>
          <cell r="AD64">
            <v>99.79</v>
          </cell>
        </row>
        <row r="65">
          <cell r="C65">
            <v>43983</v>
          </cell>
          <cell r="D65">
            <v>107.25</v>
          </cell>
          <cell r="P65">
            <v>104.15</v>
          </cell>
          <cell r="V65">
            <v>105.44</v>
          </cell>
          <cell r="W65">
            <v>102.22</v>
          </cell>
          <cell r="AB65">
            <v>110.3</v>
          </cell>
          <cell r="AC65">
            <v>102.15</v>
          </cell>
          <cell r="AD65">
            <v>99.41</v>
          </cell>
        </row>
        <row r="66">
          <cell r="C66">
            <v>43952</v>
          </cell>
          <cell r="D66">
            <v>108.99</v>
          </cell>
          <cell r="P66">
            <v>105.51</v>
          </cell>
          <cell r="V66">
            <v>107.21</v>
          </cell>
          <cell r="W66">
            <v>102.28</v>
          </cell>
          <cell r="AB66">
            <v>112.16</v>
          </cell>
          <cell r="AC66">
            <v>102.29</v>
          </cell>
          <cell r="AD66">
            <v>99.37</v>
          </cell>
        </row>
        <row r="67">
          <cell r="C67">
            <v>43922</v>
          </cell>
          <cell r="D67">
            <v>102.4</v>
          </cell>
          <cell r="P67">
            <v>101.53</v>
          </cell>
          <cell r="V67">
            <v>102.34</v>
          </cell>
          <cell r="W67">
            <v>100.61</v>
          </cell>
          <cell r="AB67">
            <v>101.47</v>
          </cell>
          <cell r="AC67">
            <v>102.45</v>
          </cell>
          <cell r="AD67">
            <v>102.23</v>
          </cell>
        </row>
        <row r="68">
          <cell r="C68">
            <v>43891</v>
          </cell>
          <cell r="D68">
            <v>101.53</v>
          </cell>
          <cell r="P68">
            <v>101.97</v>
          </cell>
          <cell r="V68">
            <v>102.31</v>
          </cell>
          <cell r="W68">
            <v>102.23</v>
          </cell>
          <cell r="AB68">
            <v>102.02</v>
          </cell>
          <cell r="AC68">
            <v>102.3</v>
          </cell>
          <cell r="AD68">
            <v>102.99</v>
          </cell>
        </row>
        <row r="69">
          <cell r="C69">
            <v>43862</v>
          </cell>
          <cell r="D69">
            <v>100.92</v>
          </cell>
          <cell r="P69">
            <v>102.23</v>
          </cell>
          <cell r="V69">
            <v>102.68</v>
          </cell>
          <cell r="W69">
            <v>102.16</v>
          </cell>
          <cell r="AB69">
            <v>102.69</v>
          </cell>
          <cell r="AC69">
            <v>102.57</v>
          </cell>
          <cell r="AD69">
            <v>102.99</v>
          </cell>
        </row>
        <row r="70">
          <cell r="C70">
            <v>43831</v>
          </cell>
          <cell r="D70">
            <v>100.15</v>
          </cell>
          <cell r="P70">
            <v>101.26</v>
          </cell>
          <cell r="V70">
            <v>101.25</v>
          </cell>
          <cell r="W70">
            <v>102.15</v>
          </cell>
          <cell r="AB70">
            <v>100.54</v>
          </cell>
          <cell r="AC70">
            <v>102.12</v>
          </cell>
          <cell r="AD70">
            <v>102.99</v>
          </cell>
        </row>
        <row r="71">
          <cell r="C71">
            <v>43800</v>
          </cell>
          <cell r="D71">
            <v>100.62</v>
          </cell>
          <cell r="P71">
            <v>101.79</v>
          </cell>
          <cell r="V71">
            <v>101.7</v>
          </cell>
          <cell r="W71">
            <v>102.75</v>
          </cell>
          <cell r="AB71">
            <v>101.45</v>
          </cell>
          <cell r="AC71">
            <v>102.34</v>
          </cell>
          <cell r="AD71">
            <v>102.99</v>
          </cell>
        </row>
        <row r="72">
          <cell r="C72">
            <v>43770</v>
          </cell>
          <cell r="D72">
            <v>100.2</v>
          </cell>
          <cell r="P72">
            <v>101.26</v>
          </cell>
          <cell r="V72">
            <v>101.35</v>
          </cell>
          <cell r="W72">
            <v>101.71</v>
          </cell>
          <cell r="AB72">
            <v>100.14</v>
          </cell>
          <cell r="AC72">
            <v>102.5</v>
          </cell>
          <cell r="AD72">
            <v>102.95</v>
          </cell>
        </row>
        <row r="73">
          <cell r="C73">
            <v>43739</v>
          </cell>
          <cell r="D73">
            <v>100.78</v>
          </cell>
          <cell r="P73">
            <v>102.02</v>
          </cell>
          <cell r="V73">
            <v>102.26</v>
          </cell>
          <cell r="W73">
            <v>102.1</v>
          </cell>
          <cell r="AB73">
            <v>102.1</v>
          </cell>
          <cell r="AC73">
            <v>102.4</v>
          </cell>
          <cell r="AD73">
            <v>102.92</v>
          </cell>
        </row>
        <row r="74">
          <cell r="C74">
            <v>43709</v>
          </cell>
          <cell r="D74">
            <v>100.71</v>
          </cell>
          <cell r="P74">
            <v>101.47</v>
          </cell>
          <cell r="V74">
            <v>101.47</v>
          </cell>
          <cell r="W74">
            <v>102.18</v>
          </cell>
          <cell r="AB74">
            <v>101.34</v>
          </cell>
          <cell r="AC74">
            <v>102.06</v>
          </cell>
          <cell r="AD74">
            <v>102.68</v>
          </cell>
        </row>
        <row r="75">
          <cell r="C75">
            <v>43678</v>
          </cell>
          <cell r="D75">
            <v>101.47</v>
          </cell>
          <cell r="P75">
            <v>101.68</v>
          </cell>
          <cell r="V75">
            <v>101.89</v>
          </cell>
          <cell r="W75">
            <v>102.09</v>
          </cell>
          <cell r="AB75">
            <v>102.17</v>
          </cell>
          <cell r="AC75">
            <v>101.99</v>
          </cell>
          <cell r="AD75">
            <v>102.63</v>
          </cell>
        </row>
        <row r="76">
          <cell r="C76">
            <v>43647</v>
          </cell>
          <cell r="D76">
            <v>104.7</v>
          </cell>
          <cell r="P76">
            <v>103.22</v>
          </cell>
          <cell r="V76">
            <v>104.12</v>
          </cell>
          <cell r="W76">
            <v>102.33</v>
          </cell>
          <cell r="AB76">
            <v>106.87</v>
          </cell>
          <cell r="AC76">
            <v>102.22</v>
          </cell>
          <cell r="AD76">
            <v>102.59</v>
          </cell>
        </row>
        <row r="77">
          <cell r="C77">
            <v>43617</v>
          </cell>
          <cell r="D77">
            <v>103.58</v>
          </cell>
          <cell r="P77">
            <v>102.99</v>
          </cell>
          <cell r="V77">
            <v>103.8</v>
          </cell>
          <cell r="W77">
            <v>102.3</v>
          </cell>
          <cell r="AB77">
            <v>105.9</v>
          </cell>
          <cell r="AC77">
            <v>102.1</v>
          </cell>
          <cell r="AD77">
            <v>102.6</v>
          </cell>
        </row>
        <row r="78">
          <cell r="C78">
            <v>43586</v>
          </cell>
          <cell r="D78">
            <v>104.3</v>
          </cell>
          <cell r="P78">
            <v>103.29</v>
          </cell>
          <cell r="V78">
            <v>104.13</v>
          </cell>
          <cell r="W78">
            <v>102.35</v>
          </cell>
          <cell r="AB78">
            <v>106.26</v>
          </cell>
          <cell r="AC78">
            <v>102.17</v>
          </cell>
          <cell r="AD78">
            <v>102.56</v>
          </cell>
        </row>
        <row r="79">
          <cell r="C79">
            <v>43556</v>
          </cell>
          <cell r="D79">
            <v>102.93</v>
          </cell>
          <cell r="P79">
            <v>102.76</v>
          </cell>
          <cell r="V79">
            <v>103.57</v>
          </cell>
          <cell r="W79">
            <v>102</v>
          </cell>
          <cell r="AB79">
            <v>104.73</v>
          </cell>
          <cell r="AC79">
            <v>102.11</v>
          </cell>
          <cell r="AD79">
            <v>102.56</v>
          </cell>
        </row>
        <row r="80">
          <cell r="C80">
            <v>43525</v>
          </cell>
          <cell r="D80">
            <v>102.17</v>
          </cell>
          <cell r="P80">
            <v>102.28</v>
          </cell>
          <cell r="V80">
            <v>102.88</v>
          </cell>
          <cell r="W80">
            <v>101.94</v>
          </cell>
          <cell r="AB80">
            <v>103.77</v>
          </cell>
          <cell r="AC80">
            <v>101.94</v>
          </cell>
          <cell r="AD80">
            <v>102.56</v>
          </cell>
        </row>
        <row r="81">
          <cell r="C81">
            <v>43497</v>
          </cell>
          <cell r="D81">
            <v>101.3</v>
          </cell>
          <cell r="P81">
            <v>101.77</v>
          </cell>
          <cell r="V81">
            <v>102.02</v>
          </cell>
          <cell r="W81">
            <v>102.2</v>
          </cell>
          <cell r="AB81">
            <v>101.89</v>
          </cell>
          <cell r="AC81">
            <v>102.11</v>
          </cell>
          <cell r="AD81">
            <v>102.49</v>
          </cell>
        </row>
        <row r="82">
          <cell r="C82">
            <v>43466</v>
          </cell>
          <cell r="D82">
            <v>101.92666666666668</v>
          </cell>
          <cell r="P82">
            <v>102.19</v>
          </cell>
          <cell r="V82">
            <v>102.75</v>
          </cell>
          <cell r="W82">
            <v>102.07</v>
          </cell>
          <cell r="AB82">
            <v>103.27</v>
          </cell>
          <cell r="AC82">
            <v>102.21</v>
          </cell>
          <cell r="AD82">
            <v>102.62</v>
          </cell>
        </row>
      </sheetData>
      <sheetData sheetId="44">
        <row r="9">
          <cell r="T9" t="str">
            <v>4T2023</v>
          </cell>
          <cell r="U9" t="str">
            <v>1T2024</v>
          </cell>
          <cell r="V9" t="str">
            <v>2T2024</v>
          </cell>
          <cell r="W9" t="str">
            <v>3T2024</v>
          </cell>
          <cell r="X9" t="str">
            <v>4T2024</v>
          </cell>
        </row>
        <row r="10">
          <cell r="T10">
            <v>409393.47643097636</v>
          </cell>
          <cell r="U10">
            <v>423727.62345679011</v>
          </cell>
          <cell r="V10">
            <v>380427.28775853774</v>
          </cell>
          <cell r="W10">
            <v>314215.25738536153</v>
          </cell>
          <cell r="X10">
            <v>305408.06942308781</v>
          </cell>
        </row>
        <row r="11">
          <cell r="T11">
            <v>426746.77248677256</v>
          </cell>
          <cell r="U11">
            <v>414492.73007856339</v>
          </cell>
          <cell r="V11">
            <v>416799.31437389768</v>
          </cell>
          <cell r="W11">
            <v>352857.15277777775</v>
          </cell>
          <cell r="X11">
            <v>343462.92648393195</v>
          </cell>
        </row>
        <row r="12">
          <cell r="T12">
            <v>64561.335578002239</v>
          </cell>
          <cell r="U12">
            <v>65978.395061728384</v>
          </cell>
          <cell r="V12">
            <v>82783.534418256648</v>
          </cell>
          <cell r="W12">
            <v>58621.227753727755</v>
          </cell>
          <cell r="X12">
            <v>58576.792037446772</v>
          </cell>
        </row>
        <row r="13">
          <cell r="T13">
            <v>69539.730639730638</v>
          </cell>
          <cell r="U13">
            <v>62556.712962962956</v>
          </cell>
          <cell r="V13">
            <v>84307.56734006734</v>
          </cell>
          <cell r="W13">
            <v>55510.788439955104</v>
          </cell>
          <cell r="X13">
            <v>61260.771760525058</v>
          </cell>
        </row>
        <row r="14">
          <cell r="T14">
            <v>33092.171717171717</v>
          </cell>
          <cell r="U14">
            <v>34838.888888888883</v>
          </cell>
          <cell r="V14">
            <v>40640.692640692643</v>
          </cell>
          <cell r="W14">
            <v>36171.946505875079</v>
          </cell>
          <cell r="X14">
            <v>30206.255486191982</v>
          </cell>
        </row>
        <row r="15">
          <cell r="T15">
            <v>41002.974186307518</v>
          </cell>
          <cell r="U15">
            <v>32573.765432098764</v>
          </cell>
          <cell r="V15">
            <v>39631.717171717166</v>
          </cell>
          <cell r="W15">
            <v>26778.772095959594</v>
          </cell>
          <cell r="X15">
            <v>39212.543862660124</v>
          </cell>
        </row>
        <row r="16">
          <cell r="T16">
            <v>3265.9652076318744</v>
          </cell>
          <cell r="U16">
            <v>3306.7901234567903</v>
          </cell>
          <cell r="V16">
            <v>3258.4856501523168</v>
          </cell>
          <cell r="W16">
            <v>3108.8814108345359</v>
          </cell>
          <cell r="X16">
            <v>3172.0650264767914</v>
          </cell>
        </row>
        <row r="17">
          <cell r="T17">
            <v>3121.1489898989898</v>
          </cell>
          <cell r="U17">
            <v>2883.3333333333335</v>
          </cell>
          <cell r="V17">
            <v>3174.7088945005617</v>
          </cell>
          <cell r="W17">
            <v>3321.8055555555552</v>
          </cell>
          <cell r="X17">
            <v>3464.0291794548762</v>
          </cell>
        </row>
        <row r="18">
          <cell r="T18">
            <v>3395.1739618406282</v>
          </cell>
          <cell r="U18">
            <v>3472.2222222222222</v>
          </cell>
          <cell r="V18">
            <v>3564.3819143819146</v>
          </cell>
          <cell r="W18">
            <v>3577.8972763347761</v>
          </cell>
          <cell r="X18">
            <v>3578.045385306415</v>
          </cell>
        </row>
        <row r="19">
          <cell r="T19">
            <v>3425</v>
          </cell>
          <cell r="U19">
            <v>3333.3333333333335</v>
          </cell>
          <cell r="V19">
            <v>3552.0377384960721</v>
          </cell>
          <cell r="W19">
            <v>3463.0555555555561</v>
          </cell>
          <cell r="X19">
            <v>3687.3998871212484</v>
          </cell>
        </row>
        <row r="24">
          <cell r="E24" t="str">
            <v>1T2020</v>
          </cell>
          <cell r="F24" t="str">
            <v>2T2020</v>
          </cell>
          <cell r="G24" t="str">
            <v>3T2020</v>
          </cell>
          <cell r="H24" t="str">
            <v>4T2020</v>
          </cell>
          <cell r="I24" t="str">
            <v>1T2021</v>
          </cell>
          <cell r="J24" t="str">
            <v>2T2021</v>
          </cell>
          <cell r="K24" t="str">
            <v>3T2021</v>
          </cell>
          <cell r="L24" t="str">
            <v>4T2021</v>
          </cell>
          <cell r="M24" t="str">
            <v>1T2022</v>
          </cell>
          <cell r="N24" t="str">
            <v>2T2022</v>
          </cell>
          <cell r="O24" t="str">
            <v>3T2022</v>
          </cell>
          <cell r="P24" t="str">
            <v>4T2022</v>
          </cell>
          <cell r="Q24" t="str">
            <v>1T2023</v>
          </cell>
          <cell r="R24" t="str">
            <v>2T2023</v>
          </cell>
          <cell r="S24" t="str">
            <v>3T2023</v>
          </cell>
          <cell r="T24" t="str">
            <v>4T2023</v>
          </cell>
          <cell r="U24" t="str">
            <v>1T2024</v>
          </cell>
          <cell r="V24" t="str">
            <v>2T2024</v>
          </cell>
          <cell r="W24" t="str">
            <v>3T2024</v>
          </cell>
          <cell r="X24" t="str">
            <v>4T2024</v>
          </cell>
        </row>
        <row r="25">
          <cell r="D25" t="str">
            <v>Prix au producteur du taureau</v>
          </cell>
          <cell r="E25">
            <v>267103.84615384595</v>
          </cell>
          <cell r="F25">
            <v>284579.32098765433</v>
          </cell>
          <cell r="G25">
            <v>279394.94301994302</v>
          </cell>
          <cell r="H25">
            <v>258111.11111111112</v>
          </cell>
          <cell r="I25">
            <v>261537.80864197502</v>
          </cell>
          <cell r="J25">
            <v>331686.94083694089</v>
          </cell>
          <cell r="K25">
            <v>338636.7243867247</v>
          </cell>
          <cell r="L25">
            <v>373499.47089947102</v>
          </cell>
          <cell r="M25">
            <v>372741.65750360774</v>
          </cell>
          <cell r="N25">
            <v>341464.69406017265</v>
          </cell>
          <cell r="O25">
            <v>347782.40450026165</v>
          </cell>
          <cell r="P25">
            <v>398796.07182940515</v>
          </cell>
          <cell r="Q25">
            <v>418395.34917695471</v>
          </cell>
          <cell r="R25">
            <v>434033.72663139337</v>
          </cell>
          <cell r="S25">
            <v>405090.69259259262</v>
          </cell>
          <cell r="T25">
            <v>409393.47643097636</v>
          </cell>
          <cell r="U25">
            <v>423727.62345679011</v>
          </cell>
          <cell r="V25">
            <v>380427.28775853774</v>
          </cell>
          <cell r="W25">
            <v>314215.25738536153</v>
          </cell>
          <cell r="X25">
            <v>305408.06942308781</v>
          </cell>
        </row>
        <row r="26">
          <cell r="D26" t="str">
            <v>Prix à l'exportation du taureau</v>
          </cell>
          <cell r="E26">
            <v>326122.38683127559</v>
          </cell>
          <cell r="F26">
            <v>367755.57202459377</v>
          </cell>
          <cell r="G26">
            <v>355441.91919191921</v>
          </cell>
          <cell r="H26">
            <v>355336.18233618233</v>
          </cell>
          <cell r="I26">
            <v>320922.72079772101</v>
          </cell>
          <cell r="J26">
            <v>359236.78743961366</v>
          </cell>
          <cell r="K26">
            <v>371325.96801346802</v>
          </cell>
          <cell r="L26">
            <v>395355.48941798951</v>
          </cell>
          <cell r="M26">
            <v>391506.83421516744</v>
          </cell>
          <cell r="N26">
            <v>382419.73638463602</v>
          </cell>
          <cell r="O26">
            <v>399669.31912197801</v>
          </cell>
          <cell r="P26">
            <v>406675.45634920633</v>
          </cell>
          <cell r="Q26">
            <v>426876.72791005293</v>
          </cell>
          <cell r="R26">
            <v>449167.25660493824</v>
          </cell>
          <cell r="S26">
            <v>417043.3746794872</v>
          </cell>
          <cell r="T26">
            <v>426746.77248677256</v>
          </cell>
          <cell r="U26">
            <v>414492.73007856339</v>
          </cell>
          <cell r="V26">
            <v>416799.31437389768</v>
          </cell>
          <cell r="W26">
            <v>352857.15277777775</v>
          </cell>
          <cell r="X26">
            <v>343462.92648393195</v>
          </cell>
        </row>
        <row r="27">
          <cell r="D27" t="str">
            <v>Prix au producteur du bélier</v>
          </cell>
          <cell r="E27">
            <v>57785.378025810671</v>
          </cell>
          <cell r="F27">
            <v>58080.722432187766</v>
          </cell>
          <cell r="G27">
            <v>58322.16683856483</v>
          </cell>
          <cell r="H27">
            <v>64834.247692949233</v>
          </cell>
          <cell r="I27">
            <v>67511.944578275259</v>
          </cell>
          <cell r="J27">
            <v>68109.741832675863</v>
          </cell>
          <cell r="K27">
            <v>65147.714604236426</v>
          </cell>
          <cell r="L27">
            <v>70706.24303233024</v>
          </cell>
          <cell r="M27">
            <v>67598.104793757404</v>
          </cell>
          <cell r="N27">
            <v>73086.59818431006</v>
          </cell>
          <cell r="O27">
            <v>73558.365576026263</v>
          </cell>
          <cell r="P27">
            <v>54156.705948372612</v>
          </cell>
          <cell r="Q27">
            <v>55063.020047031161</v>
          </cell>
          <cell r="R27">
            <v>66058.544400352737</v>
          </cell>
          <cell r="S27">
            <v>59871.588888888888</v>
          </cell>
          <cell r="T27">
            <v>64561.335578002239</v>
          </cell>
          <cell r="U27">
            <v>65978.395061728384</v>
          </cell>
          <cell r="V27">
            <v>82783.534418256648</v>
          </cell>
          <cell r="W27">
            <v>58621.227753727755</v>
          </cell>
          <cell r="X27">
            <v>58576.792037446772</v>
          </cell>
        </row>
        <row r="28">
          <cell r="D28" t="str">
            <v>Prix à l'exportation du bélier</v>
          </cell>
          <cell r="E28">
            <v>70134.115231402</v>
          </cell>
          <cell r="F28">
            <v>71069.268992855199</v>
          </cell>
          <cell r="G28">
            <v>72004.422754308398</v>
          </cell>
          <cell r="H28">
            <v>73874.730277214796</v>
          </cell>
          <cell r="I28">
            <v>72939.576515761597</v>
          </cell>
          <cell r="J28">
            <v>71809.884038667995</v>
          </cell>
          <cell r="K28">
            <v>72745.037800121063</v>
          </cell>
          <cell r="L28">
            <v>73680.191561574204</v>
          </cell>
          <cell r="M28">
            <v>70948.678656360731</v>
          </cell>
          <cell r="N28">
            <v>75550.499084480529</v>
          </cell>
          <cell r="O28">
            <v>76485.652845933699</v>
          </cell>
          <cell r="P28">
            <v>72124.431818181823</v>
          </cell>
          <cell r="Q28">
            <v>65291.266402116402</v>
          </cell>
          <cell r="R28">
            <v>66599.659090909088</v>
          </cell>
          <cell r="S28">
            <v>64539.755555555552</v>
          </cell>
          <cell r="T28">
            <v>69539.730639730638</v>
          </cell>
          <cell r="U28">
            <v>62556.712962962956</v>
          </cell>
          <cell r="V28">
            <v>84307.56734006734</v>
          </cell>
          <cell r="W28">
            <v>55510.788439955104</v>
          </cell>
          <cell r="X28">
            <v>61260.771760525058</v>
          </cell>
        </row>
        <row r="29">
          <cell r="D29" t="str">
            <v>Prix au producteur du bouc</v>
          </cell>
          <cell r="E29">
            <v>42658.3592972345</v>
          </cell>
          <cell r="F29">
            <v>43622.6374379177</v>
          </cell>
          <cell r="G29">
            <v>44453.582245267571</v>
          </cell>
          <cell r="H29">
            <v>46115.471859967336</v>
          </cell>
          <cell r="I29">
            <v>45284.527052617465</v>
          </cell>
          <cell r="J29">
            <v>46359.543169987395</v>
          </cell>
          <cell r="K29">
            <v>47650.217867633699</v>
          </cell>
          <cell r="L29">
            <v>48474.579718979068</v>
          </cell>
          <cell r="M29">
            <v>46965.608236991065</v>
          </cell>
          <cell r="N29">
            <v>50123.303421669792</v>
          </cell>
          <cell r="O29">
            <v>50947.665273015096</v>
          </cell>
          <cell r="P29">
            <v>31335.054914221579</v>
          </cell>
          <cell r="Q29">
            <v>33040.852557319224</v>
          </cell>
          <cell r="R29">
            <v>33087.780952380948</v>
          </cell>
          <cell r="S29">
            <v>31531.225925925926</v>
          </cell>
          <cell r="T29">
            <v>33092.171717171717</v>
          </cell>
          <cell r="U29">
            <v>34838.888888888883</v>
          </cell>
          <cell r="V29">
            <v>40640.692640692643</v>
          </cell>
          <cell r="W29">
            <v>36171.946505875079</v>
          </cell>
          <cell r="X29">
            <v>30206.255486191982</v>
          </cell>
        </row>
        <row r="30">
          <cell r="D30" t="str">
            <v>Prix à l'exportation du bouc</v>
          </cell>
          <cell r="E30">
            <v>48702.600251018834</v>
          </cell>
          <cell r="F30">
            <v>50295.781385086397</v>
          </cell>
          <cell r="G30">
            <v>51222.295852487267</v>
          </cell>
          <cell r="H30">
            <v>53075.324787288999</v>
          </cell>
          <cell r="I30">
            <v>52148.810319888093</v>
          </cell>
          <cell r="J30">
            <v>54001.839254689898</v>
          </cell>
          <cell r="K30">
            <v>54928.353722090767</v>
          </cell>
          <cell r="L30">
            <v>55854.868189491601</v>
          </cell>
          <cell r="M30">
            <v>53781.382656892529</v>
          </cell>
          <cell r="N30">
            <v>57707.8971242935</v>
          </cell>
          <cell r="O30">
            <v>58634.411591694399</v>
          </cell>
          <cell r="P30">
            <v>33650.925925925927</v>
          </cell>
          <cell r="Q30">
            <v>33530.641137566134</v>
          </cell>
          <cell r="R30">
            <v>35681.635269360268</v>
          </cell>
          <cell r="S30">
            <v>35269.455555555556</v>
          </cell>
          <cell r="T30">
            <v>41002.974186307518</v>
          </cell>
          <cell r="U30">
            <v>32573.765432098764</v>
          </cell>
          <cell r="V30">
            <v>39631.717171717166</v>
          </cell>
          <cell r="W30">
            <v>26778.772095959594</v>
          </cell>
          <cell r="X30">
            <v>39212.543862660124</v>
          </cell>
        </row>
        <row r="31">
          <cell r="D31" t="str">
            <v>Prix au producteur du poulet</v>
          </cell>
          <cell r="E31">
            <v>2754.5064718249564</v>
          </cell>
          <cell r="F31">
            <v>2774.0212613848767</v>
          </cell>
          <cell r="G31">
            <v>2783.5360509447964</v>
          </cell>
          <cell r="H31">
            <v>2801.8989633979668</v>
          </cell>
          <cell r="I31">
            <v>2791.0508405047131</v>
          </cell>
          <cell r="J31">
            <v>2810.1773893215236</v>
          </cell>
          <cell r="K31">
            <v>2819.1830879723498</v>
          </cell>
          <cell r="L31">
            <v>2828.1887866231768</v>
          </cell>
          <cell r="M31">
            <v>2837.1944852740066</v>
          </cell>
          <cell r="N31">
            <v>2846.2001839248333</v>
          </cell>
          <cell r="O31">
            <v>2855.2058825756635</v>
          </cell>
          <cell r="P31">
            <v>3343.4834455667788</v>
          </cell>
          <cell r="Q31">
            <v>3277.3840020576131</v>
          </cell>
          <cell r="R31">
            <v>3264.0562610229281</v>
          </cell>
          <cell r="S31">
            <v>3338.2787037037033</v>
          </cell>
          <cell r="T31">
            <v>3265.9652076318744</v>
          </cell>
          <cell r="U31">
            <v>3306.7901234567903</v>
          </cell>
          <cell r="V31">
            <v>3258.4856501523168</v>
          </cell>
          <cell r="W31">
            <v>3108.8814108345359</v>
          </cell>
          <cell r="X31">
            <v>3172.0650264767914</v>
          </cell>
        </row>
        <row r="32">
          <cell r="D32" t="str">
            <v>Prix à l'exportation du poulet</v>
          </cell>
          <cell r="E32">
            <v>2896.2721672104503</v>
          </cell>
          <cell r="F32">
            <v>2944.8837339482702</v>
          </cell>
          <cell r="G32">
            <v>2957.0452966132702</v>
          </cell>
          <cell r="H32">
            <v>2980.3869536320294</v>
          </cell>
          <cell r="I32">
            <v>2968.7161251226498</v>
          </cell>
          <cell r="J32">
            <v>2958.7244488080737</v>
          </cell>
          <cell r="K32">
            <v>2952.7286106507868</v>
          </cell>
          <cell r="L32">
            <v>2962.0661058268329</v>
          </cell>
          <cell r="M32">
            <v>2977.0702676695305</v>
          </cell>
          <cell r="N32">
            <v>2988.7410961789233</v>
          </cell>
          <cell r="O32">
            <v>2990.7452580215031</v>
          </cell>
          <cell r="P32">
            <v>3376.3888888888891</v>
          </cell>
          <cell r="Q32">
            <v>3098.2828924162259</v>
          </cell>
          <cell r="R32">
            <v>3216.2197601010103</v>
          </cell>
          <cell r="S32">
            <v>3280.7333333333336</v>
          </cell>
          <cell r="T32">
            <v>3121.1489898989898</v>
          </cell>
          <cell r="U32">
            <v>2883.3333333333335</v>
          </cell>
          <cell r="V32">
            <v>3174.7088945005617</v>
          </cell>
          <cell r="W32">
            <v>3321.8055555555552</v>
          </cell>
          <cell r="X32">
            <v>3464.0291794548762</v>
          </cell>
        </row>
        <row r="33">
          <cell r="D33" t="str">
            <v>Prix au producteur de la pintade</v>
          </cell>
          <cell r="E33">
            <v>2901.1782661782668</v>
          </cell>
          <cell r="F33">
            <v>2901.9481981981967</v>
          </cell>
          <cell r="G33">
            <v>2891.8972109761594</v>
          </cell>
          <cell r="H33">
            <v>2858.4530959530962</v>
          </cell>
          <cell r="I33">
            <v>2832.6689189189187</v>
          </cell>
          <cell r="J33">
            <v>2845.8946100572116</v>
          </cell>
          <cell r="K33">
            <v>2946.7465886939585</v>
          </cell>
          <cell r="L33">
            <v>2987.6190476190463</v>
          </cell>
          <cell r="M33">
            <v>2946.293608784837</v>
          </cell>
          <cell r="N33">
            <v>2971.5968330761839</v>
          </cell>
          <cell r="O33">
            <v>2990.5667240342032</v>
          </cell>
          <cell r="P33">
            <v>3261.8967452300785</v>
          </cell>
          <cell r="Q33">
            <v>3149.9751028806586</v>
          </cell>
          <cell r="R33">
            <v>3424.3888888888891</v>
          </cell>
          <cell r="S33">
            <v>3380.6592592592592</v>
          </cell>
          <cell r="T33">
            <v>3395.1739618406282</v>
          </cell>
          <cell r="U33">
            <v>3472.2222222222222</v>
          </cell>
          <cell r="V33">
            <v>3564.3819143819146</v>
          </cell>
          <cell r="W33">
            <v>3577.8972763347761</v>
          </cell>
          <cell r="X33">
            <v>3578.045385306415</v>
          </cell>
        </row>
        <row r="34">
          <cell r="D34" t="str">
            <v>Prix à l'exportation de la pintade</v>
          </cell>
          <cell r="E34">
            <v>3047.6470588235302</v>
          </cell>
          <cell r="F34">
            <v>3033.6910439851617</v>
          </cell>
          <cell r="G34">
            <v>3058.5470085470097</v>
          </cell>
          <cell r="H34">
            <v>3045.8230627508697</v>
          </cell>
          <cell r="I34">
            <v>3034.7649572649566</v>
          </cell>
          <cell r="J34">
            <v>3024.2472527472532</v>
          </cell>
          <cell r="K34">
            <v>3038</v>
          </cell>
          <cell r="L34">
            <v>3059.5906432748529</v>
          </cell>
          <cell r="M34">
            <v>3006.1386686862402</v>
          </cell>
          <cell r="N34">
            <v>3064.4340117821866</v>
          </cell>
          <cell r="O34">
            <v>3145.0626882114702</v>
          </cell>
          <cell r="P34">
            <v>3860.4166666666665</v>
          </cell>
          <cell r="Q34">
            <v>3246.6711640211638</v>
          </cell>
          <cell r="R34">
            <v>3449.6984848484849</v>
          </cell>
          <cell r="S34">
            <v>3493.9277777777775</v>
          </cell>
          <cell r="T34">
            <v>3425</v>
          </cell>
          <cell r="U34">
            <v>3333.3333333333335</v>
          </cell>
          <cell r="V34">
            <v>3552.0377384960721</v>
          </cell>
          <cell r="W34">
            <v>3463.0555555555561</v>
          </cell>
          <cell r="X34">
            <v>3687.3998871212484</v>
          </cell>
        </row>
      </sheetData>
      <sheetData sheetId="45">
        <row r="6">
          <cell r="D6" t="str">
            <v>1T2020</v>
          </cell>
          <cell r="E6" t="str">
            <v>2T2020</v>
          </cell>
          <cell r="F6" t="str">
            <v>3T2020</v>
          </cell>
          <cell r="G6" t="str">
            <v>4T2020</v>
          </cell>
          <cell r="H6" t="str">
            <v>1T2021</v>
          </cell>
          <cell r="I6" t="str">
            <v>2T2021</v>
          </cell>
          <cell r="J6" t="str">
            <v>3T2021</v>
          </cell>
          <cell r="K6" t="str">
            <v>4T2021</v>
          </cell>
          <cell r="L6" t="str">
            <v>1T2022</v>
          </cell>
          <cell r="M6" t="str">
            <v>2T2022</v>
          </cell>
          <cell r="N6" t="str">
            <v>3T2022</v>
          </cell>
          <cell r="O6" t="str">
            <v>4T2022</v>
          </cell>
          <cell r="P6" t="str">
            <v>1T2023</v>
          </cell>
          <cell r="Q6" t="str">
            <v>2T2023</v>
          </cell>
          <cell r="R6" t="str">
            <v>3T2023</v>
          </cell>
          <cell r="S6" t="str">
            <v>4T2023</v>
          </cell>
          <cell r="T6" t="str">
            <v>1T2024</v>
          </cell>
          <cell r="U6" t="str">
            <v>2T2024</v>
          </cell>
          <cell r="V6" t="str">
            <v>3T2024</v>
          </cell>
          <cell r="W6" t="str">
            <v>4T2024</v>
          </cell>
        </row>
        <row r="10">
          <cell r="C10" t="str">
            <v>Prix au producteur du maïs blanc</v>
          </cell>
          <cell r="D10">
            <v>119.51273869461482</v>
          </cell>
          <cell r="E10">
            <v>134.94297119034661</v>
          </cell>
          <cell r="F10">
            <v>129.85502148522269</v>
          </cell>
          <cell r="G10">
            <v>144.89793976889715</v>
          </cell>
          <cell r="H10">
            <v>171.45525449328952</v>
          </cell>
          <cell r="I10">
            <v>185.5602742767334</v>
          </cell>
          <cell r="J10">
            <v>183.28646600087481</v>
          </cell>
          <cell r="K10">
            <v>215.20008398636045</v>
          </cell>
          <cell r="L10">
            <v>259.07145925733778</v>
          </cell>
          <cell r="M10">
            <v>252.05781451543172</v>
          </cell>
          <cell r="N10">
            <v>204.09450207816226</v>
          </cell>
          <cell r="O10">
            <v>225.02877988982618</v>
          </cell>
          <cell r="P10">
            <v>224.04630851299444</v>
          </cell>
          <cell r="Q10">
            <v>224.04630851299444</v>
          </cell>
          <cell r="R10">
            <v>223.79233488116336</v>
          </cell>
          <cell r="S10">
            <v>208.28516382250871</v>
          </cell>
          <cell r="T10">
            <v>207.58968898634393</v>
          </cell>
          <cell r="U10">
            <v>217.6083156920316</v>
          </cell>
          <cell r="V10">
            <v>257.82755834122145</v>
          </cell>
          <cell r="W10">
            <v>234.3142250127959</v>
          </cell>
        </row>
        <row r="11">
          <cell r="C11" t="str">
            <v>Prix au consommateur du maïs blanc</v>
          </cell>
          <cell r="D11">
            <v>145.53768159245689</v>
          </cell>
          <cell r="E11">
            <v>163.19367053037664</v>
          </cell>
          <cell r="F11">
            <v>163.78033769546991</v>
          </cell>
          <cell r="G11">
            <v>173.04443002636469</v>
          </cell>
          <cell r="H11">
            <v>201.59487203466827</v>
          </cell>
          <cell r="I11">
            <v>217.8548296788382</v>
          </cell>
          <cell r="J11">
            <v>224.02910153525215</v>
          </cell>
          <cell r="K11">
            <v>245.52498897068085</v>
          </cell>
          <cell r="L11">
            <v>298.98020093458075</v>
          </cell>
          <cell r="M11">
            <v>300.41753372767613</v>
          </cell>
          <cell r="N11">
            <v>272.21806363453942</v>
          </cell>
          <cell r="O11">
            <v>276.90390074638532</v>
          </cell>
          <cell r="P11">
            <v>262.63842494147167</v>
          </cell>
          <cell r="Q11">
            <v>262.63842494147167</v>
          </cell>
          <cell r="R11">
            <v>260.66151695100092</v>
          </cell>
          <cell r="S11">
            <v>272.21806363453942</v>
          </cell>
          <cell r="T11">
            <v>250.69219491663171</v>
          </cell>
          <cell r="U11">
            <v>263.97853859649308</v>
          </cell>
          <cell r="V11">
            <v>304.0815243442363</v>
          </cell>
          <cell r="W11">
            <v>274.84587037909432</v>
          </cell>
        </row>
        <row r="12">
          <cell r="C12" t="str">
            <v>Prix au producteur du mil local</v>
          </cell>
          <cell r="D12">
            <v>176.66215224787777</v>
          </cell>
          <cell r="E12">
            <v>199.14202396026766</v>
          </cell>
          <cell r="F12">
            <v>216.44335960399192</v>
          </cell>
          <cell r="G12">
            <v>208.37133808569476</v>
          </cell>
          <cell r="H12">
            <v>228.16949042695941</v>
          </cell>
          <cell r="I12">
            <v>220.99834911269372</v>
          </cell>
          <cell r="J12">
            <v>238.94500090015114</v>
          </cell>
          <cell r="K12">
            <v>266.34736513465339</v>
          </cell>
          <cell r="L12">
            <v>337.55384186638724</v>
          </cell>
          <cell r="M12">
            <v>366.34352548676316</v>
          </cell>
          <cell r="N12">
            <v>340.72048438000189</v>
          </cell>
          <cell r="O12">
            <v>297.51822554573181</v>
          </cell>
          <cell r="P12">
            <v>291.17397314505604</v>
          </cell>
          <cell r="Q12">
            <v>291.17397314505604</v>
          </cell>
          <cell r="R12">
            <v>280.08675054580448</v>
          </cell>
          <cell r="S12">
            <v>273.705910243988</v>
          </cell>
          <cell r="T12">
            <v>267.9239314623232</v>
          </cell>
          <cell r="U12">
            <v>298.36186693019971</v>
          </cell>
          <cell r="V12">
            <v>360.56617323981391</v>
          </cell>
          <cell r="W12">
            <v>383.78405653817316</v>
          </cell>
        </row>
        <row r="13">
          <cell r="C13" t="str">
            <v>Prix au consommateur du mil local</v>
          </cell>
          <cell r="D13">
            <v>196.59278405186299</v>
          </cell>
          <cell r="E13">
            <v>223.5524035251502</v>
          </cell>
          <cell r="F13">
            <v>222.12337080701835</v>
          </cell>
          <cell r="G13">
            <v>222.05779591826877</v>
          </cell>
          <cell r="H13">
            <v>238.2149026915682</v>
          </cell>
          <cell r="I13">
            <v>237.35858237847734</v>
          </cell>
          <cell r="J13">
            <v>261.83936109703399</v>
          </cell>
          <cell r="K13">
            <v>306.89449334963405</v>
          </cell>
          <cell r="L13">
            <v>380.81593567763116</v>
          </cell>
          <cell r="M13">
            <v>418.6607659118344</v>
          </cell>
          <cell r="N13">
            <v>407.88576079635112</v>
          </cell>
          <cell r="O13">
            <v>365.38763385421106</v>
          </cell>
          <cell r="P13">
            <v>358.31931730944694</v>
          </cell>
          <cell r="Q13">
            <v>358.31931730944694</v>
          </cell>
          <cell r="R13">
            <v>347.4199134906649</v>
          </cell>
          <cell r="S13">
            <v>339.56775687246608</v>
          </cell>
          <cell r="T13">
            <v>340.31224501999941</v>
          </cell>
          <cell r="U13">
            <v>356.46376147005293</v>
          </cell>
          <cell r="V13">
            <v>427.70629853296447</v>
          </cell>
          <cell r="W13">
            <v>412.15008472669814</v>
          </cell>
        </row>
        <row r="14">
          <cell r="C14" t="str">
            <v>Prix au producteur du sorgho blanc</v>
          </cell>
          <cell r="D14">
            <v>130.65267735604883</v>
          </cell>
          <cell r="E14">
            <v>147.84101975158407</v>
          </cell>
          <cell r="F14">
            <v>145.54481247568887</v>
          </cell>
          <cell r="G14">
            <v>151.35441176197517</v>
          </cell>
          <cell r="H14">
            <v>171.3810813661606</v>
          </cell>
          <cell r="I14">
            <v>179.72472934218308</v>
          </cell>
          <cell r="J14">
            <v>189.64331909876023</v>
          </cell>
          <cell r="K14">
            <v>220.26853738128821</v>
          </cell>
          <cell r="L14">
            <v>274.7478814382402</v>
          </cell>
          <cell r="M14">
            <v>294.6685035463363</v>
          </cell>
          <cell r="N14">
            <v>244.78104652626806</v>
          </cell>
          <cell r="O14">
            <v>237.40654162089029</v>
          </cell>
          <cell r="P14">
            <v>235.54029134114583</v>
          </cell>
          <cell r="Q14">
            <v>235.54029134114583</v>
          </cell>
          <cell r="R14">
            <v>236.14500303692284</v>
          </cell>
          <cell r="S14">
            <v>233.28134572347008</v>
          </cell>
          <cell r="T14">
            <v>227.23526059881291</v>
          </cell>
          <cell r="U14">
            <v>260.6335344002261</v>
          </cell>
          <cell r="V14">
            <v>291.89034447474791</v>
          </cell>
          <cell r="W14">
            <v>277.56602940564966</v>
          </cell>
        </row>
        <row r="15">
          <cell r="C15" t="str">
            <v>Prix au consommateur du sorgho blanc</v>
          </cell>
          <cell r="D15">
            <v>156.31796308992685</v>
          </cell>
          <cell r="E15">
            <v>173.16234674806947</v>
          </cell>
          <cell r="F15">
            <v>163.69896143261431</v>
          </cell>
          <cell r="G15">
            <v>172.57689815418485</v>
          </cell>
          <cell r="H15">
            <v>189.14817996169577</v>
          </cell>
          <cell r="I15">
            <v>198.12252578992238</v>
          </cell>
          <cell r="J15">
            <v>210.86450057366881</v>
          </cell>
          <cell r="K15">
            <v>253.78309074459654</v>
          </cell>
          <cell r="L15">
            <v>323.62806513775075</v>
          </cell>
          <cell r="M15">
            <v>349.10473746739655</v>
          </cell>
          <cell r="N15">
            <v>316.37837425801496</v>
          </cell>
          <cell r="O15">
            <v>298.54123692500474</v>
          </cell>
          <cell r="P15">
            <v>294.5195344944193</v>
          </cell>
          <cell r="Q15">
            <v>294.5195344944193</v>
          </cell>
          <cell r="R15">
            <v>298.74694139459717</v>
          </cell>
          <cell r="S15">
            <v>288.64541797316832</v>
          </cell>
          <cell r="T15">
            <v>286.46117512577712</v>
          </cell>
          <cell r="U15">
            <v>311.08032784124816</v>
          </cell>
          <cell r="V15">
            <v>347.18591798872927</v>
          </cell>
          <cell r="W15">
            <v>324.7318364981449</v>
          </cell>
        </row>
        <row r="16">
          <cell r="C16" t="str">
            <v>Prix au producteur du riz décortiqué</v>
          </cell>
          <cell r="D16">
            <v>296.64320309744943</v>
          </cell>
          <cell r="E16">
            <v>313.8586161320506</v>
          </cell>
          <cell r="F16">
            <v>311.17081636915026</v>
          </cell>
          <cell r="G16">
            <v>318.77180265538834</v>
          </cell>
          <cell r="H16">
            <v>332.96767449472463</v>
          </cell>
          <cell r="I16">
            <v>319.02184967880413</v>
          </cell>
          <cell r="J16">
            <v>320.7156421228172</v>
          </cell>
          <cell r="K16">
            <v>336.30679768113532</v>
          </cell>
          <cell r="L16">
            <v>347.27870632495751</v>
          </cell>
          <cell r="M16">
            <v>361.62424355704871</v>
          </cell>
          <cell r="N16">
            <v>353.15377358143633</v>
          </cell>
          <cell r="O16">
            <v>364.36801138609843</v>
          </cell>
          <cell r="P16">
            <v>372.05481490178823</v>
          </cell>
          <cell r="Q16">
            <v>372.05481490178823</v>
          </cell>
          <cell r="R16">
            <v>382.50806276907332</v>
          </cell>
          <cell r="S16">
            <v>369.58500367706893</v>
          </cell>
          <cell r="T16">
            <v>370.11907493259559</v>
          </cell>
          <cell r="U16">
            <v>387.83078146043164</v>
          </cell>
          <cell r="V16">
            <v>414.34002047769383</v>
          </cell>
          <cell r="W16">
            <v>417.05182506046003</v>
          </cell>
        </row>
        <row r="17">
          <cell r="C17" t="str">
            <v>Prix au consommateur du riz décortiqué</v>
          </cell>
          <cell r="D17">
            <v>313.30686788122637</v>
          </cell>
          <cell r="E17">
            <v>323.3106674558976</v>
          </cell>
          <cell r="F17">
            <v>326.71067459006719</v>
          </cell>
          <cell r="G17">
            <v>324.44752505433325</v>
          </cell>
          <cell r="H17">
            <v>336.00340793944821</v>
          </cell>
          <cell r="I17">
            <v>344.94394345501672</v>
          </cell>
          <cell r="J17">
            <v>343.48303386048292</v>
          </cell>
          <cell r="K17">
            <v>354.25276512500596</v>
          </cell>
          <cell r="L17">
            <v>381.25558943156324</v>
          </cell>
          <cell r="M17">
            <v>402.350513976228</v>
          </cell>
          <cell r="N17">
            <v>395.96368767981431</v>
          </cell>
          <cell r="O17">
            <v>384.13249541748752</v>
          </cell>
          <cell r="P17">
            <v>400.58489444624621</v>
          </cell>
          <cell r="Q17">
            <v>400.58489444624621</v>
          </cell>
          <cell r="R17">
            <v>409.0181142644945</v>
          </cell>
          <cell r="S17">
            <v>412.36624180195378</v>
          </cell>
          <cell r="T17">
            <v>414.87640430226048</v>
          </cell>
          <cell r="U17">
            <v>431.13218975358018</v>
          </cell>
          <cell r="V17">
            <v>468.96075287384662</v>
          </cell>
          <cell r="W17">
            <v>479.93840371942173</v>
          </cell>
        </row>
        <row r="18">
          <cell r="C18" t="str">
            <v>Prix au producteur du sésame</v>
          </cell>
          <cell r="D18">
            <v>507.64267609490292</v>
          </cell>
          <cell r="E18">
            <v>543.2572295343308</v>
          </cell>
          <cell r="F18">
            <v>477.9026845720079</v>
          </cell>
          <cell r="G18">
            <v>527.86937180978282</v>
          </cell>
          <cell r="H18">
            <v>607.73300796084925</v>
          </cell>
          <cell r="I18">
            <v>523.06773167362917</v>
          </cell>
          <cell r="J18">
            <v>575.26560189102645</v>
          </cell>
          <cell r="K18">
            <v>672.25025683932859</v>
          </cell>
          <cell r="L18">
            <v>719.98274912893078</v>
          </cell>
          <cell r="M18">
            <v>789.20346351906085</v>
          </cell>
          <cell r="N18">
            <v>719.85762157016325</v>
          </cell>
          <cell r="O18">
            <v>772.06302440179104</v>
          </cell>
          <cell r="P18">
            <v>724.01456821986596</v>
          </cell>
          <cell r="Q18">
            <v>724.01456821986596</v>
          </cell>
          <cell r="R18">
            <v>860.2962855747769</v>
          </cell>
          <cell r="S18">
            <v>746.6879160563152</v>
          </cell>
          <cell r="T18">
            <v>875.67357777630843</v>
          </cell>
          <cell r="U18">
            <v>767.84125683496859</v>
          </cell>
          <cell r="V18">
            <v>975.26172970618734</v>
          </cell>
          <cell r="W18">
            <v>795.52077271476628</v>
          </cell>
        </row>
        <row r="19">
          <cell r="C19" t="str">
            <v>Prix au consommateur du sésame</v>
          </cell>
          <cell r="D19">
            <v>614.25970175101099</v>
          </cell>
          <cell r="E19">
            <v>638.5362221638361</v>
          </cell>
          <cell r="F19">
            <v>600.38301638946029</v>
          </cell>
          <cell r="G19">
            <v>586.95971031907777</v>
          </cell>
          <cell r="H19">
            <v>603.40459007263178</v>
          </cell>
          <cell r="I19">
            <v>602.59575021063381</v>
          </cell>
          <cell r="J19">
            <v>671.37742277740801</v>
          </cell>
          <cell r="K19">
            <v>727.59163622382096</v>
          </cell>
          <cell r="L19">
            <v>809.4747344768474</v>
          </cell>
          <cell r="M19">
            <v>841.25498058143933</v>
          </cell>
          <cell r="N19">
            <v>815.31985297077483</v>
          </cell>
          <cell r="O19">
            <v>851.59702131884842</v>
          </cell>
          <cell r="P19">
            <v>949.90954326056192</v>
          </cell>
          <cell r="Q19">
            <v>949.90954326056192</v>
          </cell>
          <cell r="R19">
            <v>1033.6072026683667</v>
          </cell>
          <cell r="S19">
            <v>973.97259490617455</v>
          </cell>
          <cell r="T19">
            <v>972.72682810653862</v>
          </cell>
          <cell r="U19">
            <v>962.0242294411255</v>
          </cell>
          <cell r="V19">
            <v>1123.4032955666946</v>
          </cell>
          <cell r="W19">
            <v>923.74697916673142</v>
          </cell>
        </row>
        <row r="20">
          <cell r="C20" t="str">
            <v>Prix au producteur du niébé</v>
          </cell>
          <cell r="D20">
            <v>327.04680286266404</v>
          </cell>
          <cell r="E20">
            <v>340.0169724782308</v>
          </cell>
          <cell r="F20">
            <v>306.30104410576092</v>
          </cell>
          <cell r="G20">
            <v>366.80228857175263</v>
          </cell>
          <cell r="H20">
            <v>407.50493895983453</v>
          </cell>
          <cell r="I20">
            <v>480.62386913492219</v>
          </cell>
          <cell r="J20">
            <v>451.17127773400506</v>
          </cell>
          <cell r="K20">
            <v>518.63753745944643</v>
          </cell>
          <cell r="L20">
            <v>553.10814915666663</v>
          </cell>
          <cell r="M20">
            <v>543.81994195803247</v>
          </cell>
          <cell r="N20">
            <v>351.0950406007093</v>
          </cell>
          <cell r="O20">
            <v>363.17223869152167</v>
          </cell>
          <cell r="P20">
            <v>344.8415139374909</v>
          </cell>
          <cell r="Q20">
            <v>344.8415139374909</v>
          </cell>
          <cell r="R20">
            <v>330.04830456284617</v>
          </cell>
          <cell r="S20">
            <v>320.51596776770538</v>
          </cell>
          <cell r="T20">
            <v>410.0300026621963</v>
          </cell>
          <cell r="U20">
            <v>494.26056293911398</v>
          </cell>
          <cell r="V20">
            <v>646.00527814431155</v>
          </cell>
          <cell r="W20">
            <v>523.87062110295381</v>
          </cell>
        </row>
        <row r="21">
          <cell r="C21" t="str">
            <v>Prix au consommateur du niébé</v>
          </cell>
          <cell r="D21">
            <v>315.66347014857274</v>
          </cell>
          <cell r="E21">
            <v>323.28775997535854</v>
          </cell>
          <cell r="F21">
            <v>300.74119474996928</v>
          </cell>
          <cell r="G21">
            <v>349.00053285336958</v>
          </cell>
          <cell r="H21">
            <v>395.82657871308669</v>
          </cell>
          <cell r="I21">
            <v>470.23140401816835</v>
          </cell>
          <cell r="J21">
            <v>463.43949695661951</v>
          </cell>
          <cell r="K21">
            <v>526.53714495390852</v>
          </cell>
          <cell r="L21">
            <v>586.43599910696992</v>
          </cell>
          <cell r="M21">
            <v>582.81604036817362</v>
          </cell>
          <cell r="N21">
            <v>446.50984894443513</v>
          </cell>
          <cell r="O21">
            <v>435.15454976915879</v>
          </cell>
          <cell r="P21">
            <v>409.52373701058178</v>
          </cell>
          <cell r="Q21">
            <v>409.52373701058178</v>
          </cell>
          <cell r="R21">
            <v>405.58268025039405</v>
          </cell>
          <cell r="S21">
            <v>396.72335327497495</v>
          </cell>
          <cell r="T21">
            <v>467.15788413727961</v>
          </cell>
          <cell r="U21">
            <v>543.08196117426053</v>
          </cell>
          <cell r="V21">
            <v>659.38532869532025</v>
          </cell>
          <cell r="W21">
            <v>531.08533928422185</v>
          </cell>
        </row>
      </sheetData>
      <sheetData sheetId="46">
        <row r="4">
          <cell r="D4" t="str">
            <v>Compte des transactions courantes</v>
          </cell>
          <cell r="G4" t="str">
            <v>Revenu primaire</v>
          </cell>
          <cell r="H4" t="str">
            <v>Revenu secondaire</v>
          </cell>
          <cell r="L4" t="str">
            <v>Compte de capital</v>
          </cell>
          <cell r="R4" t="str">
            <v>Compte financier</v>
          </cell>
          <cell r="AC4" t="str">
            <v>Solde global</v>
          </cell>
        </row>
        <row r="5">
          <cell r="L5">
            <v>34.757800000000003</v>
          </cell>
          <cell r="R5">
            <v>-65.801977282899202</v>
          </cell>
          <cell r="AC5">
            <v>72.641816208666455</v>
          </cell>
        </row>
        <row r="6">
          <cell r="L6">
            <v>29.301299999999998</v>
          </cell>
          <cell r="R6">
            <v>-105.69691098155407</v>
          </cell>
          <cell r="AC6">
            <v>57.207924404076827</v>
          </cell>
        </row>
        <row r="7">
          <cell r="L7">
            <v>37.106999999999999</v>
          </cell>
          <cell r="R7">
            <v>-294.34352323963054</v>
          </cell>
          <cell r="AC7">
            <v>77.715119287981992</v>
          </cell>
        </row>
        <row r="8">
          <cell r="L8">
            <v>70.374100000000013</v>
          </cell>
          <cell r="R8">
            <v>-52.66267331412481</v>
          </cell>
          <cell r="AC8">
            <v>69.788666229041525</v>
          </cell>
        </row>
        <row r="9">
          <cell r="L9">
            <v>35.539455354062198</v>
          </cell>
          <cell r="R9">
            <v>64.496545607270576</v>
          </cell>
          <cell r="AC9">
            <v>44.858560032877492</v>
          </cell>
        </row>
        <row r="10">
          <cell r="L10">
            <v>39.035621993553328</v>
          </cell>
          <cell r="R10">
            <v>-187.53147791728958</v>
          </cell>
          <cell r="AC10">
            <v>107.15000546500005</v>
          </cell>
        </row>
        <row r="11">
          <cell r="L11">
            <v>27.560898586575799</v>
          </cell>
          <cell r="R11">
            <v>44.574838015607256</v>
          </cell>
          <cell r="AC11">
            <v>-235.57161195599994</v>
          </cell>
        </row>
        <row r="12">
          <cell r="L12">
            <v>71.706926997757776</v>
          </cell>
          <cell r="R12">
            <v>-287.24484383624406</v>
          </cell>
          <cell r="AC12">
            <v>196.94772666799992</v>
          </cell>
        </row>
        <row r="13">
          <cell r="L13">
            <v>30.667500433147573</v>
          </cell>
          <cell r="R13">
            <v>-32.778491522880181</v>
          </cell>
          <cell r="AC13">
            <v>69.263317403000087</v>
          </cell>
        </row>
        <row r="14">
          <cell r="L14">
            <v>37.80923697497046</v>
          </cell>
          <cell r="R14">
            <v>-53.175509419004712</v>
          </cell>
          <cell r="AC14">
            <v>-46.06797484982178</v>
          </cell>
        </row>
        <row r="15">
          <cell r="L15">
            <v>23.51079635095245</v>
          </cell>
          <cell r="R15">
            <v>36.230342246825629</v>
          </cell>
          <cell r="AC15">
            <v>-160.10642601717817</v>
          </cell>
        </row>
        <row r="16">
          <cell r="L16">
            <v>33.943725453429501</v>
          </cell>
          <cell r="R16">
            <v>-193.95428901832253</v>
          </cell>
          <cell r="AC16">
            <v>204.3162276743073</v>
          </cell>
        </row>
        <row r="17">
          <cell r="C17">
            <v>43891</v>
          </cell>
          <cell r="D17">
            <v>26.056939595463337</v>
          </cell>
          <cell r="G17">
            <v>-80.094649057223194</v>
          </cell>
          <cell r="H17">
            <v>66.790564422519992</v>
          </cell>
          <cell r="L17">
            <v>57.6307284613872</v>
          </cell>
          <cell r="R17">
            <v>18.066135014244004</v>
          </cell>
          <cell r="AC17">
            <v>62.438854415445078</v>
          </cell>
        </row>
        <row r="18">
          <cell r="C18">
            <v>43983</v>
          </cell>
          <cell r="D18">
            <v>-18.00731965470116</v>
          </cell>
          <cell r="G18">
            <v>-89.223649057223199</v>
          </cell>
          <cell r="H18">
            <v>67.43868937452001</v>
          </cell>
          <cell r="L18">
            <v>29.337311966547407</v>
          </cell>
          <cell r="R18">
            <v>-376.09854231031386</v>
          </cell>
          <cell r="AC18">
            <v>391.82767832901158</v>
          </cell>
        </row>
        <row r="19">
          <cell r="C19">
            <v>44075</v>
          </cell>
          <cell r="D19">
            <v>89.880716581034818</v>
          </cell>
          <cell r="G19">
            <v>-90.905049057223195</v>
          </cell>
          <cell r="H19">
            <v>167.05979401252</v>
          </cell>
          <cell r="L19">
            <v>58.2651202036024</v>
          </cell>
          <cell r="R19">
            <v>256.19400370933818</v>
          </cell>
          <cell r="AC19">
            <v>-103.6455249239995</v>
          </cell>
        </row>
        <row r="20">
          <cell r="C20">
            <v>44166</v>
          </cell>
          <cell r="D20">
            <v>166.0701119940189</v>
          </cell>
          <cell r="G20">
            <v>-60.720847321903868</v>
          </cell>
          <cell r="H20">
            <v>99.021532859620024</v>
          </cell>
          <cell r="L20">
            <v>66.385360566013944</v>
          </cell>
          <cell r="R20">
            <v>103.26652058193551</v>
          </cell>
          <cell r="AC20">
            <v>124.51014069448766</v>
          </cell>
        </row>
        <row r="21">
          <cell r="C21">
            <v>44256</v>
          </cell>
          <cell r="D21">
            <v>185.62413062904776</v>
          </cell>
          <cell r="G21">
            <v>-128.00493350637919</v>
          </cell>
          <cell r="H21">
            <v>78.096314888403612</v>
          </cell>
          <cell r="L21">
            <v>59.953608163650095</v>
          </cell>
          <cell r="R21">
            <v>-135.34021266242615</v>
          </cell>
          <cell r="AC21">
            <v>376.81777509751242</v>
          </cell>
        </row>
        <row r="22">
          <cell r="C22">
            <v>44348</v>
          </cell>
          <cell r="D22">
            <v>56.036050682231902</v>
          </cell>
          <cell r="G22">
            <v>-128.08641226302117</v>
          </cell>
          <cell r="H22">
            <v>88.415192959374608</v>
          </cell>
          <cell r="L22">
            <v>50.244779859546114</v>
          </cell>
          <cell r="R22">
            <v>-84.300236890898972</v>
          </cell>
          <cell r="AC22">
            <v>185.84919302012889</v>
          </cell>
        </row>
        <row r="23">
          <cell r="C23">
            <v>44440</v>
          </cell>
          <cell r="D23">
            <v>-79.435169613215493</v>
          </cell>
          <cell r="G23">
            <v>-122.68025454176323</v>
          </cell>
          <cell r="H23">
            <v>55.741606737034701</v>
          </cell>
          <cell r="L23">
            <v>36.413333652630598</v>
          </cell>
          <cell r="R23">
            <v>33.728624953392774</v>
          </cell>
          <cell r="AC23">
            <v>-81.221603714129415</v>
          </cell>
        </row>
        <row r="24">
          <cell r="C24">
            <v>44531</v>
          </cell>
          <cell r="D24">
            <v>-115.14101271424629</v>
          </cell>
          <cell r="G24">
            <v>-133.24813371435309</v>
          </cell>
          <cell r="H24">
            <v>115.71184375241884</v>
          </cell>
          <cell r="L24">
            <v>90.203731656173161</v>
          </cell>
          <cell r="R24">
            <v>-235.18719047642767</v>
          </cell>
          <cell r="AC24">
            <v>205.52992333300017</v>
          </cell>
        </row>
        <row r="25">
          <cell r="C25">
            <v>44621</v>
          </cell>
          <cell r="D25">
            <v>-62.823372440953975</v>
          </cell>
          <cell r="G25">
            <v>-211.59393263083905</v>
          </cell>
          <cell r="H25">
            <v>79.939254273396415</v>
          </cell>
          <cell r="L25">
            <v>21.209485505134442</v>
          </cell>
          <cell r="R25">
            <v>191.02087678502804</v>
          </cell>
          <cell r="AC25">
            <v>-230.14579581100003</v>
          </cell>
        </row>
        <row r="26">
          <cell r="C26">
            <v>44713</v>
          </cell>
          <cell r="D26">
            <v>-187.94299828216225</v>
          </cell>
          <cell r="G26">
            <v>-203.14081547048053</v>
          </cell>
          <cell r="H26">
            <v>83.544716877947849</v>
          </cell>
          <cell r="L26">
            <v>112.50935364183782</v>
          </cell>
          <cell r="R26">
            <v>32.258051498228973</v>
          </cell>
          <cell r="AC26">
            <v>-109.50819866899974</v>
          </cell>
        </row>
        <row r="27">
          <cell r="C27">
            <v>44805</v>
          </cell>
          <cell r="D27">
            <v>-473.31018331135994</v>
          </cell>
          <cell r="G27">
            <v>-198.65410195809167</v>
          </cell>
          <cell r="H27">
            <v>121.75478287518862</v>
          </cell>
          <cell r="L27">
            <v>55.490523558557811</v>
          </cell>
          <cell r="R27">
            <v>-375.97704663083402</v>
          </cell>
          <cell r="AC27">
            <v>-37.72012280400083</v>
          </cell>
        </row>
        <row r="28">
          <cell r="C28">
            <v>44896</v>
          </cell>
          <cell r="D28">
            <v>-187.73359367687442</v>
          </cell>
          <cell r="G28">
            <v>-34.386688904062254</v>
          </cell>
          <cell r="H28">
            <v>41.473565154402777</v>
          </cell>
          <cell r="L28">
            <v>71.568234596642455</v>
          </cell>
          <cell r="R28">
            <v>166.82042471201908</v>
          </cell>
          <cell r="AC28">
            <v>-287.30767093199955</v>
          </cell>
        </row>
        <row r="29">
          <cell r="C29">
            <v>44986</v>
          </cell>
          <cell r="D29">
            <v>-115.64330326696555</v>
          </cell>
          <cell r="G29">
            <v>-136.26730823186713</v>
          </cell>
          <cell r="H29">
            <v>116.45862781720477</v>
          </cell>
          <cell r="L29">
            <v>116.01748755111778</v>
          </cell>
          <cell r="R29">
            <v>310.39966408996355</v>
          </cell>
          <cell r="AC29">
            <v>-314.32098015700001</v>
          </cell>
        </row>
        <row r="30">
          <cell r="C30">
            <v>45078</v>
          </cell>
          <cell r="D30">
            <v>-145.63071972128608</v>
          </cell>
          <cell r="G30">
            <v>-131.86822175615288</v>
          </cell>
          <cell r="H30">
            <v>114.07171836021273</v>
          </cell>
          <cell r="L30">
            <v>82.479978596996801</v>
          </cell>
          <cell r="R30">
            <v>-270.96362992991385</v>
          </cell>
          <cell r="AC30">
            <v>212.55212870799988</v>
          </cell>
        </row>
        <row r="31">
          <cell r="C31">
            <v>45170</v>
          </cell>
          <cell r="D31">
            <v>-204.67926689925534</v>
          </cell>
          <cell r="G31">
            <v>-136.76070316378664</v>
          </cell>
          <cell r="H31">
            <v>116.44746408060377</v>
          </cell>
          <cell r="L31">
            <v>41.414264508011939</v>
          </cell>
          <cell r="R31">
            <v>-189.51611976246093</v>
          </cell>
          <cell r="AC31">
            <v>30.480062036000483</v>
          </cell>
        </row>
        <row r="32">
          <cell r="C32">
            <v>45261</v>
          </cell>
          <cell r="D32">
            <v>-233.10920377933141</v>
          </cell>
          <cell r="G32">
            <v>-139.5163804265043</v>
          </cell>
          <cell r="H32">
            <v>118.89223012679783</v>
          </cell>
          <cell r="L32">
            <v>38.124943035723369</v>
          </cell>
          <cell r="R32">
            <v>83.702722871827191</v>
          </cell>
          <cell r="AC32">
            <v>-274.49767641500023</v>
          </cell>
        </row>
        <row r="33">
          <cell r="C33">
            <v>45352</v>
          </cell>
          <cell r="D33">
            <v>-43.904821492382091</v>
          </cell>
          <cell r="G33">
            <v>-130.47719622521771</v>
          </cell>
          <cell r="H33">
            <v>108.55276391896984</v>
          </cell>
          <cell r="L33">
            <v>56.744606091391923</v>
          </cell>
          <cell r="R33">
            <v>-232.35252611566341</v>
          </cell>
          <cell r="AC33">
            <v>245.02248983899992</v>
          </cell>
        </row>
        <row r="34">
          <cell r="C34">
            <v>45444</v>
          </cell>
          <cell r="D34">
            <v>-57.870101161496947</v>
          </cell>
          <cell r="G34">
            <v>-141.0096209695339</v>
          </cell>
          <cell r="H34">
            <v>111.24128684163573</v>
          </cell>
          <cell r="L34">
            <v>65.794669588187972</v>
          </cell>
          <cell r="R34">
            <v>-221.8149880138786</v>
          </cell>
          <cell r="AC34">
            <v>232.1258220939996</v>
          </cell>
        </row>
        <row r="35">
          <cell r="C35">
            <v>45536</v>
          </cell>
          <cell r="D35">
            <v>-108.45065518609341</v>
          </cell>
          <cell r="G35">
            <v>-142.33835870500278</v>
          </cell>
          <cell r="H35">
            <v>111.78624227764955</v>
          </cell>
          <cell r="L35">
            <v>50.577934369637703</v>
          </cell>
          <cell r="R35">
            <v>243.07331576936238</v>
          </cell>
          <cell r="AC35">
            <v>-294.54268541699969</v>
          </cell>
        </row>
        <row r="36">
          <cell r="C36">
            <v>45627</v>
          </cell>
          <cell r="D36">
            <v>-50.749489373367282</v>
          </cell>
          <cell r="G36">
            <v>-147.41385726497566</v>
          </cell>
          <cell r="H36">
            <v>126.18916005184911</v>
          </cell>
          <cell r="L36">
            <v>65.633928670314788</v>
          </cell>
          <cell r="R36">
            <v>-255.64539321706442</v>
          </cell>
          <cell r="AC36">
            <v>266.32277519799948</v>
          </cell>
        </row>
      </sheetData>
      <sheetData sheetId="47">
        <row r="3">
          <cell r="C3" t="str">
            <v>T42023</v>
          </cell>
          <cell r="D3" t="str">
            <v>T12024</v>
          </cell>
          <cell r="E3" t="str">
            <v>T22024</v>
          </cell>
          <cell r="F3" t="str">
            <v>T32024</v>
          </cell>
          <cell r="G3" t="str">
            <v>T42024</v>
          </cell>
        </row>
        <row r="4">
          <cell r="C4">
            <v>986.10114882400012</v>
          </cell>
          <cell r="D4">
            <v>986.01292398299995</v>
          </cell>
          <cell r="E4">
            <v>1086.3953938499999</v>
          </cell>
          <cell r="F4">
            <v>1035.044995023</v>
          </cell>
          <cell r="G4">
            <v>1255.0059130659999</v>
          </cell>
        </row>
        <row r="5">
          <cell r="C5">
            <v>2491.7672695840001</v>
          </cell>
          <cell r="D5">
            <v>2574.5984891410003</v>
          </cell>
          <cell r="E5">
            <v>2749.2134212410001</v>
          </cell>
          <cell r="F5">
            <v>2506.9558285520002</v>
          </cell>
          <cell r="G5">
            <v>2492.580563039</v>
          </cell>
        </row>
        <row r="6">
          <cell r="C6">
            <v>0.99675835400000001</v>
          </cell>
          <cell r="D6">
            <v>0.80297791099999993</v>
          </cell>
          <cell r="E6">
            <v>1.3469100110000001</v>
          </cell>
          <cell r="F6">
            <v>0.94231732199999996</v>
          </cell>
          <cell r="G6">
            <v>0.59605180899999999</v>
          </cell>
        </row>
        <row r="7">
          <cell r="C7">
            <v>2189.17</v>
          </cell>
          <cell r="D7">
            <v>2272.1950000000002</v>
          </cell>
          <cell r="E7">
            <v>2446.2660000000001</v>
          </cell>
          <cell r="F7">
            <v>2204.413</v>
          </cell>
          <cell r="G7">
            <v>2190.384</v>
          </cell>
        </row>
        <row r="8">
          <cell r="C8">
            <v>301.60051123</v>
          </cell>
          <cell r="D8">
            <v>301.60051123</v>
          </cell>
          <cell r="E8">
            <v>301.60051123</v>
          </cell>
          <cell r="F8">
            <v>301.60051123</v>
          </cell>
          <cell r="G8">
            <v>301.60051123</v>
          </cell>
        </row>
        <row r="9">
          <cell r="C9">
            <v>3477.8684184080003</v>
          </cell>
          <cell r="D9">
            <v>3560.6114131240001</v>
          </cell>
          <cell r="E9">
            <v>3835.608815091</v>
          </cell>
          <cell r="F9">
            <v>3542.0008235750001</v>
          </cell>
          <cell r="G9">
            <v>3747.5864761049997</v>
          </cell>
        </row>
        <row r="10">
          <cell r="C10">
            <v>2074.1401083189999</v>
          </cell>
          <cell r="D10">
            <v>2210.2951083190001</v>
          </cell>
          <cell r="E10">
            <v>2092.9371083190003</v>
          </cell>
          <cell r="F10">
            <v>2227.6321083190001</v>
          </cell>
          <cell r="G10">
            <v>2184.605108319</v>
          </cell>
        </row>
        <row r="11">
          <cell r="G11">
            <v>0.33310831899999999</v>
          </cell>
        </row>
        <row r="12">
          <cell r="G12">
            <v>2184.2719999999999</v>
          </cell>
        </row>
        <row r="13">
          <cell r="C13">
            <v>5552.0085267270006</v>
          </cell>
          <cell r="D13">
            <v>5770.9065214430002</v>
          </cell>
          <cell r="E13">
            <v>5928.5459234099999</v>
          </cell>
          <cell r="F13">
            <v>5769.6329318939997</v>
          </cell>
          <cell r="G13">
            <v>5932.1915844239993</v>
          </cell>
        </row>
        <row r="14">
          <cell r="C14">
            <v>1626.2842100790003</v>
          </cell>
          <cell r="D14">
            <v>1871.3066999179998</v>
          </cell>
          <cell r="E14">
            <v>2103.4325220119999</v>
          </cell>
          <cell r="F14">
            <v>1808.8898365949999</v>
          </cell>
          <cell r="G14">
            <v>2075.2126117929993</v>
          </cell>
        </row>
        <row r="15">
          <cell r="C15">
            <v>-372.52078992099985</v>
          </cell>
          <cell r="D15">
            <v>-348.04730008199999</v>
          </cell>
          <cell r="E15">
            <v>-85.811477987999865</v>
          </cell>
          <cell r="F15">
            <v>-315.87816340500001</v>
          </cell>
          <cell r="G15">
            <v>-59.453388207000103</v>
          </cell>
        </row>
        <row r="16">
          <cell r="C16">
            <v>1998.8049999999998</v>
          </cell>
          <cell r="D16">
            <v>2219.3539999999998</v>
          </cell>
          <cell r="E16">
            <v>2189.2439999999992</v>
          </cell>
          <cell r="F16">
            <v>2124.768</v>
          </cell>
          <cell r="G16">
            <v>2134.6659999999993</v>
          </cell>
        </row>
        <row r="17">
          <cell r="C17">
            <v>4764.6858344120001</v>
          </cell>
          <cell r="D17">
            <v>4921.716119144</v>
          </cell>
          <cell r="E17">
            <v>4802.5267659450001</v>
          </cell>
          <cell r="F17">
            <v>4927.9990626219997</v>
          </cell>
          <cell r="G17">
            <v>4949.5157730020001</v>
          </cell>
        </row>
        <row r="18">
          <cell r="C18">
            <v>443.46075541800013</v>
          </cell>
          <cell r="D18">
            <v>322.55905417499991</v>
          </cell>
          <cell r="E18">
            <v>439.33760626000003</v>
          </cell>
          <cell r="F18">
            <v>620.80446712299999</v>
          </cell>
          <cell r="G18">
            <v>639.67770918499991</v>
          </cell>
        </row>
        <row r="19">
          <cell r="C19">
            <v>199.76375541800002</v>
          </cell>
          <cell r="D19">
            <v>179.84005417500001</v>
          </cell>
          <cell r="E19">
            <v>177.89860625999998</v>
          </cell>
          <cell r="F19">
            <v>230.90546712299999</v>
          </cell>
          <cell r="G19">
            <v>171.70470918500004</v>
          </cell>
        </row>
        <row r="20">
          <cell r="C20">
            <v>243.69700000000012</v>
          </cell>
          <cell r="D20">
            <v>142.71899999999994</v>
          </cell>
          <cell r="E20">
            <v>261.43900000000008</v>
          </cell>
          <cell r="F20">
            <v>389.899</v>
          </cell>
          <cell r="G20">
            <v>467.97299999999984</v>
          </cell>
        </row>
        <row r="21">
          <cell r="C21">
            <v>4321.2250789939999</v>
          </cell>
          <cell r="D21">
            <v>4599.1570649690002</v>
          </cell>
          <cell r="E21">
            <v>4363.189159685</v>
          </cell>
          <cell r="F21">
            <v>4307.1945954989997</v>
          </cell>
          <cell r="G21">
            <v>4309.8380638170001</v>
          </cell>
        </row>
      </sheetData>
      <sheetData sheetId="48">
        <row r="2">
          <cell r="C2" t="str">
            <v>Circulation fiduciaire</v>
          </cell>
          <cell r="D2" t="str">
            <v>Dépôts transférables</v>
          </cell>
          <cell r="M2" t="str">
            <v>Actifs extérieurs nets</v>
          </cell>
          <cell r="N2" t="str">
            <v>BCEAO</v>
          </cell>
          <cell r="O2" t="str">
            <v>Banques</v>
          </cell>
          <cell r="P2" t="str">
            <v>Créances intérieures</v>
          </cell>
          <cell r="Q2" t="str">
            <v>Créances nettes sur l'Administration Centrale</v>
          </cell>
          <cell r="T2" t="str">
            <v>Créances sur l'économie</v>
          </cell>
        </row>
        <row r="3">
          <cell r="B3">
            <v>43131</v>
          </cell>
          <cell r="C3">
            <v>455.48230536099999</v>
          </cell>
          <cell r="D3">
            <v>1555.2988111509999</v>
          </cell>
          <cell r="M3">
            <v>931.30647472300052</v>
          </cell>
          <cell r="N3">
            <v>60.279474723000135</v>
          </cell>
          <cell r="O3">
            <v>871.02700000000004</v>
          </cell>
          <cell r="P3">
            <v>2920.9207507430001</v>
          </cell>
          <cell r="Q3">
            <v>370.23923052999999</v>
          </cell>
          <cell r="T3">
            <v>2550.6815202130001</v>
          </cell>
        </row>
        <row r="4">
          <cell r="B4">
            <v>43159</v>
          </cell>
          <cell r="C4">
            <v>467.60939213299997</v>
          </cell>
          <cell r="D4">
            <v>1589.5912991499999</v>
          </cell>
          <cell r="M4">
            <v>1210.7814527210001</v>
          </cell>
          <cell r="N4">
            <v>78.442452720999995</v>
          </cell>
          <cell r="O4">
            <v>1132.3389999999999</v>
          </cell>
          <cell r="P4">
            <v>2666.7208088909997</v>
          </cell>
          <cell r="Q4">
            <v>139.15318674500006</v>
          </cell>
          <cell r="T4">
            <v>2527.5676221459998</v>
          </cell>
        </row>
        <row r="5">
          <cell r="B5">
            <v>43190</v>
          </cell>
          <cell r="C5">
            <v>494.75071774899993</v>
          </cell>
          <cell r="D5">
            <v>1666.090048408</v>
          </cell>
          <cell r="M5">
            <v>1374.9749899349999</v>
          </cell>
          <cell r="N5">
            <v>175.4779899350001</v>
          </cell>
          <cell r="O5">
            <v>1199.4969999999998</v>
          </cell>
          <cell r="P5">
            <v>2594.6044734740008</v>
          </cell>
          <cell r="Q5">
            <v>123.27655343700005</v>
          </cell>
          <cell r="T5">
            <v>2471.3279200370007</v>
          </cell>
        </row>
        <row r="6">
          <cell r="B6">
            <v>43220</v>
          </cell>
          <cell r="C6">
            <v>504.11075422199997</v>
          </cell>
          <cell r="D6">
            <v>1659.106201906</v>
          </cell>
          <cell r="M6">
            <v>1377.32001126</v>
          </cell>
          <cell r="N6">
            <v>255.08201126000006</v>
          </cell>
          <cell r="O6">
            <v>1122.2379999999998</v>
          </cell>
          <cell r="P6">
            <v>2589.6169811579998</v>
          </cell>
          <cell r="Q6">
            <v>99.704777217000014</v>
          </cell>
          <cell r="T6">
            <v>2489.9122039409999</v>
          </cell>
        </row>
        <row r="7">
          <cell r="B7">
            <v>43251</v>
          </cell>
          <cell r="C7">
            <v>502.67899937599992</v>
          </cell>
          <cell r="D7">
            <v>1695.2392778340002</v>
          </cell>
          <cell r="M7">
            <v>1415.869067569</v>
          </cell>
          <cell r="N7">
            <v>301.94006756899989</v>
          </cell>
          <cell r="O7">
            <v>1113.9290000000001</v>
          </cell>
          <cell r="P7">
            <v>2618.7031532740002</v>
          </cell>
          <cell r="Q7">
            <v>135.27649425700002</v>
          </cell>
          <cell r="T7">
            <v>2483.426659017</v>
          </cell>
        </row>
        <row r="8">
          <cell r="B8">
            <v>43281</v>
          </cell>
          <cell r="C8">
            <v>513.30257099599999</v>
          </cell>
          <cell r="D8">
            <v>1672.6648020580001</v>
          </cell>
          <cell r="M8">
            <v>1482.1249953999998</v>
          </cell>
          <cell r="N8">
            <v>415.36299539999982</v>
          </cell>
          <cell r="O8">
            <v>1066.7619999999999</v>
          </cell>
          <cell r="P8">
            <v>2540.1024509100002</v>
          </cell>
          <cell r="Q8">
            <v>-9.0647325489999986</v>
          </cell>
          <cell r="T8">
            <v>2549.1671834590002</v>
          </cell>
        </row>
        <row r="9">
          <cell r="B9">
            <v>43312</v>
          </cell>
          <cell r="C9">
            <v>508.445812655</v>
          </cell>
          <cell r="D9">
            <v>1552.4878647739999</v>
          </cell>
          <cell r="M9">
            <v>1398.6189073770001</v>
          </cell>
          <cell r="N9">
            <v>355.51790737700003</v>
          </cell>
          <cell r="O9">
            <v>1043.1010000000001</v>
          </cell>
          <cell r="P9">
            <v>2535.1702227170003</v>
          </cell>
          <cell r="Q9">
            <v>14.336826566999989</v>
          </cell>
          <cell r="T9">
            <v>2520.8333961500002</v>
          </cell>
        </row>
        <row r="10">
          <cell r="B10">
            <v>43343</v>
          </cell>
          <cell r="C10">
            <v>512.52333656199994</v>
          </cell>
          <cell r="D10">
            <v>1611.1873344400001</v>
          </cell>
          <cell r="M10">
            <v>1370.4860119099999</v>
          </cell>
          <cell r="N10">
            <v>300.71201191000011</v>
          </cell>
          <cell r="O10">
            <v>1069.7739999999999</v>
          </cell>
          <cell r="P10">
            <v>2597.4150319750001</v>
          </cell>
          <cell r="Q10">
            <v>54.369214928000048</v>
          </cell>
          <cell r="T10">
            <v>2543.0458170470001</v>
          </cell>
        </row>
        <row r="11">
          <cell r="B11">
            <v>43373</v>
          </cell>
          <cell r="C11">
            <v>498.427988094</v>
          </cell>
          <cell r="D11">
            <v>1546.776219371</v>
          </cell>
          <cell r="M11">
            <v>1246.5533834439998</v>
          </cell>
          <cell r="N11">
            <v>216.10138344399991</v>
          </cell>
          <cell r="O11">
            <v>1030.4520000000002</v>
          </cell>
          <cell r="P11">
            <v>2683.7665308769997</v>
          </cell>
          <cell r="Q11">
            <v>78.548184442000021</v>
          </cell>
          <cell r="T11">
            <v>2605.2183464349996</v>
          </cell>
        </row>
        <row r="12">
          <cell r="B12">
            <v>43404</v>
          </cell>
          <cell r="C12">
            <v>493.41945155699995</v>
          </cell>
          <cell r="D12">
            <v>1504.1816670400001</v>
          </cell>
          <cell r="M12">
            <v>1257.2255482980001</v>
          </cell>
          <cell r="N12">
            <v>228.09454829800006</v>
          </cell>
          <cell r="O12">
            <v>1029.1310000000001</v>
          </cell>
          <cell r="P12">
            <v>2672.1659929669995</v>
          </cell>
          <cell r="Q12">
            <v>73.850666772000039</v>
          </cell>
          <cell r="T12">
            <v>2598.3153261949997</v>
          </cell>
        </row>
        <row r="13">
          <cell r="B13">
            <v>43434</v>
          </cell>
          <cell r="C13">
            <v>527.28241877000005</v>
          </cell>
          <cell r="D13">
            <v>1523.7622451220002</v>
          </cell>
          <cell r="M13">
            <v>1354.7896108790001</v>
          </cell>
          <cell r="N13">
            <v>230.78061087900016</v>
          </cell>
          <cell r="O13">
            <v>1124.0089999999998</v>
          </cell>
          <cell r="P13">
            <v>2701.3786013340005</v>
          </cell>
          <cell r="Q13">
            <v>98.108576945999957</v>
          </cell>
          <cell r="T13">
            <v>2603.2700243880004</v>
          </cell>
        </row>
        <row r="14">
          <cell r="B14">
            <v>43465</v>
          </cell>
          <cell r="C14">
            <v>577.81096395400016</v>
          </cell>
          <cell r="D14">
            <v>1710.9678940620001</v>
          </cell>
          <cell r="M14">
            <v>1443.5011101120001</v>
          </cell>
          <cell r="N14">
            <v>310.50211011199997</v>
          </cell>
          <cell r="O14">
            <v>1132.999</v>
          </cell>
          <cell r="P14">
            <v>2721.8996238999998</v>
          </cell>
          <cell r="Q14">
            <v>57.226900240000049</v>
          </cell>
          <cell r="T14">
            <v>2664.67272366</v>
          </cell>
        </row>
        <row r="15">
          <cell r="B15">
            <v>43496</v>
          </cell>
          <cell r="C15">
            <v>556.15485447408037</v>
          </cell>
          <cell r="D15">
            <v>1561.4909430540001</v>
          </cell>
          <cell r="M15">
            <v>1340.6134312300801</v>
          </cell>
          <cell r="N15">
            <v>253.2284312300801</v>
          </cell>
          <cell r="O15">
            <v>1087.385</v>
          </cell>
          <cell r="P15">
            <v>2643.9239946839998</v>
          </cell>
          <cell r="Q15">
            <v>0.59524108500006889</v>
          </cell>
          <cell r="T15">
            <v>2643.3287535989998</v>
          </cell>
        </row>
        <row r="16">
          <cell r="B16">
            <v>43524</v>
          </cell>
          <cell r="C16">
            <v>564.45864322721116</v>
          </cell>
          <cell r="D16">
            <v>1636.5610427029999</v>
          </cell>
          <cell r="M16">
            <v>1400.5917088142116</v>
          </cell>
          <cell r="N16">
            <v>260.07070881421123</v>
          </cell>
          <cell r="O16">
            <v>1140.5210000000002</v>
          </cell>
          <cell r="P16">
            <v>2650.608200997</v>
          </cell>
          <cell r="Q16">
            <v>12.492446313000016</v>
          </cell>
          <cell r="T16">
            <v>2638.115754684</v>
          </cell>
        </row>
        <row r="17">
          <cell r="B17">
            <v>43555</v>
          </cell>
          <cell r="C17">
            <v>596.91050461700002</v>
          </cell>
          <cell r="D17">
            <v>1835.5257073700002</v>
          </cell>
          <cell r="M17">
            <v>1512.5554275150002</v>
          </cell>
          <cell r="N17">
            <v>259.85342751500013</v>
          </cell>
          <cell r="O17">
            <v>1252.702</v>
          </cell>
          <cell r="P17">
            <v>2805.8215981940002</v>
          </cell>
          <cell r="Q17">
            <v>90.646441041999964</v>
          </cell>
          <cell r="T17">
            <v>2715.1751571520003</v>
          </cell>
        </row>
        <row r="18">
          <cell r="B18">
            <v>43585</v>
          </cell>
          <cell r="C18">
            <v>593.0085980918933</v>
          </cell>
          <cell r="D18">
            <v>1673.6478806139999</v>
          </cell>
          <cell r="M18">
            <v>1526.3659831088935</v>
          </cell>
          <cell r="N18">
            <v>384.95398310889334</v>
          </cell>
          <cell r="O18">
            <v>1141.4120000000003</v>
          </cell>
          <cell r="P18">
            <v>2671.202181959</v>
          </cell>
          <cell r="Q18">
            <v>-38.758282999000016</v>
          </cell>
          <cell r="T18">
            <v>2709.9604649580001</v>
          </cell>
        </row>
        <row r="19">
          <cell r="B19">
            <v>43616</v>
          </cell>
          <cell r="C19">
            <v>597.80315791134547</v>
          </cell>
          <cell r="D19">
            <v>1716.605932829</v>
          </cell>
          <cell r="M19">
            <v>1476.6784665473454</v>
          </cell>
          <cell r="N19">
            <v>349.62746654734542</v>
          </cell>
          <cell r="O19">
            <v>1127.0509999999999</v>
          </cell>
          <cell r="P19">
            <v>2774.4306330579998</v>
          </cell>
          <cell r="Q19">
            <v>-50.582199561000067</v>
          </cell>
          <cell r="T19">
            <v>2825.0128326189997</v>
          </cell>
        </row>
        <row r="20">
          <cell r="B20">
            <v>43646</v>
          </cell>
          <cell r="C20">
            <v>571.95605468917836</v>
          </cell>
          <cell r="D20">
            <v>1779.0833197980003</v>
          </cell>
          <cell r="M20">
            <v>1466.6964526651784</v>
          </cell>
          <cell r="N20">
            <v>320.36845266517844</v>
          </cell>
          <cell r="O20">
            <v>1146.3279999999997</v>
          </cell>
          <cell r="P20">
            <v>2914.6619491460001</v>
          </cell>
          <cell r="Q20">
            <v>29.940107212000072</v>
          </cell>
          <cell r="T20">
            <v>2884.7218419340002</v>
          </cell>
        </row>
        <row r="21">
          <cell r="B21">
            <v>43677</v>
          </cell>
          <cell r="C21">
            <v>566.1833044629999</v>
          </cell>
          <cell r="D21">
            <v>1660.054592836</v>
          </cell>
          <cell r="M21">
            <v>1406.3030107050001</v>
          </cell>
          <cell r="N21">
            <v>334.98501070500004</v>
          </cell>
          <cell r="O21">
            <v>1071.318</v>
          </cell>
          <cell r="P21">
            <v>2878.8609048989997</v>
          </cell>
          <cell r="Q21">
            <v>-24.861823394000055</v>
          </cell>
          <cell r="T21">
            <v>2903.7227282929998</v>
          </cell>
        </row>
        <row r="22">
          <cell r="B22">
            <v>43708</v>
          </cell>
          <cell r="C22">
            <v>562.48034102199995</v>
          </cell>
          <cell r="D22">
            <v>1668.4155016899999</v>
          </cell>
          <cell r="M22">
            <v>1431.2982665800005</v>
          </cell>
          <cell r="N22">
            <v>326.48226657999999</v>
          </cell>
          <cell r="O22">
            <v>1104.8160000000003</v>
          </cell>
          <cell r="P22">
            <v>2872.8530330489994</v>
          </cell>
          <cell r="Q22">
            <v>-34.727085073000012</v>
          </cell>
          <cell r="T22">
            <v>2907.5801181219995</v>
          </cell>
        </row>
        <row r="23">
          <cell r="B23">
            <v>43738</v>
          </cell>
          <cell r="C23">
            <v>554.64895519900006</v>
          </cell>
          <cell r="D23">
            <v>1651.3846579810001</v>
          </cell>
          <cell r="M23">
            <v>1306.5900266479998</v>
          </cell>
          <cell r="N23">
            <v>161.52302664799981</v>
          </cell>
          <cell r="O23">
            <v>1145.0670000000002</v>
          </cell>
          <cell r="P23">
            <v>2992.0923849280002</v>
          </cell>
          <cell r="Q23">
            <v>68.00341806900002</v>
          </cell>
          <cell r="T23">
            <v>2924.0889668590003</v>
          </cell>
        </row>
        <row r="24">
          <cell r="B24">
            <v>43769</v>
          </cell>
          <cell r="C24">
            <v>557.22728732200005</v>
          </cell>
          <cell r="D24">
            <v>1613.313057307</v>
          </cell>
          <cell r="M24">
            <v>1401.4207834620004</v>
          </cell>
          <cell r="N24">
            <v>222.50478346199998</v>
          </cell>
          <cell r="O24">
            <v>1178.9160000000002</v>
          </cell>
          <cell r="P24">
            <v>2930.2730309629997</v>
          </cell>
          <cell r="Q24">
            <v>47.298940246000001</v>
          </cell>
          <cell r="T24">
            <v>2882.9740907169999</v>
          </cell>
        </row>
        <row r="25">
          <cell r="B25">
            <v>43799</v>
          </cell>
          <cell r="C25">
            <v>592.666747203</v>
          </cell>
          <cell r="D25">
            <v>1676.8675171490002</v>
          </cell>
          <cell r="M25">
            <v>1374.6962406989994</v>
          </cell>
          <cell r="N25">
            <v>216.57624069899987</v>
          </cell>
          <cell r="O25">
            <v>1158.1199999999999</v>
          </cell>
          <cell r="P25">
            <v>2971.1800957659993</v>
          </cell>
          <cell r="Q25">
            <v>110.94827620199993</v>
          </cell>
          <cell r="T25">
            <v>2860.2318195639996</v>
          </cell>
        </row>
        <row r="26">
          <cell r="B26">
            <v>43830</v>
          </cell>
          <cell r="C26">
            <v>655.88045644454292</v>
          </cell>
          <cell r="D26">
            <v>1828.6421499549999</v>
          </cell>
          <cell r="M26">
            <v>1508.5330278715433</v>
          </cell>
          <cell r="N26">
            <v>76.720027871543039</v>
          </cell>
          <cell r="O26">
            <v>1431.8130000000001</v>
          </cell>
          <cell r="P26">
            <v>3068.0108933849997</v>
          </cell>
          <cell r="Q26">
            <v>151.84025188999999</v>
          </cell>
          <cell r="T26">
            <v>2916.1706414949995</v>
          </cell>
        </row>
        <row r="27">
          <cell r="B27">
            <v>43861</v>
          </cell>
          <cell r="C27">
            <v>641.43941933963845</v>
          </cell>
          <cell r="D27">
            <v>1834.5314103149999</v>
          </cell>
          <cell r="M27">
            <v>1444.5897033276383</v>
          </cell>
          <cell r="N27">
            <v>216.68270332763814</v>
          </cell>
          <cell r="O27">
            <v>1227.9070000000002</v>
          </cell>
          <cell r="P27">
            <v>3226.1496238720001</v>
          </cell>
          <cell r="Q27">
            <v>332.32602114200006</v>
          </cell>
          <cell r="T27">
            <v>2893.8236027299999</v>
          </cell>
        </row>
        <row r="28">
          <cell r="B28">
            <v>43890</v>
          </cell>
          <cell r="C28">
            <v>649.78554837003003</v>
          </cell>
          <cell r="D28">
            <v>1898.8955691780002</v>
          </cell>
          <cell r="M28">
            <v>1488.2895143010301</v>
          </cell>
          <cell r="N28">
            <v>263.07151430103022</v>
          </cell>
          <cell r="O28">
            <v>1225.2179999999998</v>
          </cell>
          <cell r="P28">
            <v>3333.2732072510003</v>
          </cell>
          <cell r="Q28">
            <v>378.09910436100012</v>
          </cell>
          <cell r="T28">
            <v>2955.1741028900001</v>
          </cell>
        </row>
        <row r="29">
          <cell r="B29">
            <v>43921</v>
          </cell>
          <cell r="C29">
            <v>654.77673972598882</v>
          </cell>
          <cell r="D29">
            <v>1887.5419678849998</v>
          </cell>
          <cell r="M29">
            <v>1570.9718822869881</v>
          </cell>
          <cell r="N29">
            <v>324.47388228698867</v>
          </cell>
          <cell r="O29">
            <v>1246.4979999999996</v>
          </cell>
          <cell r="P29">
            <v>3178.4879513169999</v>
          </cell>
          <cell r="Q29">
            <v>200.58268766100002</v>
          </cell>
          <cell r="T29">
            <v>2977.905263656</v>
          </cell>
        </row>
        <row r="30">
          <cell r="B30">
            <v>43951</v>
          </cell>
          <cell r="C30">
            <v>667.73314264209307</v>
          </cell>
          <cell r="D30">
            <v>1941.0860471189999</v>
          </cell>
          <cell r="M30">
            <v>1618.1707436360928</v>
          </cell>
          <cell r="N30">
            <v>246.05674363609285</v>
          </cell>
          <cell r="O30">
            <v>1372.114</v>
          </cell>
          <cell r="P30">
            <v>3117.2970779369998</v>
          </cell>
          <cell r="Q30">
            <v>29.402865187999964</v>
          </cell>
          <cell r="T30">
            <v>3087.894212749</v>
          </cell>
        </row>
        <row r="31">
          <cell r="B31">
            <v>43982</v>
          </cell>
          <cell r="C31">
            <v>692.87994507299993</v>
          </cell>
          <cell r="D31">
            <v>2050.5817973869998</v>
          </cell>
          <cell r="M31">
            <v>1747.3274137899994</v>
          </cell>
          <cell r="N31">
            <v>154.17341378999981</v>
          </cell>
          <cell r="O31">
            <v>1593.154</v>
          </cell>
          <cell r="P31">
            <v>3155.938857049</v>
          </cell>
          <cell r="Q31">
            <v>80.703041342000034</v>
          </cell>
          <cell r="T31">
            <v>3075.2358157069998</v>
          </cell>
        </row>
        <row r="32">
          <cell r="B32">
            <v>44012</v>
          </cell>
          <cell r="C32">
            <v>661.87057758999993</v>
          </cell>
          <cell r="D32">
            <v>2123.55626312</v>
          </cell>
          <cell r="M32">
            <v>1962.799560616</v>
          </cell>
          <cell r="N32">
            <v>301.81956061599999</v>
          </cell>
          <cell r="O32">
            <v>1660.98</v>
          </cell>
          <cell r="P32">
            <v>3109.3512532989998</v>
          </cell>
          <cell r="Q32">
            <v>18.720295536000037</v>
          </cell>
          <cell r="T32">
            <v>3090.630957763</v>
          </cell>
        </row>
        <row r="33">
          <cell r="B33">
            <v>44043</v>
          </cell>
          <cell r="C33">
            <v>683.86547867499996</v>
          </cell>
          <cell r="D33">
            <v>1912.8814978089999</v>
          </cell>
          <cell r="M33">
            <v>1885.1179442890002</v>
          </cell>
          <cell r="N33">
            <v>400.05294428900004</v>
          </cell>
          <cell r="O33">
            <v>1485.0649999999998</v>
          </cell>
          <cell r="P33">
            <v>2974.445008532</v>
          </cell>
          <cell r="Q33">
            <v>-64.239375611000071</v>
          </cell>
          <cell r="T33">
            <v>3038.684384143</v>
          </cell>
        </row>
        <row r="34">
          <cell r="B34">
            <v>44074</v>
          </cell>
          <cell r="C34">
            <v>645.20461593300001</v>
          </cell>
          <cell r="D34">
            <v>1933.0922765450002</v>
          </cell>
          <cell r="M34">
            <v>1939.1467026269997</v>
          </cell>
          <cell r="N34">
            <v>295.40270262699983</v>
          </cell>
          <cell r="O34">
            <v>1643.7439999999999</v>
          </cell>
          <cell r="P34">
            <v>2938.1651668149998</v>
          </cell>
          <cell r="Q34">
            <v>-49.961386194999932</v>
          </cell>
          <cell r="T34">
            <v>2988.12655301</v>
          </cell>
        </row>
        <row r="35">
          <cell r="B35">
            <v>44104</v>
          </cell>
          <cell r="C35">
            <v>626.61868268600006</v>
          </cell>
          <cell r="D35">
            <v>2047.0703964170002</v>
          </cell>
          <cell r="M35">
            <v>1859.1540356920004</v>
          </cell>
          <cell r="N35">
            <v>180.97903569200025</v>
          </cell>
          <cell r="O35">
            <v>1678.175</v>
          </cell>
          <cell r="P35">
            <v>3107.3518570829997</v>
          </cell>
          <cell r="Q35">
            <v>79.205275554999872</v>
          </cell>
          <cell r="T35">
            <v>3028.1465815279998</v>
          </cell>
        </row>
        <row r="36">
          <cell r="B36">
            <v>44135</v>
          </cell>
          <cell r="C36">
            <v>632.46072877000006</v>
          </cell>
          <cell r="D36">
            <v>1903.805072202</v>
          </cell>
          <cell r="M36">
            <v>1822.7177777840002</v>
          </cell>
          <cell r="N36">
            <v>117.09777778399985</v>
          </cell>
          <cell r="O36">
            <v>1705.6200000000001</v>
          </cell>
          <cell r="P36">
            <v>3071.374039281</v>
          </cell>
          <cell r="Q36">
            <v>55.985214952000064</v>
          </cell>
          <cell r="T36">
            <v>3015.3888243289998</v>
          </cell>
        </row>
        <row r="37">
          <cell r="B37">
            <v>44165</v>
          </cell>
          <cell r="C37">
            <v>636.86056889916335</v>
          </cell>
          <cell r="D37">
            <v>2040.8259189729999</v>
          </cell>
          <cell r="M37">
            <v>1842.8528253551633</v>
          </cell>
          <cell r="N37">
            <v>16.865825355163452</v>
          </cell>
          <cell r="O37">
            <v>1825.9870000000001</v>
          </cell>
          <cell r="P37">
            <v>3132.6527954860003</v>
          </cell>
          <cell r="Q37">
            <v>115.15458591799994</v>
          </cell>
          <cell r="T37">
            <v>3017.4982095680002</v>
          </cell>
        </row>
        <row r="38">
          <cell r="B38">
            <v>44196</v>
          </cell>
          <cell r="C38">
            <v>697.68567470958476</v>
          </cell>
          <cell r="D38">
            <v>2300.480586912</v>
          </cell>
          <cell r="M38">
            <v>1983.664176386488</v>
          </cell>
          <cell r="N38">
            <v>205.46217638648807</v>
          </cell>
          <cell r="O38">
            <v>1778.202</v>
          </cell>
          <cell r="P38">
            <v>3380.8458239050969</v>
          </cell>
          <cell r="Q38">
            <v>192.37966617509667</v>
          </cell>
          <cell r="T38">
            <v>3188.4661577300003</v>
          </cell>
        </row>
        <row r="39">
          <cell r="B39">
            <v>44227</v>
          </cell>
          <cell r="C39">
            <v>677.28951742907759</v>
          </cell>
          <cell r="D39">
            <v>2245.673037304</v>
          </cell>
          <cell r="M39">
            <v>1911.0169222000773</v>
          </cell>
          <cell r="N39">
            <v>289.78592220007761</v>
          </cell>
          <cell r="O39">
            <v>1621.2309999999998</v>
          </cell>
          <cell r="P39">
            <v>3290.8440766990002</v>
          </cell>
          <cell r="Q39">
            <v>172.55246757500015</v>
          </cell>
          <cell r="T39">
            <v>3118.2916091239999</v>
          </cell>
        </row>
        <row r="40">
          <cell r="B40">
            <v>44255</v>
          </cell>
          <cell r="C40">
            <v>664.31510174878542</v>
          </cell>
          <cell r="D40">
            <v>2280.9538020489999</v>
          </cell>
          <cell r="M40">
            <v>2041.9268066490004</v>
          </cell>
          <cell r="N40">
            <v>308.21380664899993</v>
          </cell>
          <cell r="O40">
            <v>1733.7130000000002</v>
          </cell>
          <cell r="P40">
            <v>3252.0626526297851</v>
          </cell>
          <cell r="Q40">
            <v>161.99685409878546</v>
          </cell>
          <cell r="T40">
            <v>3090.0657985309995</v>
          </cell>
        </row>
        <row r="41">
          <cell r="B41">
            <v>44286</v>
          </cell>
          <cell r="C41">
            <v>681.38280337900005</v>
          </cell>
          <cell r="D41">
            <v>2453.5429812570001</v>
          </cell>
          <cell r="M41">
            <v>2326.5949514840004</v>
          </cell>
          <cell r="N41">
            <v>539.54095148400006</v>
          </cell>
          <cell r="O41">
            <v>1787.0540000000003</v>
          </cell>
          <cell r="P41">
            <v>3216.7188229919998</v>
          </cell>
          <cell r="Q41">
            <v>136.16543067900002</v>
          </cell>
          <cell r="T41">
            <v>3080.5533923129997</v>
          </cell>
        </row>
        <row r="42">
          <cell r="B42">
            <v>44316</v>
          </cell>
          <cell r="C42">
            <v>694.81758351500014</v>
          </cell>
          <cell r="D42">
            <v>2437.1786688339998</v>
          </cell>
          <cell r="M42">
            <v>2391.8779095509999</v>
          </cell>
          <cell r="N42">
            <v>616.07190955100009</v>
          </cell>
          <cell r="O42">
            <v>1775.8059999999996</v>
          </cell>
          <cell r="P42">
            <v>3173.4525791410001</v>
          </cell>
          <cell r="Q42">
            <v>101.73259242299986</v>
          </cell>
          <cell r="T42">
            <v>3071.7199867180002</v>
          </cell>
        </row>
        <row r="43">
          <cell r="B43">
            <v>44347</v>
          </cell>
          <cell r="C43">
            <v>658.79299317000005</v>
          </cell>
          <cell r="D43">
            <v>2443.4435870559996</v>
          </cell>
          <cell r="M43">
            <v>2418.3513485249996</v>
          </cell>
          <cell r="N43">
            <v>655.1473485250001</v>
          </cell>
          <cell r="O43">
            <v>1763.2039999999997</v>
          </cell>
          <cell r="P43">
            <v>3083.1565170270001</v>
          </cell>
          <cell r="Q43">
            <v>-19.434005538000008</v>
          </cell>
          <cell r="T43">
            <v>3102.5905225649999</v>
          </cell>
        </row>
        <row r="44">
          <cell r="B44">
            <v>44377</v>
          </cell>
          <cell r="C44">
            <v>635.84013341812897</v>
          </cell>
          <cell r="D44">
            <v>2568.778376755</v>
          </cell>
          <cell r="M44">
            <v>2512.4441445041293</v>
          </cell>
          <cell r="N44">
            <v>600.90114450412875</v>
          </cell>
          <cell r="O44">
            <v>1911.5430000000003</v>
          </cell>
          <cell r="P44">
            <v>3200.42611493</v>
          </cell>
          <cell r="Q44">
            <v>-23.426340929999981</v>
          </cell>
          <cell r="T44">
            <v>3223.8524558600002</v>
          </cell>
        </row>
        <row r="45">
          <cell r="B45">
            <v>44408</v>
          </cell>
          <cell r="C45">
            <v>619.66947138400008</v>
          </cell>
          <cell r="D45">
            <v>2564.5620450610004</v>
          </cell>
          <cell r="M45">
            <v>2553.5460892639999</v>
          </cell>
          <cell r="N45">
            <v>726.65408926399982</v>
          </cell>
          <cell r="O45">
            <v>1826.8920000000001</v>
          </cell>
          <cell r="P45">
            <v>3172.24010567</v>
          </cell>
          <cell r="Q45">
            <v>-154.40305045099996</v>
          </cell>
          <cell r="T45">
            <v>3326.6431561210002</v>
          </cell>
        </row>
        <row r="46">
          <cell r="B46">
            <v>44439</v>
          </cell>
          <cell r="C46">
            <v>592.80179774073054</v>
          </cell>
          <cell r="D46">
            <v>2396.564953776</v>
          </cell>
          <cell r="M46">
            <v>2433.4643404187309</v>
          </cell>
          <cell r="N46">
            <v>583.41934041873048</v>
          </cell>
          <cell r="O46">
            <v>1850.0450000000005</v>
          </cell>
          <cell r="P46">
            <v>3122.7952985309998</v>
          </cell>
          <cell r="Q46">
            <v>-35.38508922900013</v>
          </cell>
          <cell r="T46">
            <v>3158.18038776</v>
          </cell>
        </row>
        <row r="47">
          <cell r="B47">
            <v>44469</v>
          </cell>
          <cell r="C47">
            <v>648.643576897</v>
          </cell>
          <cell r="D47">
            <v>2453.0367143889998</v>
          </cell>
          <cell r="M47">
            <v>2431.22254079</v>
          </cell>
          <cell r="N47">
            <v>595.84754078999981</v>
          </cell>
          <cell r="O47">
            <v>1835.375</v>
          </cell>
          <cell r="P47">
            <v>3296.6871737959996</v>
          </cell>
          <cell r="Q47">
            <v>10.2352020350001</v>
          </cell>
          <cell r="T47">
            <v>3286.4519717609996</v>
          </cell>
        </row>
        <row r="48">
          <cell r="B48">
            <v>44500</v>
          </cell>
          <cell r="C48">
            <v>671.53595779400007</v>
          </cell>
          <cell r="D48">
            <v>2405.7117832479998</v>
          </cell>
          <cell r="M48">
            <v>2397.0895796999994</v>
          </cell>
          <cell r="N48">
            <v>540.46957969999994</v>
          </cell>
          <cell r="O48">
            <v>1856.62</v>
          </cell>
          <cell r="P48">
            <v>3333.7935720150003</v>
          </cell>
          <cell r="Q48">
            <v>31.414943262000122</v>
          </cell>
          <cell r="T48">
            <v>3302.3786287530002</v>
          </cell>
        </row>
        <row r="49">
          <cell r="B49">
            <v>44530</v>
          </cell>
          <cell r="C49">
            <v>737.675421873</v>
          </cell>
          <cell r="D49">
            <v>2324.3443692370001</v>
          </cell>
          <cell r="M49">
            <v>2370.0836633660001</v>
          </cell>
          <cell r="N49">
            <v>452.33866336599999</v>
          </cell>
          <cell r="O49">
            <v>1917.7450000000001</v>
          </cell>
          <cell r="P49">
            <v>3175.2930384069996</v>
          </cell>
          <cell r="Q49">
            <v>-105.92743489700007</v>
          </cell>
          <cell r="T49">
            <v>3281.2204733039998</v>
          </cell>
        </row>
        <row r="50">
          <cell r="B50">
            <v>44561</v>
          </cell>
          <cell r="C50">
            <v>833.54291078699998</v>
          </cell>
          <cell r="D50">
            <v>2783.6456819710002</v>
          </cell>
          <cell r="M50">
            <v>2636.7524641230002</v>
          </cell>
          <cell r="N50">
            <v>467.4164641230002</v>
          </cell>
          <cell r="O50">
            <v>2169.3359999999998</v>
          </cell>
          <cell r="P50">
            <v>3487.3946488610004</v>
          </cell>
          <cell r="Q50">
            <v>-66.50763390100002</v>
          </cell>
          <cell r="T50">
            <v>3553.9022827620006</v>
          </cell>
        </row>
        <row r="51">
          <cell r="B51">
            <v>44592</v>
          </cell>
          <cell r="C51">
            <v>802.93570887800001</v>
          </cell>
          <cell r="D51">
            <v>2633.4108219939994</v>
          </cell>
          <cell r="M51">
            <v>2460.6788620730003</v>
          </cell>
          <cell r="N51">
            <v>449.11586207300002</v>
          </cell>
          <cell r="O51">
            <v>2011.5629999999999</v>
          </cell>
          <cell r="P51">
            <v>3534.092421931</v>
          </cell>
          <cell r="Q51">
            <v>34.249343700999994</v>
          </cell>
          <cell r="T51">
            <v>3499.8430782300002</v>
          </cell>
        </row>
        <row r="52">
          <cell r="B52">
            <v>44620</v>
          </cell>
          <cell r="C52">
            <v>807.37070134200007</v>
          </cell>
          <cell r="D52">
            <v>2526.7033283820001</v>
          </cell>
          <cell r="M52">
            <v>2320.5318769280002</v>
          </cell>
          <cell r="N52">
            <v>258.39987692800003</v>
          </cell>
          <cell r="O52">
            <v>2062.1320000000001</v>
          </cell>
          <cell r="P52">
            <v>3753.6763490879998</v>
          </cell>
          <cell r="Q52">
            <v>199.05473839299989</v>
          </cell>
          <cell r="T52">
            <v>3554.6216106950001</v>
          </cell>
        </row>
        <row r="53">
          <cell r="B53">
            <v>44651</v>
          </cell>
          <cell r="C53">
            <v>833.3663855210001</v>
          </cell>
          <cell r="D53">
            <v>2712.2345806119997</v>
          </cell>
          <cell r="M53">
            <v>2406.6066683119998</v>
          </cell>
          <cell r="N53">
            <v>214.43066831200008</v>
          </cell>
          <cell r="O53">
            <v>2192.1759999999999</v>
          </cell>
          <cell r="P53">
            <v>3741.5916782479999</v>
          </cell>
          <cell r="Q53">
            <v>135.87469418499995</v>
          </cell>
          <cell r="T53">
            <v>3605.7169840629999</v>
          </cell>
        </row>
        <row r="54">
          <cell r="B54">
            <v>44681</v>
          </cell>
          <cell r="C54">
            <v>889.96556564100001</v>
          </cell>
          <cell r="D54">
            <v>2471.5377282479999</v>
          </cell>
          <cell r="M54">
            <v>2319.9172272100004</v>
          </cell>
          <cell r="N54">
            <v>77.1182272100001</v>
          </cell>
          <cell r="O54">
            <v>2242.799</v>
          </cell>
          <cell r="P54">
            <v>3640.1557074620005</v>
          </cell>
          <cell r="Q54">
            <v>-16.377977840999954</v>
          </cell>
          <cell r="T54">
            <v>3656.5336853030003</v>
          </cell>
        </row>
        <row r="55">
          <cell r="B55">
            <v>44712</v>
          </cell>
          <cell r="C55">
            <v>835.85004947300001</v>
          </cell>
          <cell r="D55">
            <v>2579.9564671369994</v>
          </cell>
          <cell r="M55">
            <v>2225.5983469760004</v>
          </cell>
          <cell r="N55">
            <v>28.015346975999933</v>
          </cell>
          <cell r="O55">
            <v>2197.5830000000005</v>
          </cell>
          <cell r="P55">
            <v>3784.0068229709996</v>
          </cell>
          <cell r="Q55">
            <v>60.933205928000071</v>
          </cell>
          <cell r="T55">
            <v>3723.0736170429996</v>
          </cell>
        </row>
        <row r="56">
          <cell r="B56">
            <v>44742</v>
          </cell>
          <cell r="C56">
            <v>825.13500047900004</v>
          </cell>
          <cell r="D56">
            <v>2726.0595514409997</v>
          </cell>
          <cell r="M56">
            <v>2297.0984696430005</v>
          </cell>
          <cell r="N56">
            <v>-2.0185303570000315</v>
          </cell>
          <cell r="O56">
            <v>2299.1170000000002</v>
          </cell>
          <cell r="P56">
            <v>3954.5169609490003</v>
          </cell>
          <cell r="Q56">
            <v>79.667420164000049</v>
          </cell>
          <cell r="T56">
            <v>3874.8495407850005</v>
          </cell>
        </row>
        <row r="57">
          <cell r="B57">
            <v>44773</v>
          </cell>
          <cell r="C57">
            <v>797.78235572500012</v>
          </cell>
          <cell r="D57">
            <v>2712.5537556019999</v>
          </cell>
          <cell r="M57">
            <v>2254.5938493650006</v>
          </cell>
          <cell r="N57">
            <v>-47.130150634999836</v>
          </cell>
          <cell r="O57">
            <v>2301.7240000000002</v>
          </cell>
          <cell r="P57">
            <v>3920.7905950890004</v>
          </cell>
          <cell r="Q57">
            <v>28.152355716000166</v>
          </cell>
          <cell r="T57">
            <v>3892.638239373</v>
          </cell>
        </row>
        <row r="58">
          <cell r="B58">
            <v>44804</v>
          </cell>
          <cell r="C58">
            <v>767.574278865</v>
          </cell>
          <cell r="D58">
            <v>2692.2841766889997</v>
          </cell>
          <cell r="M58">
            <v>2176.6161932940004</v>
          </cell>
          <cell r="N58">
            <v>-14.384806705999836</v>
          </cell>
          <cell r="O58">
            <v>2191.0010000000002</v>
          </cell>
          <cell r="P58">
            <v>3974.333842685</v>
          </cell>
          <cell r="Q58">
            <v>-9.6585562390000064</v>
          </cell>
          <cell r="T58">
            <v>3983.9923989240001</v>
          </cell>
        </row>
        <row r="59">
          <cell r="B59">
            <v>44834</v>
          </cell>
          <cell r="C59">
            <v>738.004078241</v>
          </cell>
          <cell r="D59">
            <v>2682.8821712329996</v>
          </cell>
          <cell r="M59">
            <v>2259.3783468389993</v>
          </cell>
          <cell r="N59">
            <v>-153.48265316100003</v>
          </cell>
          <cell r="O59">
            <v>2412.8609999999994</v>
          </cell>
          <cell r="P59">
            <v>4014.8611862760004</v>
          </cell>
          <cell r="Q59">
            <v>126.00002436700009</v>
          </cell>
          <cell r="T59">
            <v>3888.8611619090002</v>
          </cell>
        </row>
        <row r="60">
          <cell r="B60">
            <v>44865</v>
          </cell>
          <cell r="C60">
            <v>740.392667426</v>
          </cell>
          <cell r="D60">
            <v>2455.6303334100003</v>
          </cell>
          <cell r="M60">
            <v>1871.6956816160002</v>
          </cell>
          <cell r="N60">
            <v>-459.45831838399988</v>
          </cell>
          <cell r="O60">
            <v>2331.154</v>
          </cell>
          <cell r="P60">
            <v>4058.4603249169995</v>
          </cell>
          <cell r="Q60">
            <v>151.93446426999992</v>
          </cell>
          <cell r="T60">
            <v>3906.5258606469997</v>
          </cell>
        </row>
        <row r="61">
          <cell r="B61">
            <v>44895</v>
          </cell>
          <cell r="C61">
            <v>785.4504543270001</v>
          </cell>
          <cell r="D61">
            <v>2516.9423734750003</v>
          </cell>
          <cell r="M61">
            <v>1951.1128035759998</v>
          </cell>
          <cell r="N61">
            <v>-492.89019642399995</v>
          </cell>
          <cell r="O61">
            <v>2444.0029999999997</v>
          </cell>
          <cell r="P61">
            <v>4141.4212905269997</v>
          </cell>
          <cell r="Q61">
            <v>189.09891879700024</v>
          </cell>
          <cell r="T61">
            <v>3952.3223717299998</v>
          </cell>
        </row>
        <row r="62">
          <cell r="B62">
            <v>44926</v>
          </cell>
          <cell r="C62">
            <v>828.74838173000012</v>
          </cell>
          <cell r="D62">
            <v>2813.9410329239995</v>
          </cell>
          <cell r="M62">
            <v>1972.0706759070001</v>
          </cell>
          <cell r="N62">
            <v>-624.09032409300016</v>
          </cell>
          <cell r="O62">
            <v>2596.1610000000001</v>
          </cell>
          <cell r="P62">
            <v>4396.1364443080001</v>
          </cell>
          <cell r="Q62">
            <v>281.64168322099994</v>
          </cell>
          <cell r="T62">
            <v>4114.4947610870004</v>
          </cell>
        </row>
        <row r="63">
          <cell r="B63">
            <v>44957</v>
          </cell>
          <cell r="C63">
            <v>823.79585933800001</v>
          </cell>
          <cell r="D63">
            <v>2678.9427819900002</v>
          </cell>
          <cell r="M63">
            <v>1871.558048375</v>
          </cell>
          <cell r="N63">
            <v>-486.83395162500005</v>
          </cell>
          <cell r="O63">
            <v>2358.3920000000003</v>
          </cell>
          <cell r="P63">
            <v>4416.1022129339999</v>
          </cell>
          <cell r="Q63">
            <v>355.84109165100006</v>
          </cell>
          <cell r="T63">
            <v>4060.2611212830002</v>
          </cell>
        </row>
        <row r="64">
          <cell r="B64">
            <v>44985</v>
          </cell>
          <cell r="C64">
            <v>826.7502541340001</v>
          </cell>
          <cell r="D64">
            <v>2406.3967885699999</v>
          </cell>
          <cell r="M64">
            <v>1494.1240691580003</v>
          </cell>
          <cell r="N64">
            <v>-495.10793084200003</v>
          </cell>
          <cell r="O64">
            <v>1989.2320000000004</v>
          </cell>
          <cell r="P64">
            <v>4359.746941509</v>
          </cell>
          <cell r="Q64">
            <v>350.59662003399995</v>
          </cell>
          <cell r="T64">
            <v>4009.1503214750001</v>
          </cell>
        </row>
        <row r="65">
          <cell r="B65">
            <v>45016</v>
          </cell>
          <cell r="C65">
            <v>858.63758405400006</v>
          </cell>
          <cell r="D65">
            <v>2550.6226424810002</v>
          </cell>
          <cell r="M65">
            <v>1657.7496957499998</v>
          </cell>
          <cell r="N65">
            <v>-391.68530425</v>
          </cell>
          <cell r="O65">
            <v>2049.4349999999999</v>
          </cell>
          <cell r="P65">
            <v>4317.6425430890004</v>
          </cell>
          <cell r="Q65">
            <v>333.10850421300006</v>
          </cell>
          <cell r="T65">
            <v>3984.5340388760001</v>
          </cell>
        </row>
        <row r="66">
          <cell r="B66">
            <v>45046</v>
          </cell>
          <cell r="C66">
            <v>900.03724503499996</v>
          </cell>
          <cell r="D66">
            <v>2549.7487594269996</v>
          </cell>
          <cell r="M66">
            <v>1731.2864033989999</v>
          </cell>
          <cell r="N66">
            <v>-254.81959660100006</v>
          </cell>
          <cell r="O66">
            <v>1986.1060000000002</v>
          </cell>
          <cell r="P66">
            <v>4381.3401735160005</v>
          </cell>
          <cell r="Q66">
            <v>322.1210702460001</v>
          </cell>
          <cell r="T66">
            <v>4059.2191032700002</v>
          </cell>
        </row>
        <row r="67">
          <cell r="B67">
            <v>45077</v>
          </cell>
          <cell r="C67">
            <v>909.28460970600008</v>
          </cell>
          <cell r="D67">
            <v>2606.9043459149998</v>
          </cell>
          <cell r="M67">
            <v>1764.5601100910001</v>
          </cell>
          <cell r="N67">
            <v>-367.71888990900004</v>
          </cell>
          <cell r="O67">
            <v>2132.279</v>
          </cell>
          <cell r="P67">
            <v>4452.6248572139993</v>
          </cell>
          <cell r="Q67">
            <v>306.5187739779999</v>
          </cell>
          <cell r="T67">
            <v>4146.1060832359999</v>
          </cell>
        </row>
        <row r="68">
          <cell r="B68">
            <v>45107</v>
          </cell>
          <cell r="C68">
            <v>923.48333448599999</v>
          </cell>
          <cell r="D68">
            <v>2690.4704537129996</v>
          </cell>
          <cell r="M68">
            <v>1870.3018244580001</v>
          </cell>
          <cell r="N68">
            <v>-404.02417554199997</v>
          </cell>
          <cell r="O68">
            <v>2274.326</v>
          </cell>
          <cell r="P68">
            <v>4551.9022971499999</v>
          </cell>
          <cell r="Q68">
            <v>399.33740789299998</v>
          </cell>
          <cell r="T68">
            <v>4152.5648892569998</v>
          </cell>
        </row>
        <row r="69">
          <cell r="B69">
            <v>45138</v>
          </cell>
          <cell r="C69">
            <v>917.14915839100001</v>
          </cell>
          <cell r="D69">
            <v>2625.6817730969997</v>
          </cell>
          <cell r="M69">
            <v>1778.1311073900001</v>
          </cell>
          <cell r="N69">
            <v>-460.13589260999993</v>
          </cell>
          <cell r="O69">
            <v>2238.2669999999998</v>
          </cell>
          <cell r="P69">
            <v>4446.4742233510005</v>
          </cell>
          <cell r="Q69">
            <v>275.76523644500014</v>
          </cell>
          <cell r="T69">
            <v>4170.7089869060001</v>
          </cell>
        </row>
        <row r="70">
          <cell r="B70">
            <v>45169</v>
          </cell>
          <cell r="C70">
            <v>923.61169018800001</v>
          </cell>
          <cell r="D70">
            <v>2551.1044592650001</v>
          </cell>
          <cell r="M70">
            <v>1729.0343513259998</v>
          </cell>
          <cell r="N70">
            <v>-408.75864867400003</v>
          </cell>
          <cell r="O70">
            <v>2137.7929999999997</v>
          </cell>
          <cell r="P70">
            <v>4580.0022047880002</v>
          </cell>
          <cell r="Q70">
            <v>385.370591816</v>
          </cell>
          <cell r="T70">
            <v>4194.6316129719999</v>
          </cell>
        </row>
        <row r="71">
          <cell r="B71">
            <v>45199</v>
          </cell>
          <cell r="C71">
            <v>933.14057847800018</v>
          </cell>
          <cell r="D71">
            <v>2693.1156919209998</v>
          </cell>
          <cell r="M71">
            <v>1900.7818864940004</v>
          </cell>
          <cell r="N71">
            <v>-377.72911350600009</v>
          </cell>
          <cell r="O71">
            <v>2278.5110000000004</v>
          </cell>
          <cell r="P71">
            <v>4686.3317924869998</v>
          </cell>
          <cell r="Q71">
            <v>341.3764939460001</v>
          </cell>
          <cell r="T71">
            <v>4344.955298541</v>
          </cell>
        </row>
        <row r="72">
          <cell r="B72">
            <v>45230</v>
          </cell>
          <cell r="C72">
            <v>909.10119619900001</v>
          </cell>
          <cell r="D72">
            <v>2581.2692009709999</v>
          </cell>
          <cell r="M72">
            <v>1791.0793027590005</v>
          </cell>
          <cell r="N72">
            <v>-320.50269724099996</v>
          </cell>
          <cell r="O72">
            <v>2111.5820000000003</v>
          </cell>
          <cell r="P72">
            <v>4747.5566415049998</v>
          </cell>
          <cell r="Q72">
            <v>514.32491412399986</v>
          </cell>
          <cell r="T72">
            <v>4233.2317273810004</v>
          </cell>
        </row>
        <row r="73">
          <cell r="B73">
            <v>45260</v>
          </cell>
          <cell r="C73">
            <v>936.48323727700006</v>
          </cell>
          <cell r="D73">
            <v>2489.0704990740001</v>
          </cell>
          <cell r="M73">
            <v>1703.4346748600001</v>
          </cell>
          <cell r="N73">
            <v>-334.61732514000005</v>
          </cell>
          <cell r="O73">
            <v>2038.0520000000001</v>
          </cell>
          <cell r="P73">
            <v>4666.9326713299997</v>
          </cell>
          <cell r="Q73">
            <v>385.791473747</v>
          </cell>
          <cell r="T73">
            <v>4281.1411975829997</v>
          </cell>
        </row>
        <row r="74">
          <cell r="B74">
            <v>45291</v>
          </cell>
          <cell r="C74">
            <v>986.10114882400012</v>
          </cell>
          <cell r="D74">
            <v>2491.7672695840001</v>
          </cell>
          <cell r="M74">
            <v>1626.2842100790003</v>
          </cell>
          <cell r="N74">
            <v>-372.52078992099985</v>
          </cell>
          <cell r="O74">
            <v>1998.8049999999998</v>
          </cell>
          <cell r="P74">
            <v>4764.6858344120001</v>
          </cell>
          <cell r="Q74">
            <v>443.46075541800013</v>
          </cell>
          <cell r="T74">
            <v>4321.2250789939999</v>
          </cell>
        </row>
        <row r="75">
          <cell r="B75">
            <v>45322</v>
          </cell>
          <cell r="C75">
            <v>966.40376012700006</v>
          </cell>
          <cell r="D75">
            <v>2393.7560068399998</v>
          </cell>
          <cell r="M75">
            <v>1630.7737761820001</v>
          </cell>
          <cell r="N75">
            <v>-336.73822381800005</v>
          </cell>
          <cell r="O75">
            <v>1967.5120000000002</v>
          </cell>
          <cell r="P75">
            <v>4751.3629720830004</v>
          </cell>
          <cell r="Q75">
            <v>457.98011949399995</v>
          </cell>
          <cell r="T75">
            <v>4293.3828525890003</v>
          </cell>
        </row>
        <row r="76">
          <cell r="B76">
            <v>45351</v>
          </cell>
          <cell r="C76">
            <v>970.61523102800004</v>
          </cell>
          <cell r="D76">
            <v>2633.4856944880003</v>
          </cell>
          <cell r="M76">
            <v>1739.8826465289999</v>
          </cell>
          <cell r="N76">
            <v>-291.3583534710001</v>
          </cell>
          <cell r="O76">
            <v>2031.241</v>
          </cell>
          <cell r="P76">
            <v>5105.6188184029998</v>
          </cell>
          <cell r="Q76">
            <v>346.48703615699992</v>
          </cell>
          <cell r="T76">
            <v>4759.1317822459996</v>
          </cell>
        </row>
        <row r="77">
          <cell r="B77">
            <v>45382</v>
          </cell>
          <cell r="C77">
            <v>986.01292398299995</v>
          </cell>
          <cell r="D77">
            <v>2574.5984891410003</v>
          </cell>
          <cell r="M77">
            <v>1871.3066999179998</v>
          </cell>
          <cell r="N77">
            <v>-348.04730008199999</v>
          </cell>
          <cell r="O77">
            <v>2219.3539999999998</v>
          </cell>
          <cell r="P77">
            <v>4921.716119144</v>
          </cell>
          <cell r="Q77">
            <v>322.55905417499991</v>
          </cell>
          <cell r="T77">
            <v>4599.1570649690002</v>
          </cell>
        </row>
        <row r="78">
          <cell r="B78">
            <v>45412</v>
          </cell>
          <cell r="C78">
            <v>1020.61290896</v>
          </cell>
          <cell r="D78">
            <v>2426.583377986</v>
          </cell>
          <cell r="M78">
            <v>1803.3540888159994</v>
          </cell>
          <cell r="N78">
            <v>-296.36191118400018</v>
          </cell>
          <cell r="O78">
            <v>2099.7159999999999</v>
          </cell>
          <cell r="P78">
            <v>4836.2443681240002</v>
          </cell>
          <cell r="Q78">
            <v>369.534064994</v>
          </cell>
          <cell r="T78">
            <v>4466.7103031300003</v>
          </cell>
        </row>
        <row r="79">
          <cell r="B79">
            <v>45443</v>
          </cell>
          <cell r="C79">
            <v>1060.2597071550001</v>
          </cell>
          <cell r="D79">
            <v>2624.6136953999999</v>
          </cell>
          <cell r="M79">
            <v>1971.9454357659995</v>
          </cell>
          <cell r="N79">
            <v>-159.75156423399994</v>
          </cell>
          <cell r="O79">
            <v>2131.6969999999997</v>
          </cell>
          <cell r="P79">
            <v>4785.2766990910004</v>
          </cell>
          <cell r="Q79">
            <v>393.16921447699997</v>
          </cell>
          <cell r="T79">
            <v>4392.107484614</v>
          </cell>
        </row>
        <row r="80">
          <cell r="B80">
            <v>45473</v>
          </cell>
          <cell r="C80">
            <v>1086.3953938499999</v>
          </cell>
          <cell r="D80">
            <v>2749.2134212410001</v>
          </cell>
          <cell r="M80">
            <v>2103.4325220119999</v>
          </cell>
          <cell r="N80">
            <v>-85.811477987999865</v>
          </cell>
          <cell r="O80">
            <v>2189.2439999999992</v>
          </cell>
          <cell r="P80">
            <v>4802.5267659450001</v>
          </cell>
          <cell r="Q80">
            <v>439.33760626000003</v>
          </cell>
          <cell r="T80">
            <v>4363.189159685</v>
          </cell>
        </row>
        <row r="81">
          <cell r="B81">
            <v>45504</v>
          </cell>
          <cell r="C81">
            <v>1091.666921154</v>
          </cell>
          <cell r="D81">
            <v>2640.9210574909998</v>
          </cell>
          <cell r="M81">
            <v>2076.1303013759998</v>
          </cell>
          <cell r="N81">
            <v>-95.391698624000099</v>
          </cell>
          <cell r="O81">
            <v>2171.5219999999999</v>
          </cell>
          <cell r="P81">
            <v>4746.6649989320003</v>
          </cell>
          <cell r="Q81">
            <v>421.51004583899999</v>
          </cell>
          <cell r="T81">
            <v>4325.1549530929997</v>
          </cell>
        </row>
        <row r="82">
          <cell r="B82">
            <v>45535</v>
          </cell>
          <cell r="C82">
            <v>1041.148273519</v>
          </cell>
          <cell r="D82">
            <v>2550.9125593869999</v>
          </cell>
          <cell r="M82">
            <v>1992.2918341</v>
          </cell>
          <cell r="N82">
            <v>-141.76416589999999</v>
          </cell>
          <cell r="O82">
            <v>2134.056</v>
          </cell>
          <cell r="P82">
            <v>4846.9016964989996</v>
          </cell>
          <cell r="Q82">
            <v>529.54525612999998</v>
          </cell>
          <cell r="T82">
            <v>4317.3564403689998</v>
          </cell>
        </row>
        <row r="83">
          <cell r="B83">
            <v>45565</v>
          </cell>
          <cell r="C83">
            <v>1035.044995023</v>
          </cell>
          <cell r="D83">
            <v>2506.9558285520002</v>
          </cell>
          <cell r="M83">
            <v>1808.8898365949999</v>
          </cell>
          <cell r="N83">
            <v>-315.87816340500001</v>
          </cell>
          <cell r="O83">
            <v>2124.768</v>
          </cell>
          <cell r="P83">
            <v>4927.9990626219997</v>
          </cell>
          <cell r="Q83">
            <v>620.80446712299999</v>
          </cell>
          <cell r="T83">
            <v>4307.1945954989997</v>
          </cell>
        </row>
        <row r="84">
          <cell r="B84">
            <v>45596</v>
          </cell>
          <cell r="C84">
            <v>1044.8304959</v>
          </cell>
          <cell r="D84">
            <v>2580.2331045269998</v>
          </cell>
          <cell r="M84">
            <v>1907.5005362649999</v>
          </cell>
          <cell r="N84">
            <v>-344.59646373499993</v>
          </cell>
          <cell r="O84">
            <v>2252.0969999999998</v>
          </cell>
          <cell r="P84">
            <v>5292.7511410529987</v>
          </cell>
          <cell r="Q84">
            <v>654.69955514399987</v>
          </cell>
          <cell r="T84">
            <v>4638.0515859089992</v>
          </cell>
        </row>
        <row r="85">
          <cell r="B85">
            <v>45626</v>
          </cell>
          <cell r="C85">
            <v>1076.6132857120001</v>
          </cell>
          <cell r="D85">
            <v>2474.615660205</v>
          </cell>
          <cell r="M85">
            <v>1823.7569715529996</v>
          </cell>
          <cell r="N85">
            <v>-316.66402844699996</v>
          </cell>
          <cell r="O85">
            <v>2140.4209999999998</v>
          </cell>
          <cell r="P85">
            <v>4939.4862860499998</v>
          </cell>
          <cell r="Q85">
            <v>663.79873933100021</v>
          </cell>
          <cell r="T85">
            <v>4275.6875467189993</v>
          </cell>
        </row>
        <row r="86">
          <cell r="B86">
            <v>45657</v>
          </cell>
          <cell r="C86">
            <v>1255.0059130659999</v>
          </cell>
          <cell r="D86">
            <v>2492.580563039</v>
          </cell>
          <cell r="M86">
            <v>2075.2126117929993</v>
          </cell>
          <cell r="N86">
            <v>-59.453388207000103</v>
          </cell>
          <cell r="O86">
            <v>2134.6659999999993</v>
          </cell>
          <cell r="P86">
            <v>4949.5157730020001</v>
          </cell>
          <cell r="Q86">
            <v>639.67770918499991</v>
          </cell>
          <cell r="T86">
            <v>4309.8380638170001</v>
          </cell>
        </row>
      </sheetData>
      <sheetData sheetId="49">
        <row r="4">
          <cell r="D4" t="str">
            <v>Taux de change du Dollar (en Francs CFA)</v>
          </cell>
          <cell r="E4" t="str">
            <v>Cours mondial du pétrole (en $ US / Baril)</v>
          </cell>
          <cell r="F4" t="str">
            <v>Cours mondial du coton (Indice Liverpool $ US / tonne)</v>
          </cell>
          <cell r="G4" t="str">
            <v>Cours mondial de l'Or (en $ US / g)</v>
          </cell>
        </row>
        <row r="296">
          <cell r="C296">
            <v>44105</v>
          </cell>
          <cell r="D296">
            <v>557.07587313563533</v>
          </cell>
          <cell r="E296">
            <v>40.47</v>
          </cell>
          <cell r="F296">
            <v>1.649496684</v>
          </cell>
          <cell r="G296">
            <v>61.174437299035368</v>
          </cell>
        </row>
        <row r="297">
          <cell r="C297">
            <v>44136</v>
          </cell>
          <cell r="D297">
            <v>554.46844451492746</v>
          </cell>
          <cell r="E297">
            <v>43.23</v>
          </cell>
          <cell r="F297">
            <v>1.711226044</v>
          </cell>
          <cell r="G297">
            <v>60.11261675088042</v>
          </cell>
        </row>
        <row r="298">
          <cell r="C298">
            <v>44166</v>
          </cell>
          <cell r="D298">
            <v>539.02687269476223</v>
          </cell>
          <cell r="E298">
            <v>49.87</v>
          </cell>
          <cell r="F298">
            <v>1.7861831239999999</v>
          </cell>
          <cell r="G298">
            <v>59.607640483846268</v>
          </cell>
        </row>
        <row r="299">
          <cell r="C299">
            <v>44197</v>
          </cell>
          <cell r="D299">
            <v>538.97655936975536</v>
          </cell>
          <cell r="E299">
            <v>54.55</v>
          </cell>
          <cell r="F299">
            <v>1.9230900259999999</v>
          </cell>
          <cell r="G299">
            <v>60.118167202572337</v>
          </cell>
        </row>
        <row r="300">
          <cell r="C300">
            <v>44228</v>
          </cell>
          <cell r="D300">
            <v>542.22040629357105</v>
          </cell>
          <cell r="E300">
            <v>61.96</v>
          </cell>
          <cell r="F300">
            <v>2.0450055119999999</v>
          </cell>
          <cell r="G300">
            <v>58.328135048231502</v>
          </cell>
        </row>
        <row r="301">
          <cell r="C301">
            <v>44256</v>
          </cell>
          <cell r="D301">
            <v>551.29869114548626</v>
          </cell>
          <cell r="E301">
            <v>65.19</v>
          </cell>
          <cell r="F301">
            <v>2.0161249899999998</v>
          </cell>
          <cell r="G301">
            <v>55.355515168460776</v>
          </cell>
        </row>
        <row r="302">
          <cell r="C302">
            <v>44287</v>
          </cell>
          <cell r="D302">
            <v>547.62466593162094</v>
          </cell>
          <cell r="E302">
            <v>64.77</v>
          </cell>
          <cell r="F302">
            <v>2.0002517260000001</v>
          </cell>
          <cell r="G302">
            <v>56.553054662379431</v>
          </cell>
        </row>
        <row r="303">
          <cell r="C303">
            <v>44317</v>
          </cell>
          <cell r="D303">
            <v>540.08419060206313</v>
          </cell>
          <cell r="E303">
            <v>68.040000000000006</v>
          </cell>
          <cell r="F303">
            <v>2.0037791179999997</v>
          </cell>
          <cell r="G303">
            <v>59.407090878321199</v>
          </cell>
        </row>
        <row r="304">
          <cell r="C304">
            <v>44348</v>
          </cell>
          <cell r="D304">
            <v>544.55361270906462</v>
          </cell>
          <cell r="E304">
            <v>73.069999999999993</v>
          </cell>
          <cell r="F304">
            <v>2.0833659</v>
          </cell>
          <cell r="G304">
            <v>59.038512130955851</v>
          </cell>
        </row>
        <row r="305">
          <cell r="C305">
            <v>44378</v>
          </cell>
          <cell r="D305">
            <v>554.87553810552754</v>
          </cell>
          <cell r="E305">
            <v>74.39</v>
          </cell>
          <cell r="F305">
            <v>2.1539137400000001</v>
          </cell>
          <cell r="G305">
            <v>58.06664717918737</v>
          </cell>
        </row>
        <row r="306">
          <cell r="C306">
            <v>44409</v>
          </cell>
          <cell r="D306">
            <v>557.24046274388184</v>
          </cell>
          <cell r="E306">
            <v>70.02</v>
          </cell>
          <cell r="F306">
            <v>2.2332800599999998</v>
          </cell>
          <cell r="G306">
            <v>57.366100137804317</v>
          </cell>
        </row>
        <row r="307">
          <cell r="C307">
            <v>44440</v>
          </cell>
          <cell r="D307">
            <v>557.32123062660753</v>
          </cell>
          <cell r="E307">
            <v>74.599999999999994</v>
          </cell>
          <cell r="F307">
            <v>2.2857500160000002</v>
          </cell>
          <cell r="G307">
            <v>58.324758842443728</v>
          </cell>
        </row>
        <row r="308">
          <cell r="C308">
            <v>44470</v>
          </cell>
          <cell r="D308">
            <v>565.4121650742012</v>
          </cell>
          <cell r="E308">
            <v>83.65</v>
          </cell>
          <cell r="F308">
            <v>2.5877829559999999</v>
          </cell>
          <cell r="G308">
            <v>57.057877813504838</v>
          </cell>
        </row>
        <row r="309">
          <cell r="C309">
            <v>44501</v>
          </cell>
          <cell r="D309">
            <v>574.77286708775625</v>
          </cell>
          <cell r="E309">
            <v>80.77</v>
          </cell>
          <cell r="F309">
            <v>2.7897261480000002</v>
          </cell>
          <cell r="G309">
            <v>58.530327389652157</v>
          </cell>
        </row>
        <row r="310">
          <cell r="C310">
            <v>44531</v>
          </cell>
          <cell r="D310">
            <v>580.30118232211919</v>
          </cell>
          <cell r="E310">
            <v>74.31</v>
          </cell>
          <cell r="F310">
            <v>2.6464258479999998</v>
          </cell>
          <cell r="G310">
            <v>57.516479099678456</v>
          </cell>
        </row>
        <row r="311">
          <cell r="C311">
            <v>44562</v>
          </cell>
          <cell r="D311">
            <v>579.78126422655839</v>
          </cell>
          <cell r="E311">
            <v>85.53</v>
          </cell>
          <cell r="F311">
            <v>2.9112007100000001</v>
          </cell>
          <cell r="G311">
            <v>58.402250803858514</v>
          </cell>
        </row>
        <row r="312">
          <cell r="C312">
            <v>44593</v>
          </cell>
          <cell r="D312">
            <v>578.37890893172448</v>
          </cell>
          <cell r="E312">
            <v>95.76</v>
          </cell>
          <cell r="F312">
            <v>3.0514145419999998</v>
          </cell>
          <cell r="G312">
            <v>59.733681672025725</v>
          </cell>
        </row>
        <row r="313">
          <cell r="C313">
            <v>44621</v>
          </cell>
          <cell r="D313">
            <v>595.3224078158496</v>
          </cell>
          <cell r="E313">
            <v>115.59</v>
          </cell>
          <cell r="F313">
            <v>3.1113802060000002</v>
          </cell>
          <cell r="G313">
            <v>62.617922549979035</v>
          </cell>
        </row>
        <row r="314">
          <cell r="C314">
            <v>44652</v>
          </cell>
          <cell r="D314">
            <v>606.43197959839063</v>
          </cell>
          <cell r="E314">
            <v>105.78</v>
          </cell>
          <cell r="F314">
            <v>3.4242157839999998</v>
          </cell>
          <cell r="G314">
            <v>62.219918767981049</v>
          </cell>
        </row>
        <row r="315">
          <cell r="C315">
            <v>44682</v>
          </cell>
          <cell r="D315">
            <v>620.14188682105419</v>
          </cell>
          <cell r="E315">
            <v>112.37</v>
          </cell>
          <cell r="F315">
            <v>3.6100652499999999</v>
          </cell>
          <cell r="G315">
            <v>59.535063543102112</v>
          </cell>
        </row>
        <row r="316">
          <cell r="C316">
            <v>44713</v>
          </cell>
          <cell r="D316">
            <v>620.90096940673163</v>
          </cell>
          <cell r="E316">
            <v>120.08</v>
          </cell>
          <cell r="F316">
            <v>3.3988626540000002</v>
          </cell>
          <cell r="G316">
            <v>59.013665594855304</v>
          </cell>
        </row>
        <row r="317">
          <cell r="C317">
            <v>44743</v>
          </cell>
          <cell r="D317">
            <v>644.56520703337208</v>
          </cell>
          <cell r="E317">
            <v>108.92</v>
          </cell>
          <cell r="F317">
            <v>2.8887135860000002</v>
          </cell>
          <cell r="G317">
            <v>55.911269330883478</v>
          </cell>
        </row>
        <row r="318">
          <cell r="C318">
            <v>44774</v>
          </cell>
          <cell r="D318">
            <v>647.70000000000005</v>
          </cell>
          <cell r="E318">
            <v>98.6</v>
          </cell>
          <cell r="F318">
            <v>2.742988204</v>
          </cell>
          <cell r="G318">
            <v>56.772508038585215</v>
          </cell>
        </row>
        <row r="319">
          <cell r="C319">
            <v>44805</v>
          </cell>
          <cell r="D319">
            <v>662.50221826894438</v>
          </cell>
          <cell r="E319">
            <v>90.16</v>
          </cell>
          <cell r="F319">
            <v>2.607844998</v>
          </cell>
          <cell r="G319">
            <v>54.19239013933548</v>
          </cell>
        </row>
        <row r="320">
          <cell r="C320">
            <v>44835</v>
          </cell>
          <cell r="D320">
            <v>667.66319471048143</v>
          </cell>
          <cell r="E320">
            <v>93.13</v>
          </cell>
          <cell r="F320">
            <v>2.1975652160000001</v>
          </cell>
          <cell r="G320">
            <v>53.55649977032612</v>
          </cell>
        </row>
        <row r="321">
          <cell r="C321">
            <v>44866</v>
          </cell>
          <cell r="D321">
            <v>643.30202704481917</v>
          </cell>
          <cell r="E321">
            <v>91.07</v>
          </cell>
          <cell r="F321">
            <v>2.2255638900000001</v>
          </cell>
          <cell r="G321">
            <v>55.479026600409235</v>
          </cell>
        </row>
        <row r="322">
          <cell r="C322">
            <v>44896</v>
          </cell>
          <cell r="D322">
            <v>619.49785425824382</v>
          </cell>
          <cell r="E322">
            <v>80.900000000000006</v>
          </cell>
          <cell r="F322">
            <v>2.2238000000000002</v>
          </cell>
          <cell r="G322">
            <v>57.691318327974273</v>
          </cell>
        </row>
        <row r="323">
          <cell r="C323">
            <v>44927</v>
          </cell>
          <cell r="D323">
            <v>609.1864081582662</v>
          </cell>
          <cell r="E323">
            <v>83.1</v>
          </cell>
          <cell r="F323">
            <v>2.2109999999999999</v>
          </cell>
          <cell r="G323">
            <v>61.019292604501608</v>
          </cell>
        </row>
        <row r="324">
          <cell r="C324">
            <v>44958</v>
          </cell>
          <cell r="D324">
            <v>612.24616140192643</v>
          </cell>
          <cell r="E324">
            <v>82.7</v>
          </cell>
          <cell r="F324">
            <v>2.1909999999999998</v>
          </cell>
          <cell r="G324">
            <v>59.688102893890672</v>
          </cell>
        </row>
        <row r="325">
          <cell r="C325">
            <v>44986</v>
          </cell>
          <cell r="D325">
            <v>612.7749991642238</v>
          </cell>
          <cell r="E325">
            <v>78.5</v>
          </cell>
          <cell r="F325">
            <v>2.1030000000000002</v>
          </cell>
          <cell r="G325">
            <v>61.369774919614144</v>
          </cell>
        </row>
        <row r="326">
          <cell r="C326">
            <v>45017</v>
          </cell>
          <cell r="D326">
            <v>598.09353314966711</v>
          </cell>
          <cell r="E326">
            <v>84.11</v>
          </cell>
          <cell r="F326">
            <v>2.0979163920000001</v>
          </cell>
          <cell r="G326">
            <v>64.271436227223987</v>
          </cell>
        </row>
        <row r="327">
          <cell r="C327">
            <v>45047</v>
          </cell>
          <cell r="D327">
            <v>603.66036467713059</v>
          </cell>
          <cell r="E327">
            <v>75.7</v>
          </cell>
          <cell r="F327">
            <v>2.0734451100000002</v>
          </cell>
          <cell r="G327">
            <v>64.076768488745984</v>
          </cell>
        </row>
        <row r="328">
          <cell r="C328">
            <v>45078</v>
          </cell>
          <cell r="D328">
            <v>605.1835846483234</v>
          </cell>
          <cell r="E328">
            <v>74.89</v>
          </cell>
          <cell r="F328">
            <v>2.0388325759999999</v>
          </cell>
          <cell r="G328">
            <v>62.495615317158702</v>
          </cell>
        </row>
        <row r="329">
          <cell r="C329">
            <v>45108</v>
          </cell>
          <cell r="D329">
            <v>593.2641265094702</v>
          </cell>
          <cell r="E329">
            <v>80.099999999999994</v>
          </cell>
          <cell r="F329">
            <v>2.0542649160000002</v>
          </cell>
          <cell r="G329">
            <v>51.335266235036578</v>
          </cell>
        </row>
        <row r="330">
          <cell r="C330">
            <v>45139</v>
          </cell>
          <cell r="D330">
            <v>601.32709833270178</v>
          </cell>
          <cell r="E330">
            <v>86.162999999999997</v>
          </cell>
          <cell r="F330">
            <v>2.1148919660000001</v>
          </cell>
          <cell r="G330">
            <v>50.588804448456528</v>
          </cell>
        </row>
        <row r="331">
          <cell r="C331">
            <v>45170</v>
          </cell>
          <cell r="D331">
            <v>614.00350832972708</v>
          </cell>
          <cell r="E331">
            <v>94</v>
          </cell>
          <cell r="F331">
            <v>2.1594252900000002</v>
          </cell>
          <cell r="G331">
            <v>50.515412156895188</v>
          </cell>
        </row>
        <row r="332">
          <cell r="C332">
            <v>45200</v>
          </cell>
          <cell r="D332">
            <v>621.03103739036931</v>
          </cell>
          <cell r="E332">
            <v>91.061000000000007</v>
          </cell>
          <cell r="F332">
            <v>2.1062939479999998</v>
          </cell>
          <cell r="G332">
            <v>61.500859287317624</v>
          </cell>
        </row>
        <row r="333">
          <cell r="C333">
            <v>45231</v>
          </cell>
          <cell r="D333">
            <v>606.99125880362328</v>
          </cell>
          <cell r="E333">
            <v>83.183000000000007</v>
          </cell>
          <cell r="F333">
            <v>1.994299252</v>
          </cell>
          <cell r="G333">
            <v>63.777824541713422</v>
          </cell>
        </row>
        <row r="334">
          <cell r="C334">
            <v>45261</v>
          </cell>
          <cell r="D334">
            <v>601.6863186386588</v>
          </cell>
          <cell r="E334">
            <v>77.858000000000004</v>
          </cell>
          <cell r="F334">
            <v>1.9954015620000001</v>
          </cell>
          <cell r="G334">
            <v>65.319394433013258</v>
          </cell>
        </row>
        <row r="335">
          <cell r="C335">
            <v>45292</v>
          </cell>
          <cell r="D335">
            <v>601.52107623722429</v>
          </cell>
          <cell r="E335">
            <v>80.227000000000004</v>
          </cell>
          <cell r="F335">
            <v>2.0300140959999999</v>
          </cell>
          <cell r="G335">
            <v>65.447004769921449</v>
          </cell>
        </row>
        <row r="336">
          <cell r="C336">
            <v>45323</v>
          </cell>
          <cell r="D336">
            <v>607.67460870830405</v>
          </cell>
          <cell r="E336">
            <v>83.763999999999996</v>
          </cell>
          <cell r="F336">
            <v>2.187864888</v>
          </cell>
          <cell r="G336">
            <v>65.11947628845779</v>
          </cell>
        </row>
        <row r="337">
          <cell r="C337">
            <v>45352</v>
          </cell>
          <cell r="D337">
            <v>603.29047327935814</v>
          </cell>
          <cell r="E337">
            <v>85.447000000000003</v>
          </cell>
          <cell r="F337">
            <v>2.1988879880000001</v>
          </cell>
          <cell r="G337">
            <v>69.394852752057616</v>
          </cell>
        </row>
        <row r="338">
          <cell r="C338">
            <v>45383</v>
          </cell>
          <cell r="D338">
            <v>611.48947797402127</v>
          </cell>
          <cell r="E338">
            <v>90.054000000000002</v>
          </cell>
          <cell r="F338">
            <v>1.9907718599999999</v>
          </cell>
          <cell r="G338">
            <v>75.112142979619847</v>
          </cell>
        </row>
        <row r="339">
          <cell r="C339">
            <v>45413</v>
          </cell>
          <cell r="D339">
            <v>606.69389980255619</v>
          </cell>
          <cell r="E339">
            <v>81.995000000000005</v>
          </cell>
          <cell r="F339">
            <v>1.9069963000000001</v>
          </cell>
          <cell r="G339">
            <v>75.570742700372335</v>
          </cell>
        </row>
        <row r="340">
          <cell r="C340">
            <v>45444</v>
          </cell>
          <cell r="D340">
            <v>609.70671069424441</v>
          </cell>
          <cell r="E340">
            <v>82.555000000000007</v>
          </cell>
          <cell r="F340">
            <v>1.833802916</v>
          </cell>
          <cell r="G340">
            <v>74.78510125622698</v>
          </cell>
        </row>
        <row r="341">
          <cell r="C341">
            <v>45474</v>
          </cell>
          <cell r="D341">
            <v>604.91292488908994</v>
          </cell>
          <cell r="E341">
            <v>85.296000000000006</v>
          </cell>
          <cell r="F341">
            <v>1.792796984</v>
          </cell>
          <cell r="G341">
            <v>76.864672165524965</v>
          </cell>
        </row>
        <row r="342">
          <cell r="C342">
            <v>45505</v>
          </cell>
          <cell r="D342">
            <v>595.71919407984967</v>
          </cell>
          <cell r="E342">
            <v>80.863</v>
          </cell>
          <cell r="F342">
            <v>1.7612709179999999</v>
          </cell>
          <cell r="G342">
            <v>79.364568978716903</v>
          </cell>
        </row>
        <row r="343">
          <cell r="C343">
            <v>45536</v>
          </cell>
          <cell r="D343">
            <v>590.64721120577258</v>
          </cell>
          <cell r="E343">
            <v>74.293000000000006</v>
          </cell>
          <cell r="F343">
            <v>1.818370576</v>
          </cell>
          <cell r="G343">
            <v>82.576328280508349</v>
          </cell>
        </row>
        <row r="344">
          <cell r="C344">
            <v>45566</v>
          </cell>
          <cell r="D344">
            <v>601.59809149544958</v>
          </cell>
          <cell r="E344">
            <v>75.662000000000006</v>
          </cell>
          <cell r="F344">
            <v>1.843723706</v>
          </cell>
          <cell r="G344">
            <v>86.4967845659164</v>
          </cell>
        </row>
        <row r="345">
          <cell r="C345">
            <v>45597</v>
          </cell>
          <cell r="D345">
            <v>617.17451735667112</v>
          </cell>
          <cell r="E345">
            <v>74.394999999999996</v>
          </cell>
          <cell r="F345">
            <v>1.797206224</v>
          </cell>
          <cell r="G345">
            <v>85.404685346807554</v>
          </cell>
        </row>
        <row r="346">
          <cell r="C346">
            <v>45627</v>
          </cell>
          <cell r="D346">
            <v>626.00795967753379</v>
          </cell>
          <cell r="E346">
            <v>73.832999999999998</v>
          </cell>
          <cell r="F346">
            <v>1.762373228</v>
          </cell>
          <cell r="G346">
            <v>85.010530546623798</v>
          </cell>
        </row>
      </sheetData>
      <sheetData sheetId="50">
        <row r="10">
          <cell r="D10" t="str">
            <v xml:space="preserve">Effectif des agents émargeants sur le SIGASPE </v>
          </cell>
          <cell r="E10" t="str">
            <v>Masse salariale des agents émargeants sur le SIGASPE</v>
          </cell>
          <cell r="F10" t="str">
            <v>Salaire moyen</v>
          </cell>
        </row>
        <row r="11">
          <cell r="C11">
            <v>45627</v>
          </cell>
          <cell r="D11">
            <v>202085</v>
          </cell>
          <cell r="E11">
            <v>64249393000</v>
          </cell>
          <cell r="F11">
            <v>317932.51849469281</v>
          </cell>
        </row>
        <row r="12">
          <cell r="C12">
            <v>45597</v>
          </cell>
          <cell r="D12">
            <v>202129</v>
          </cell>
          <cell r="E12">
            <v>64674864000</v>
          </cell>
          <cell r="F12">
            <v>319968.25789471081</v>
          </cell>
        </row>
        <row r="13">
          <cell r="C13">
            <v>45566</v>
          </cell>
          <cell r="D13">
            <v>202031</v>
          </cell>
          <cell r="E13">
            <v>65111894000</v>
          </cell>
          <cell r="F13">
            <v>322286.64907860674</v>
          </cell>
        </row>
        <row r="14">
          <cell r="C14">
            <v>45536</v>
          </cell>
          <cell r="D14">
            <v>201929</v>
          </cell>
          <cell r="E14">
            <v>65299689000</v>
          </cell>
          <cell r="F14">
            <v>323379.45020279405</v>
          </cell>
        </row>
        <row r="15">
          <cell r="C15">
            <v>45505</v>
          </cell>
          <cell r="D15">
            <v>202370</v>
          </cell>
          <cell r="E15">
            <v>64611244000</v>
          </cell>
          <cell r="F15">
            <v>319272.83688293718</v>
          </cell>
        </row>
        <row r="16">
          <cell r="C16">
            <v>45474</v>
          </cell>
          <cell r="D16">
            <v>200595</v>
          </cell>
          <cell r="E16">
            <v>64837240000</v>
          </cell>
          <cell r="F16">
            <v>323224.60679478553</v>
          </cell>
        </row>
        <row r="17">
          <cell r="C17">
            <v>45444</v>
          </cell>
          <cell r="D17">
            <v>200667</v>
          </cell>
          <cell r="E17">
            <v>64814085999.999977</v>
          </cell>
          <cell r="F17">
            <v>322993.24751952227</v>
          </cell>
        </row>
        <row r="18">
          <cell r="C18">
            <v>45413</v>
          </cell>
          <cell r="D18">
            <v>199441.00000000003</v>
          </cell>
          <cell r="E18">
            <v>64305098999.999985</v>
          </cell>
          <cell r="F18">
            <v>322426.6775637907</v>
          </cell>
        </row>
        <row r="19">
          <cell r="C19">
            <v>45383</v>
          </cell>
          <cell r="D19">
            <v>199312.00000000003</v>
          </cell>
          <cell r="E19">
            <v>64868373999.999992</v>
          </cell>
          <cell r="F19">
            <v>325461.45741350239</v>
          </cell>
        </row>
        <row r="20">
          <cell r="C20">
            <v>45352</v>
          </cell>
          <cell r="D20">
            <v>199565</v>
          </cell>
          <cell r="E20">
            <v>65077582000</v>
          </cell>
          <cell r="F20">
            <v>326097.1713476812</v>
          </cell>
        </row>
        <row r="21">
          <cell r="C21">
            <v>45323</v>
          </cell>
          <cell r="D21">
            <v>198967</v>
          </cell>
          <cell r="E21">
            <v>65144955928</v>
          </cell>
          <cell r="F21">
            <v>327415.88267401129</v>
          </cell>
        </row>
        <row r="22">
          <cell r="C22">
            <v>45292</v>
          </cell>
          <cell r="D22">
            <v>196732</v>
          </cell>
          <cell r="E22">
            <v>63655183020</v>
          </cell>
          <cell r="F22">
            <v>323562.93343228352</v>
          </cell>
        </row>
        <row r="23">
          <cell r="C23">
            <v>45261</v>
          </cell>
          <cell r="D23">
            <v>196763</v>
          </cell>
          <cell r="E23">
            <v>62113308824</v>
          </cell>
          <cell r="F23">
            <v>315675.75623465795</v>
          </cell>
        </row>
        <row r="24">
          <cell r="C24">
            <v>45231</v>
          </cell>
          <cell r="D24">
            <v>196712</v>
          </cell>
          <cell r="E24">
            <v>65319057248</v>
          </cell>
          <cell r="F24">
            <v>332054.25824555696</v>
          </cell>
        </row>
        <row r="25">
          <cell r="C25">
            <v>45200</v>
          </cell>
          <cell r="D25">
            <v>196640</v>
          </cell>
          <cell r="E25">
            <v>64586340678</v>
          </cell>
          <cell r="F25">
            <v>328449.65763832384</v>
          </cell>
        </row>
      </sheetData>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lecteCNT"/>
      <sheetName val="GraphSerieCNT"/>
      <sheetName val="AnalyseCNT"/>
    </sheetNames>
    <sheetDataSet>
      <sheetData sheetId="0">
        <row r="101">
          <cell r="AM101">
            <v>33664</v>
          </cell>
          <cell r="BS101">
            <v>1</v>
          </cell>
        </row>
        <row r="102">
          <cell r="AM102">
            <v>33756</v>
          </cell>
        </row>
        <row r="103">
          <cell r="AM103">
            <v>33848</v>
          </cell>
        </row>
        <row r="104">
          <cell r="AM104">
            <v>33939</v>
          </cell>
        </row>
        <row r="105">
          <cell r="AM105">
            <v>34029</v>
          </cell>
        </row>
        <row r="106">
          <cell r="AM106">
            <v>34121</v>
          </cell>
        </row>
        <row r="107">
          <cell r="AM107">
            <v>34213</v>
          </cell>
        </row>
        <row r="108">
          <cell r="AM108">
            <v>34304</v>
          </cell>
        </row>
        <row r="109">
          <cell r="AM109">
            <v>34394</v>
          </cell>
        </row>
        <row r="110">
          <cell r="AM110">
            <v>34486</v>
          </cell>
        </row>
        <row r="111">
          <cell r="AM111">
            <v>34578</v>
          </cell>
        </row>
        <row r="112">
          <cell r="AM112">
            <v>34669</v>
          </cell>
        </row>
        <row r="113">
          <cell r="AM113">
            <v>34759</v>
          </cell>
        </row>
        <row r="114">
          <cell r="AM114">
            <v>34851</v>
          </cell>
        </row>
        <row r="115">
          <cell r="AM115">
            <v>34943</v>
          </cell>
        </row>
        <row r="116">
          <cell r="AM116">
            <v>35034</v>
          </cell>
        </row>
        <row r="117">
          <cell r="AM117">
            <v>35125</v>
          </cell>
        </row>
        <row r="118">
          <cell r="AM118">
            <v>35217</v>
          </cell>
        </row>
        <row r="119">
          <cell r="AM119">
            <v>35309</v>
          </cell>
        </row>
        <row r="120">
          <cell r="AM120">
            <v>35400</v>
          </cell>
        </row>
        <row r="121">
          <cell r="AM121">
            <v>35490</v>
          </cell>
        </row>
        <row r="122">
          <cell r="AM122">
            <v>35582</v>
          </cell>
        </row>
        <row r="123">
          <cell r="AM123">
            <v>35674</v>
          </cell>
        </row>
        <row r="124">
          <cell r="AM124">
            <v>35765</v>
          </cell>
        </row>
        <row r="125">
          <cell r="AM125">
            <v>35855</v>
          </cell>
        </row>
        <row r="126">
          <cell r="AM126">
            <v>35947</v>
          </cell>
        </row>
        <row r="127">
          <cell r="AM127">
            <v>36039</v>
          </cell>
        </row>
        <row r="128">
          <cell r="AM128">
            <v>36130</v>
          </cell>
        </row>
        <row r="129">
          <cell r="AM129">
            <v>36220</v>
          </cell>
        </row>
        <row r="130">
          <cell r="AM130">
            <v>36312</v>
          </cell>
        </row>
        <row r="131">
          <cell r="AM131">
            <v>36404</v>
          </cell>
        </row>
        <row r="132">
          <cell r="AM132">
            <v>36495</v>
          </cell>
        </row>
        <row r="133">
          <cell r="AM133">
            <v>36586</v>
          </cell>
        </row>
        <row r="134">
          <cell r="AM134">
            <v>36678</v>
          </cell>
        </row>
        <row r="135">
          <cell r="AM135">
            <v>36770</v>
          </cell>
        </row>
        <row r="136">
          <cell r="AM136">
            <v>36861</v>
          </cell>
        </row>
        <row r="137">
          <cell r="AM137">
            <v>36951</v>
          </cell>
        </row>
        <row r="138">
          <cell r="AM138">
            <v>37043</v>
          </cell>
        </row>
        <row r="139">
          <cell r="AM139">
            <v>37135</v>
          </cell>
        </row>
        <row r="140">
          <cell r="AM140">
            <v>37226</v>
          </cell>
        </row>
        <row r="141">
          <cell r="AM141">
            <v>37316</v>
          </cell>
        </row>
        <row r="142">
          <cell r="AM142">
            <v>37408</v>
          </cell>
        </row>
        <row r="143">
          <cell r="AM143">
            <v>37500</v>
          </cell>
        </row>
        <row r="144">
          <cell r="AM144">
            <v>37591</v>
          </cell>
        </row>
        <row r="145">
          <cell r="AM145">
            <v>37681</v>
          </cell>
        </row>
        <row r="146">
          <cell r="AM146">
            <v>37773</v>
          </cell>
        </row>
        <row r="147">
          <cell r="AM147">
            <v>37865</v>
          </cell>
        </row>
        <row r="148">
          <cell r="AM148">
            <v>37956</v>
          </cell>
        </row>
        <row r="149">
          <cell r="AM149">
            <v>38047</v>
          </cell>
        </row>
        <row r="150">
          <cell r="AM150">
            <v>38139</v>
          </cell>
        </row>
        <row r="151">
          <cell r="AM151">
            <v>38231</v>
          </cell>
        </row>
        <row r="152">
          <cell r="AM152">
            <v>38322</v>
          </cell>
        </row>
        <row r="153">
          <cell r="AM153">
            <v>38412</v>
          </cell>
        </row>
        <row r="154">
          <cell r="AM154">
            <v>38504</v>
          </cell>
        </row>
        <row r="155">
          <cell r="AM155">
            <v>38596</v>
          </cell>
        </row>
        <row r="156">
          <cell r="AM156">
            <v>38687</v>
          </cell>
        </row>
        <row r="157">
          <cell r="AM157">
            <v>38777</v>
          </cell>
        </row>
        <row r="158">
          <cell r="AM158">
            <v>38869</v>
          </cell>
        </row>
        <row r="159">
          <cell r="AM159">
            <v>38961</v>
          </cell>
        </row>
        <row r="160">
          <cell r="AM160">
            <v>39052</v>
          </cell>
        </row>
        <row r="161">
          <cell r="AM161">
            <v>39142</v>
          </cell>
        </row>
        <row r="162">
          <cell r="AM162">
            <v>39234</v>
          </cell>
        </row>
        <row r="163">
          <cell r="AM163">
            <v>39326</v>
          </cell>
        </row>
        <row r="164">
          <cell r="AM164">
            <v>39417</v>
          </cell>
        </row>
        <row r="165">
          <cell r="AM165">
            <v>39508</v>
          </cell>
        </row>
        <row r="166">
          <cell r="AM166">
            <v>39600</v>
          </cell>
        </row>
        <row r="167">
          <cell r="AM167">
            <v>39692</v>
          </cell>
        </row>
        <row r="168">
          <cell r="AM168">
            <v>39783</v>
          </cell>
        </row>
        <row r="169">
          <cell r="AM169">
            <v>39873</v>
          </cell>
        </row>
        <row r="170">
          <cell r="AM170">
            <v>39965</v>
          </cell>
        </row>
        <row r="171">
          <cell r="AM171">
            <v>40057</v>
          </cell>
        </row>
        <row r="172">
          <cell r="AM172">
            <v>40148</v>
          </cell>
        </row>
        <row r="173">
          <cell r="AM173">
            <v>40238</v>
          </cell>
        </row>
        <row r="174">
          <cell r="AM174">
            <v>40330</v>
          </cell>
        </row>
        <row r="175">
          <cell r="AM175">
            <v>40422</v>
          </cell>
        </row>
        <row r="176">
          <cell r="AM176">
            <v>40513</v>
          </cell>
        </row>
        <row r="177">
          <cell r="AM177">
            <v>40603</v>
          </cell>
        </row>
        <row r="178">
          <cell r="AM178">
            <v>40695</v>
          </cell>
        </row>
        <row r="179">
          <cell r="AM179">
            <v>40787</v>
          </cell>
        </row>
        <row r="180">
          <cell r="AM180">
            <v>40878</v>
          </cell>
        </row>
        <row r="181">
          <cell r="AM181">
            <v>40969</v>
          </cell>
        </row>
        <row r="182">
          <cell r="AM182">
            <v>41061</v>
          </cell>
        </row>
        <row r="183">
          <cell r="AM183">
            <v>41153</v>
          </cell>
        </row>
        <row r="184">
          <cell r="AM184">
            <v>41244</v>
          </cell>
        </row>
        <row r="185">
          <cell r="AM185">
            <v>41334</v>
          </cell>
        </row>
        <row r="186">
          <cell r="AM186">
            <v>41426</v>
          </cell>
        </row>
        <row r="187">
          <cell r="AM187">
            <v>41518</v>
          </cell>
        </row>
        <row r="188">
          <cell r="AM188">
            <v>41609</v>
          </cell>
        </row>
        <row r="189">
          <cell r="AM189">
            <v>41699</v>
          </cell>
        </row>
        <row r="190">
          <cell r="AM190">
            <v>41791</v>
          </cell>
        </row>
        <row r="191">
          <cell r="AM191">
            <v>41883</v>
          </cell>
        </row>
        <row r="192">
          <cell r="AM192">
            <v>41974</v>
          </cell>
        </row>
        <row r="193">
          <cell r="AM193">
            <v>42064</v>
          </cell>
        </row>
        <row r="194">
          <cell r="AM194">
            <v>42156</v>
          </cell>
        </row>
        <row r="195">
          <cell r="AM195">
            <v>42248</v>
          </cell>
        </row>
        <row r="196">
          <cell r="AM196">
            <v>42339</v>
          </cell>
        </row>
        <row r="197">
          <cell r="AM197">
            <v>42430</v>
          </cell>
        </row>
        <row r="198">
          <cell r="AM198">
            <v>42522</v>
          </cell>
        </row>
        <row r="199">
          <cell r="AM199">
            <v>42614</v>
          </cell>
        </row>
        <row r="200">
          <cell r="AM200">
            <v>42705</v>
          </cell>
        </row>
        <row r="201">
          <cell r="AM201">
            <v>42795</v>
          </cell>
        </row>
        <row r="202">
          <cell r="AM202">
            <v>42887</v>
          </cell>
        </row>
        <row r="203">
          <cell r="AM203">
            <v>42979</v>
          </cell>
        </row>
        <row r="204">
          <cell r="AM204">
            <v>43070</v>
          </cell>
        </row>
        <row r="205">
          <cell r="AM205">
            <v>43160</v>
          </cell>
        </row>
        <row r="206">
          <cell r="AM206">
            <v>43252</v>
          </cell>
        </row>
        <row r="207">
          <cell r="AM207">
            <v>43344</v>
          </cell>
        </row>
        <row r="208">
          <cell r="AM208">
            <v>43435</v>
          </cell>
        </row>
        <row r="209">
          <cell r="AM209">
            <v>43525</v>
          </cell>
        </row>
        <row r="210">
          <cell r="AM210">
            <v>43617</v>
          </cell>
        </row>
        <row r="211">
          <cell r="AM211">
            <v>43709</v>
          </cell>
        </row>
        <row r="212">
          <cell r="AM212">
            <v>43800</v>
          </cell>
        </row>
        <row r="213">
          <cell r="AM213">
            <v>43891</v>
          </cell>
        </row>
        <row r="214">
          <cell r="AM214">
            <v>43983</v>
          </cell>
        </row>
        <row r="215">
          <cell r="AM215">
            <v>44075</v>
          </cell>
        </row>
        <row r="216">
          <cell r="AM216">
            <v>44166</v>
          </cell>
        </row>
        <row r="217">
          <cell r="AM217">
            <v>44256</v>
          </cell>
        </row>
        <row r="218">
          <cell r="AM218">
            <v>44348</v>
          </cell>
        </row>
        <row r="219">
          <cell r="AM219">
            <v>44440</v>
          </cell>
        </row>
        <row r="220">
          <cell r="AM220">
            <v>44531</v>
          </cell>
        </row>
        <row r="221">
          <cell r="AM221">
            <v>44621</v>
          </cell>
        </row>
        <row r="222">
          <cell r="AM222">
            <v>44713</v>
          </cell>
        </row>
        <row r="223">
          <cell r="AM223">
            <v>44805</v>
          </cell>
        </row>
        <row r="224">
          <cell r="AM224">
            <v>44896</v>
          </cell>
        </row>
        <row r="225">
          <cell r="AM225">
            <v>44986</v>
          </cell>
        </row>
        <row r="226">
          <cell r="AM226">
            <v>45078</v>
          </cell>
        </row>
        <row r="227">
          <cell r="AM227">
            <v>45170</v>
          </cell>
        </row>
        <row r="228">
          <cell r="AM228">
            <v>45261</v>
          </cell>
        </row>
        <row r="229">
          <cell r="AM229">
            <v>45352</v>
          </cell>
        </row>
        <row r="230">
          <cell r="AM230">
            <v>45444</v>
          </cell>
        </row>
        <row r="231">
          <cell r="AM231">
            <v>45536</v>
          </cell>
        </row>
        <row r="232">
          <cell r="AM232">
            <v>45627</v>
          </cell>
        </row>
        <row r="233">
          <cell r="AM233">
            <v>45717</v>
          </cell>
        </row>
        <row r="234">
          <cell r="AM234">
            <v>45809</v>
          </cell>
        </row>
        <row r="235">
          <cell r="AM235">
            <v>45901</v>
          </cell>
        </row>
        <row r="236">
          <cell r="AM236">
            <v>45992</v>
          </cell>
        </row>
        <row r="237">
          <cell r="AM237">
            <v>46082</v>
          </cell>
        </row>
        <row r="238">
          <cell r="AM238">
            <v>46174</v>
          </cell>
        </row>
        <row r="239">
          <cell r="AM239">
            <v>46266</v>
          </cell>
        </row>
        <row r="240">
          <cell r="AM240">
            <v>46357</v>
          </cell>
        </row>
        <row r="241">
          <cell r="AM241">
            <v>46447</v>
          </cell>
        </row>
        <row r="242">
          <cell r="AM242">
            <v>46539</v>
          </cell>
        </row>
        <row r="243">
          <cell r="AM243">
            <v>46631</v>
          </cell>
        </row>
        <row r="244">
          <cell r="AM244">
            <v>46722</v>
          </cell>
        </row>
        <row r="245">
          <cell r="AM245">
            <v>46813</v>
          </cell>
        </row>
        <row r="246">
          <cell r="AM246">
            <v>46905</v>
          </cell>
        </row>
        <row r="247">
          <cell r="AM247">
            <v>46997</v>
          </cell>
        </row>
        <row r="248">
          <cell r="AM248">
            <v>47088</v>
          </cell>
        </row>
        <row r="249">
          <cell r="AM249">
            <v>47178</v>
          </cell>
        </row>
        <row r="250">
          <cell r="AM250">
            <v>47270</v>
          </cell>
        </row>
        <row r="251">
          <cell r="AM251">
            <v>47362</v>
          </cell>
        </row>
        <row r="252">
          <cell r="AM252">
            <v>47453</v>
          </cell>
        </row>
        <row r="253">
          <cell r="AM253">
            <v>47543</v>
          </cell>
        </row>
        <row r="254">
          <cell r="AM254">
            <v>47635</v>
          </cell>
        </row>
        <row r="255">
          <cell r="AM255">
            <v>47727</v>
          </cell>
        </row>
        <row r="256">
          <cell r="AM256">
            <v>47818</v>
          </cell>
        </row>
        <row r="257">
          <cell r="AM257">
            <v>47908</v>
          </cell>
        </row>
        <row r="258">
          <cell r="AM258">
            <v>48000</v>
          </cell>
        </row>
        <row r="259">
          <cell r="AM259">
            <v>48092</v>
          </cell>
        </row>
        <row r="260">
          <cell r="AM260">
            <v>48183</v>
          </cell>
        </row>
        <row r="261">
          <cell r="AM261">
            <v>48274</v>
          </cell>
        </row>
        <row r="262">
          <cell r="AM262">
            <v>48366</v>
          </cell>
        </row>
        <row r="263">
          <cell r="AM263">
            <v>48458</v>
          </cell>
        </row>
        <row r="264">
          <cell r="AM264">
            <v>48549</v>
          </cell>
        </row>
        <row r="265">
          <cell r="AM265">
            <v>48639</v>
          </cell>
        </row>
        <row r="266">
          <cell r="AM266">
            <v>48731</v>
          </cell>
        </row>
        <row r="267">
          <cell r="AM267">
            <v>48823</v>
          </cell>
        </row>
        <row r="268">
          <cell r="AM268">
            <v>48914</v>
          </cell>
        </row>
        <row r="269">
          <cell r="AM269">
            <v>49004</v>
          </cell>
        </row>
        <row r="270">
          <cell r="AM270">
            <v>49096</v>
          </cell>
        </row>
        <row r="271">
          <cell r="AM271">
            <v>49188</v>
          </cell>
        </row>
        <row r="272">
          <cell r="AM272">
            <v>49279</v>
          </cell>
        </row>
        <row r="273">
          <cell r="AM273">
            <v>49369</v>
          </cell>
        </row>
        <row r="274">
          <cell r="AM274">
            <v>49461</v>
          </cell>
        </row>
        <row r="275">
          <cell r="AM275">
            <v>49553</v>
          </cell>
        </row>
        <row r="276">
          <cell r="AM276">
            <v>49644</v>
          </cell>
        </row>
        <row r="277">
          <cell r="AM277">
            <v>49735</v>
          </cell>
        </row>
        <row r="278">
          <cell r="AM278">
            <v>49827</v>
          </cell>
        </row>
        <row r="279">
          <cell r="AM279">
            <v>49919</v>
          </cell>
        </row>
        <row r="280">
          <cell r="AM280">
            <v>50010</v>
          </cell>
        </row>
        <row r="281">
          <cell r="AM281">
            <v>50100</v>
          </cell>
        </row>
        <row r="282">
          <cell r="AM282">
            <v>50192</v>
          </cell>
        </row>
        <row r="283">
          <cell r="AM283">
            <v>50284</v>
          </cell>
        </row>
        <row r="284">
          <cell r="AM284">
            <v>50375</v>
          </cell>
        </row>
        <row r="285">
          <cell r="AM285">
            <v>50465</v>
          </cell>
        </row>
        <row r="286">
          <cell r="AM286">
            <v>50557</v>
          </cell>
        </row>
        <row r="287">
          <cell r="AM287">
            <v>50649</v>
          </cell>
        </row>
        <row r="288">
          <cell r="AM288">
            <v>50740</v>
          </cell>
        </row>
        <row r="289">
          <cell r="AM289">
            <v>50830</v>
          </cell>
        </row>
        <row r="290">
          <cell r="AM290">
            <v>50922</v>
          </cell>
        </row>
        <row r="291">
          <cell r="AM291">
            <v>51014</v>
          </cell>
        </row>
        <row r="292">
          <cell r="AM292">
            <v>51105</v>
          </cell>
        </row>
        <row r="293">
          <cell r="AM293">
            <v>51196</v>
          </cell>
        </row>
        <row r="294">
          <cell r="AM294">
            <v>51288</v>
          </cell>
        </row>
        <row r="295">
          <cell r="AM295">
            <v>51380</v>
          </cell>
        </row>
        <row r="296">
          <cell r="AM296">
            <v>51471</v>
          </cell>
        </row>
        <row r="297">
          <cell r="AM297">
            <v>51561</v>
          </cell>
        </row>
        <row r="298">
          <cell r="AM298">
            <v>51653</v>
          </cell>
        </row>
        <row r="299">
          <cell r="AM299">
            <v>51745</v>
          </cell>
        </row>
        <row r="300">
          <cell r="AM300">
            <v>51836</v>
          </cell>
        </row>
        <row r="301">
          <cell r="AM301">
            <v>51926</v>
          </cell>
        </row>
        <row r="302">
          <cell r="AM302">
            <v>52018</v>
          </cell>
        </row>
        <row r="303">
          <cell r="AM303">
            <v>52110</v>
          </cell>
        </row>
        <row r="304">
          <cell r="AM304">
            <v>52201</v>
          </cell>
        </row>
        <row r="305">
          <cell r="AM305">
            <v>52291</v>
          </cell>
        </row>
        <row r="306">
          <cell r="AM306">
            <v>52383</v>
          </cell>
        </row>
        <row r="307">
          <cell r="AM307">
            <v>52475</v>
          </cell>
        </row>
        <row r="308">
          <cell r="AM308">
            <v>52566</v>
          </cell>
        </row>
        <row r="309">
          <cell r="AM309">
            <v>52657</v>
          </cell>
        </row>
        <row r="310">
          <cell r="AM310">
            <v>52749</v>
          </cell>
        </row>
        <row r="311">
          <cell r="AM311">
            <v>52841</v>
          </cell>
        </row>
        <row r="312">
          <cell r="AM312">
            <v>52932</v>
          </cell>
        </row>
        <row r="313">
          <cell r="AM313">
            <v>53022</v>
          </cell>
        </row>
        <row r="314">
          <cell r="AM314">
            <v>53114</v>
          </cell>
        </row>
        <row r="315">
          <cell r="AM315">
            <v>53206</v>
          </cell>
        </row>
        <row r="316">
          <cell r="AM316">
            <v>53297</v>
          </cell>
        </row>
        <row r="317">
          <cell r="AM317">
            <v>53387</v>
          </cell>
        </row>
        <row r="318">
          <cell r="AM318">
            <v>53479</v>
          </cell>
        </row>
        <row r="319">
          <cell r="AM319">
            <v>53571</v>
          </cell>
        </row>
        <row r="320">
          <cell r="AM320">
            <v>53662</v>
          </cell>
        </row>
        <row r="321">
          <cell r="AM321">
            <v>53752</v>
          </cell>
        </row>
        <row r="322">
          <cell r="AM322">
            <v>53844</v>
          </cell>
        </row>
        <row r="323">
          <cell r="AM323">
            <v>53936</v>
          </cell>
        </row>
        <row r="324">
          <cell r="AM324">
            <v>54027</v>
          </cell>
        </row>
        <row r="325">
          <cell r="AM325">
            <v>54118</v>
          </cell>
        </row>
        <row r="326">
          <cell r="AM326">
            <v>54210</v>
          </cell>
        </row>
        <row r="327">
          <cell r="AM327">
            <v>54302</v>
          </cell>
        </row>
        <row r="328">
          <cell r="AM328">
            <v>54393</v>
          </cell>
        </row>
        <row r="329">
          <cell r="AM329">
            <v>54483</v>
          </cell>
        </row>
        <row r="330">
          <cell r="AM330">
            <v>54575</v>
          </cell>
        </row>
        <row r="331">
          <cell r="AM331">
            <v>54667</v>
          </cell>
        </row>
        <row r="332">
          <cell r="AM332">
            <v>54758</v>
          </cell>
        </row>
        <row r="333">
          <cell r="AM333">
            <v>54848</v>
          </cell>
        </row>
        <row r="334">
          <cell r="AM334">
            <v>54940</v>
          </cell>
        </row>
        <row r="335">
          <cell r="AM335">
            <v>55032</v>
          </cell>
        </row>
        <row r="336">
          <cell r="AM336">
            <v>55123</v>
          </cell>
        </row>
        <row r="337">
          <cell r="AM337">
            <v>55213</v>
          </cell>
        </row>
        <row r="338">
          <cell r="AM338">
            <v>55305</v>
          </cell>
        </row>
        <row r="339">
          <cell r="AM339">
            <v>55397</v>
          </cell>
        </row>
        <row r="340">
          <cell r="AM340">
            <v>55488</v>
          </cell>
        </row>
        <row r="341">
          <cell r="AM341">
            <v>55579</v>
          </cell>
        </row>
        <row r="342">
          <cell r="AM342">
            <v>55671</v>
          </cell>
        </row>
        <row r="343">
          <cell r="AM343">
            <v>55763</v>
          </cell>
        </row>
        <row r="344">
          <cell r="AM344">
            <v>55854</v>
          </cell>
        </row>
        <row r="345">
          <cell r="AM345">
            <v>55944</v>
          </cell>
        </row>
        <row r="346">
          <cell r="AM346">
            <v>56036</v>
          </cell>
        </row>
        <row r="347">
          <cell r="AM347">
            <v>56128</v>
          </cell>
        </row>
        <row r="348">
          <cell r="AM348">
            <v>56219</v>
          </cell>
        </row>
        <row r="349">
          <cell r="AM349">
            <v>56309</v>
          </cell>
        </row>
        <row r="350">
          <cell r="AM350">
            <v>56401</v>
          </cell>
        </row>
        <row r="351">
          <cell r="AM351">
            <v>56493</v>
          </cell>
        </row>
        <row r="352">
          <cell r="AM352">
            <v>56584</v>
          </cell>
        </row>
        <row r="353">
          <cell r="AM353">
            <v>56674</v>
          </cell>
        </row>
        <row r="354">
          <cell r="AM354">
            <v>56766</v>
          </cell>
        </row>
        <row r="355">
          <cell r="AM355">
            <v>56858</v>
          </cell>
        </row>
        <row r="356">
          <cell r="AM356">
            <v>56949</v>
          </cell>
        </row>
        <row r="357">
          <cell r="AM357">
            <v>57040</v>
          </cell>
        </row>
        <row r="358">
          <cell r="AM358">
            <v>57132</v>
          </cell>
        </row>
        <row r="359">
          <cell r="AM359">
            <v>57224</v>
          </cell>
        </row>
        <row r="360">
          <cell r="AM360">
            <v>57315</v>
          </cell>
        </row>
        <row r="361">
          <cell r="AM361">
            <v>57405</v>
          </cell>
        </row>
        <row r="362">
          <cell r="AM362">
            <v>57497</v>
          </cell>
        </row>
        <row r="363">
          <cell r="AM363">
            <v>57589</v>
          </cell>
        </row>
        <row r="364">
          <cell r="AM364">
            <v>57680</v>
          </cell>
        </row>
        <row r="365">
          <cell r="AM365">
            <v>57770</v>
          </cell>
        </row>
        <row r="366">
          <cell r="AM366">
            <v>57862</v>
          </cell>
        </row>
        <row r="367">
          <cell r="AM367">
            <v>57954</v>
          </cell>
        </row>
        <row r="368">
          <cell r="AM368">
            <v>58045</v>
          </cell>
        </row>
        <row r="369">
          <cell r="AM369">
            <v>58135</v>
          </cell>
        </row>
        <row r="370">
          <cell r="AM370">
            <v>58227</v>
          </cell>
        </row>
        <row r="371">
          <cell r="AM371">
            <v>58319</v>
          </cell>
        </row>
        <row r="372">
          <cell r="AM372">
            <v>58410</v>
          </cell>
        </row>
        <row r="373">
          <cell r="AM373">
            <v>58501</v>
          </cell>
        </row>
        <row r="374">
          <cell r="AM374">
            <v>58593</v>
          </cell>
        </row>
        <row r="375">
          <cell r="AM375">
            <v>58685</v>
          </cell>
        </row>
        <row r="376">
          <cell r="AM376">
            <v>58776</v>
          </cell>
        </row>
        <row r="377">
          <cell r="AM377">
            <v>58866</v>
          </cell>
        </row>
        <row r="378">
          <cell r="AM378">
            <v>58958</v>
          </cell>
        </row>
        <row r="379">
          <cell r="AM379">
            <v>59050</v>
          </cell>
        </row>
        <row r="380">
          <cell r="AM380">
            <v>59141</v>
          </cell>
        </row>
        <row r="381">
          <cell r="AM381">
            <v>59231</v>
          </cell>
        </row>
        <row r="382">
          <cell r="AM382">
            <v>59323</v>
          </cell>
        </row>
        <row r="383">
          <cell r="AM383">
            <v>59415</v>
          </cell>
        </row>
        <row r="384">
          <cell r="AM384">
            <v>59506</v>
          </cell>
        </row>
        <row r="385">
          <cell r="AM385">
            <v>59596</v>
          </cell>
        </row>
        <row r="386">
          <cell r="AM386">
            <v>59688</v>
          </cell>
        </row>
        <row r="387">
          <cell r="AM387">
            <v>59780</v>
          </cell>
        </row>
        <row r="388">
          <cell r="AM388">
            <v>59871</v>
          </cell>
        </row>
        <row r="389">
          <cell r="AM389">
            <v>59962</v>
          </cell>
        </row>
        <row r="390">
          <cell r="AM390">
            <v>60054</v>
          </cell>
        </row>
        <row r="391">
          <cell r="AM391">
            <v>60146</v>
          </cell>
        </row>
        <row r="392">
          <cell r="AM392">
            <v>60237</v>
          </cell>
        </row>
        <row r="393">
          <cell r="AM393">
            <v>60327</v>
          </cell>
        </row>
        <row r="394">
          <cell r="AM394">
            <v>60419</v>
          </cell>
        </row>
        <row r="395">
          <cell r="AM395">
            <v>60511</v>
          </cell>
        </row>
        <row r="396">
          <cell r="AM396">
            <v>60602</v>
          </cell>
        </row>
        <row r="397">
          <cell r="AM397">
            <v>60692</v>
          </cell>
        </row>
        <row r="398">
          <cell r="AM398">
            <v>60784</v>
          </cell>
        </row>
        <row r="399">
          <cell r="AM399">
            <v>60876</v>
          </cell>
        </row>
        <row r="400">
          <cell r="AM400">
            <v>60967</v>
          </cell>
        </row>
        <row r="401">
          <cell r="AM401">
            <v>61057</v>
          </cell>
        </row>
        <row r="402">
          <cell r="AM402">
            <v>61149</v>
          </cell>
        </row>
        <row r="403">
          <cell r="AM403">
            <v>61241</v>
          </cell>
        </row>
        <row r="404">
          <cell r="AM404">
            <v>61332</v>
          </cell>
        </row>
        <row r="405">
          <cell r="AM405">
            <v>61423</v>
          </cell>
        </row>
        <row r="406">
          <cell r="AM406">
            <v>61515</v>
          </cell>
        </row>
        <row r="407">
          <cell r="AM407">
            <v>61607</v>
          </cell>
        </row>
        <row r="408">
          <cell r="AM408">
            <v>61698</v>
          </cell>
        </row>
        <row r="409">
          <cell r="AM409">
            <v>61788</v>
          </cell>
        </row>
        <row r="410">
          <cell r="AM410">
            <v>61880</v>
          </cell>
        </row>
        <row r="411">
          <cell r="AM411">
            <v>61972</v>
          </cell>
        </row>
        <row r="412">
          <cell r="AM412">
            <v>62063</v>
          </cell>
        </row>
        <row r="413">
          <cell r="AM413">
            <v>62153</v>
          </cell>
        </row>
        <row r="414">
          <cell r="AM414">
            <v>62245</v>
          </cell>
        </row>
        <row r="415">
          <cell r="AM415">
            <v>62337</v>
          </cell>
        </row>
        <row r="416">
          <cell r="AM416">
            <v>62428</v>
          </cell>
        </row>
        <row r="417">
          <cell r="AM417">
            <v>62518</v>
          </cell>
        </row>
        <row r="418">
          <cell r="AM418">
            <v>62610</v>
          </cell>
        </row>
        <row r="419">
          <cell r="AM419">
            <v>62702</v>
          </cell>
        </row>
        <row r="420">
          <cell r="AM420">
            <v>62793</v>
          </cell>
        </row>
        <row r="421">
          <cell r="AM421">
            <v>62884</v>
          </cell>
        </row>
        <row r="422">
          <cell r="AM422">
            <v>62976</v>
          </cell>
        </row>
        <row r="423">
          <cell r="AM423">
            <v>63068</v>
          </cell>
        </row>
        <row r="424">
          <cell r="AM424">
            <v>63159</v>
          </cell>
        </row>
        <row r="425">
          <cell r="AM425">
            <v>63249</v>
          </cell>
        </row>
        <row r="426">
          <cell r="AM426">
            <v>63341</v>
          </cell>
        </row>
        <row r="427">
          <cell r="AM427">
            <v>63433</v>
          </cell>
        </row>
        <row r="428">
          <cell r="AM428">
            <v>63524</v>
          </cell>
        </row>
        <row r="429">
          <cell r="AM429">
            <v>63614</v>
          </cell>
        </row>
        <row r="430">
          <cell r="AM430">
            <v>63706</v>
          </cell>
        </row>
        <row r="431">
          <cell r="AM431">
            <v>63798</v>
          </cell>
        </row>
        <row r="432">
          <cell r="AM432">
            <v>63889</v>
          </cell>
        </row>
        <row r="433">
          <cell r="AM433">
            <v>63979</v>
          </cell>
        </row>
        <row r="434">
          <cell r="AM434">
            <v>64071</v>
          </cell>
        </row>
        <row r="435">
          <cell r="AM435">
            <v>64163</v>
          </cell>
        </row>
        <row r="436">
          <cell r="AM436">
            <v>64254</v>
          </cell>
        </row>
        <row r="437">
          <cell r="AM437">
            <v>64345</v>
          </cell>
        </row>
        <row r="438">
          <cell r="AM438">
            <v>64437</v>
          </cell>
        </row>
        <row r="439">
          <cell r="AM439">
            <v>64529</v>
          </cell>
        </row>
        <row r="440">
          <cell r="AM440">
            <v>64620</v>
          </cell>
        </row>
        <row r="441">
          <cell r="AM441">
            <v>64710</v>
          </cell>
        </row>
        <row r="442">
          <cell r="AM442">
            <v>64802</v>
          </cell>
        </row>
        <row r="443">
          <cell r="AM443">
            <v>64894</v>
          </cell>
        </row>
        <row r="444">
          <cell r="AM444">
            <v>64985</v>
          </cell>
        </row>
        <row r="445">
          <cell r="AM445">
            <v>65075</v>
          </cell>
        </row>
        <row r="446">
          <cell r="AM446">
            <v>65167</v>
          </cell>
        </row>
        <row r="447">
          <cell r="AM447">
            <v>65259</v>
          </cell>
        </row>
        <row r="448">
          <cell r="AM448">
            <v>65350</v>
          </cell>
        </row>
        <row r="449">
          <cell r="AM449">
            <v>65440</v>
          </cell>
        </row>
        <row r="450">
          <cell r="AM450">
            <v>65532</v>
          </cell>
        </row>
        <row r="451">
          <cell r="AM451">
            <v>65624</v>
          </cell>
        </row>
        <row r="452">
          <cell r="AM452">
            <v>65715</v>
          </cell>
        </row>
        <row r="453">
          <cell r="AM453">
            <v>65806</v>
          </cell>
        </row>
        <row r="454">
          <cell r="AM454">
            <v>65898</v>
          </cell>
        </row>
        <row r="455">
          <cell r="AM455">
            <v>65990</v>
          </cell>
        </row>
        <row r="456">
          <cell r="AM456">
            <v>66081</v>
          </cell>
        </row>
        <row r="457">
          <cell r="AM457">
            <v>66171</v>
          </cell>
        </row>
        <row r="458">
          <cell r="AM458">
            <v>66263</v>
          </cell>
        </row>
        <row r="459">
          <cell r="AM459">
            <v>66355</v>
          </cell>
        </row>
        <row r="460">
          <cell r="AM460">
            <v>66446</v>
          </cell>
        </row>
        <row r="461">
          <cell r="AM461">
            <v>66536</v>
          </cell>
        </row>
        <row r="462">
          <cell r="AM462">
            <v>66628</v>
          </cell>
        </row>
        <row r="463">
          <cell r="AM463">
            <v>66720</v>
          </cell>
        </row>
        <row r="464">
          <cell r="AM464">
            <v>66811</v>
          </cell>
        </row>
        <row r="465">
          <cell r="AM465">
            <v>66901</v>
          </cell>
        </row>
        <row r="466">
          <cell r="AM466">
            <v>66993</v>
          </cell>
        </row>
        <row r="467">
          <cell r="AM467">
            <v>67085</v>
          </cell>
        </row>
        <row r="468">
          <cell r="AM468">
            <v>67176</v>
          </cell>
        </row>
        <row r="469">
          <cell r="AM469">
            <v>67267</v>
          </cell>
        </row>
        <row r="470">
          <cell r="AM470">
            <v>67359</v>
          </cell>
        </row>
        <row r="471">
          <cell r="AM471">
            <v>67451</v>
          </cell>
        </row>
        <row r="472">
          <cell r="AM472">
            <v>67542</v>
          </cell>
        </row>
        <row r="473">
          <cell r="AM473">
            <v>67632</v>
          </cell>
        </row>
        <row r="474">
          <cell r="AM474">
            <v>67724</v>
          </cell>
        </row>
        <row r="475">
          <cell r="AM475">
            <v>67816</v>
          </cell>
        </row>
        <row r="476">
          <cell r="AM476">
            <v>67907</v>
          </cell>
        </row>
        <row r="477">
          <cell r="AM477">
            <v>67997</v>
          </cell>
        </row>
        <row r="478">
          <cell r="AM478">
            <v>68089</v>
          </cell>
        </row>
        <row r="479">
          <cell r="AM479">
            <v>68181</v>
          </cell>
        </row>
        <row r="480">
          <cell r="AM480">
            <v>68272</v>
          </cell>
        </row>
        <row r="481">
          <cell r="AM481">
            <v>68362</v>
          </cell>
        </row>
        <row r="482">
          <cell r="AM482">
            <v>68454</v>
          </cell>
        </row>
        <row r="483">
          <cell r="AM483">
            <v>68546</v>
          </cell>
        </row>
        <row r="484">
          <cell r="AM484">
            <v>68637</v>
          </cell>
        </row>
        <row r="485">
          <cell r="AM485">
            <v>68728</v>
          </cell>
        </row>
        <row r="486">
          <cell r="AM486">
            <v>68820</v>
          </cell>
        </row>
        <row r="487">
          <cell r="AM487">
            <v>68912</v>
          </cell>
        </row>
        <row r="488">
          <cell r="AM488">
            <v>69003</v>
          </cell>
        </row>
        <row r="489">
          <cell r="AM489">
            <v>69093</v>
          </cell>
        </row>
        <row r="490">
          <cell r="AM490">
            <v>69185</v>
          </cell>
        </row>
        <row r="491">
          <cell r="AM491">
            <v>69277</v>
          </cell>
        </row>
        <row r="492">
          <cell r="AM492">
            <v>69368</v>
          </cell>
        </row>
        <row r="493">
          <cell r="AM493">
            <v>69458</v>
          </cell>
        </row>
        <row r="494">
          <cell r="AM494">
            <v>69550</v>
          </cell>
        </row>
        <row r="495">
          <cell r="AM495">
            <v>69642</v>
          </cell>
        </row>
        <row r="496">
          <cell r="AM496">
            <v>69733</v>
          </cell>
        </row>
        <row r="497">
          <cell r="AM497">
            <v>69823</v>
          </cell>
        </row>
        <row r="498">
          <cell r="AM498">
            <v>69915</v>
          </cell>
        </row>
        <row r="499">
          <cell r="AM499">
            <v>70007</v>
          </cell>
        </row>
        <row r="500">
          <cell r="AM500">
            <v>70098</v>
          </cell>
        </row>
        <row r="501">
          <cell r="AM501">
            <v>70189</v>
          </cell>
        </row>
        <row r="502">
          <cell r="AM502">
            <v>70281</v>
          </cell>
        </row>
        <row r="503">
          <cell r="AM503">
            <v>70373</v>
          </cell>
        </row>
        <row r="504">
          <cell r="AM504">
            <v>70464</v>
          </cell>
        </row>
        <row r="505">
          <cell r="AM505">
            <v>70554</v>
          </cell>
        </row>
        <row r="506">
          <cell r="AM506">
            <v>70646</v>
          </cell>
        </row>
        <row r="507">
          <cell r="AM507">
            <v>70738</v>
          </cell>
        </row>
        <row r="508">
          <cell r="AM508">
            <v>70829</v>
          </cell>
        </row>
        <row r="509">
          <cell r="AM509">
            <v>70919</v>
          </cell>
        </row>
        <row r="510">
          <cell r="AM510">
            <v>71011</v>
          </cell>
        </row>
        <row r="511">
          <cell r="AM511">
            <v>71103</v>
          </cell>
        </row>
        <row r="512">
          <cell r="AM512">
            <v>71194</v>
          </cell>
        </row>
        <row r="513">
          <cell r="AM513">
            <v>71284</v>
          </cell>
        </row>
        <row r="514">
          <cell r="AM514">
            <v>71376</v>
          </cell>
        </row>
        <row r="515">
          <cell r="AM515">
            <v>71468</v>
          </cell>
        </row>
        <row r="516">
          <cell r="AM516">
            <v>71559</v>
          </cell>
        </row>
        <row r="517">
          <cell r="AM517">
            <v>71650</v>
          </cell>
        </row>
        <row r="518">
          <cell r="AM518">
            <v>71742</v>
          </cell>
        </row>
        <row r="519">
          <cell r="AM519">
            <v>71834</v>
          </cell>
        </row>
        <row r="520">
          <cell r="AM520">
            <v>71925</v>
          </cell>
        </row>
        <row r="521">
          <cell r="AM521">
            <v>72015</v>
          </cell>
        </row>
        <row r="522">
          <cell r="AM522">
            <v>72107</v>
          </cell>
        </row>
        <row r="523">
          <cell r="AM523">
            <v>72199</v>
          </cell>
        </row>
        <row r="524">
          <cell r="AM524">
            <v>72290</v>
          </cell>
        </row>
        <row r="525">
          <cell r="AM525">
            <v>72380</v>
          </cell>
        </row>
        <row r="526">
          <cell r="AM526">
            <v>72472</v>
          </cell>
        </row>
        <row r="527">
          <cell r="AM527">
            <v>72564</v>
          </cell>
        </row>
        <row r="528">
          <cell r="AM528">
            <v>72655</v>
          </cell>
        </row>
        <row r="529">
          <cell r="AM529">
            <v>72745</v>
          </cell>
        </row>
        <row r="530">
          <cell r="AM530">
            <v>72837</v>
          </cell>
        </row>
        <row r="531">
          <cell r="AM531">
            <v>72929</v>
          </cell>
        </row>
        <row r="532">
          <cell r="AM532">
            <v>73020</v>
          </cell>
        </row>
        <row r="533">
          <cell r="AM533">
            <v>73110</v>
          </cell>
        </row>
        <row r="534">
          <cell r="AM534">
            <v>73202</v>
          </cell>
        </row>
        <row r="535">
          <cell r="AM535">
            <v>73294</v>
          </cell>
        </row>
        <row r="536">
          <cell r="AM536">
            <v>73385</v>
          </cell>
        </row>
        <row r="537">
          <cell r="AM537">
            <v>73475</v>
          </cell>
        </row>
        <row r="538">
          <cell r="AM538">
            <v>73567</v>
          </cell>
        </row>
        <row r="539">
          <cell r="AM539">
            <v>73659</v>
          </cell>
        </row>
        <row r="540">
          <cell r="AM540">
            <v>73750</v>
          </cell>
        </row>
        <row r="541">
          <cell r="AM541">
            <v>73840</v>
          </cell>
        </row>
        <row r="542">
          <cell r="AM542">
            <v>73932</v>
          </cell>
        </row>
        <row r="543">
          <cell r="AM543">
            <v>74024</v>
          </cell>
        </row>
        <row r="544">
          <cell r="AM544">
            <v>74115</v>
          </cell>
        </row>
        <row r="545">
          <cell r="AM545">
            <v>74205</v>
          </cell>
        </row>
        <row r="546">
          <cell r="AM546">
            <v>74297</v>
          </cell>
        </row>
        <row r="547">
          <cell r="AM547">
            <v>74389</v>
          </cell>
        </row>
        <row r="548">
          <cell r="AM548">
            <v>74480</v>
          </cell>
        </row>
        <row r="549">
          <cell r="AM549">
            <v>74571</v>
          </cell>
        </row>
        <row r="550">
          <cell r="AM550">
            <v>74663</v>
          </cell>
        </row>
        <row r="551">
          <cell r="AM551">
            <v>74755</v>
          </cell>
        </row>
        <row r="552">
          <cell r="AM552">
            <v>74846</v>
          </cell>
        </row>
        <row r="553">
          <cell r="AM553">
            <v>74936</v>
          </cell>
        </row>
        <row r="554">
          <cell r="AM554">
            <v>75028</v>
          </cell>
        </row>
        <row r="555">
          <cell r="AM555">
            <v>75120</v>
          </cell>
        </row>
        <row r="556">
          <cell r="AM556">
            <v>75211</v>
          </cell>
        </row>
        <row r="557">
          <cell r="AM557">
            <v>75301</v>
          </cell>
        </row>
        <row r="558">
          <cell r="AM558">
            <v>75393</v>
          </cell>
        </row>
        <row r="559">
          <cell r="AM559">
            <v>75485</v>
          </cell>
        </row>
        <row r="560">
          <cell r="AM560">
            <v>75576</v>
          </cell>
        </row>
        <row r="561">
          <cell r="AM561">
            <v>75666</v>
          </cell>
        </row>
        <row r="562">
          <cell r="AM562">
            <v>75758</v>
          </cell>
        </row>
        <row r="563">
          <cell r="AM563">
            <v>75850</v>
          </cell>
        </row>
        <row r="564">
          <cell r="AM564">
            <v>75941</v>
          </cell>
        </row>
        <row r="565">
          <cell r="AM565">
            <v>76032</v>
          </cell>
        </row>
        <row r="566">
          <cell r="AM566">
            <v>76124</v>
          </cell>
        </row>
        <row r="567">
          <cell r="AM567">
            <v>76216</v>
          </cell>
        </row>
        <row r="568">
          <cell r="AM568">
            <v>76307</v>
          </cell>
        </row>
        <row r="569">
          <cell r="AM569">
            <v>76397</v>
          </cell>
        </row>
        <row r="570">
          <cell r="AM570">
            <v>76489</v>
          </cell>
        </row>
        <row r="571">
          <cell r="AM571">
            <v>76581</v>
          </cell>
        </row>
        <row r="572">
          <cell r="AM572">
            <v>76672</v>
          </cell>
        </row>
        <row r="573">
          <cell r="AM573">
            <v>76762</v>
          </cell>
        </row>
        <row r="574">
          <cell r="AM574">
            <v>76854</v>
          </cell>
        </row>
        <row r="575">
          <cell r="AM575">
            <v>76946</v>
          </cell>
        </row>
        <row r="576">
          <cell r="AM576">
            <v>77037</v>
          </cell>
        </row>
        <row r="577">
          <cell r="AM577">
            <v>77127</v>
          </cell>
        </row>
        <row r="578">
          <cell r="AM578">
            <v>77219</v>
          </cell>
        </row>
        <row r="579">
          <cell r="AM579">
            <v>77311</v>
          </cell>
        </row>
        <row r="580">
          <cell r="AM580">
            <v>77402</v>
          </cell>
        </row>
        <row r="581">
          <cell r="AM581">
            <v>77493</v>
          </cell>
        </row>
        <row r="582">
          <cell r="AM582">
            <v>77585</v>
          </cell>
        </row>
        <row r="583">
          <cell r="AM583">
            <v>77677</v>
          </cell>
        </row>
        <row r="584">
          <cell r="AM584">
            <v>77768</v>
          </cell>
        </row>
        <row r="585">
          <cell r="AM585">
            <v>77858</v>
          </cell>
        </row>
        <row r="586">
          <cell r="AM586">
            <v>77950</v>
          </cell>
        </row>
        <row r="587">
          <cell r="AM587">
            <v>78042</v>
          </cell>
        </row>
        <row r="588">
          <cell r="AM588">
            <v>78133</v>
          </cell>
        </row>
        <row r="589">
          <cell r="AM589">
            <v>78223</v>
          </cell>
        </row>
        <row r="590">
          <cell r="AM590">
            <v>78315</v>
          </cell>
        </row>
        <row r="591">
          <cell r="AM591">
            <v>78407</v>
          </cell>
        </row>
        <row r="592">
          <cell r="AM592">
            <v>78498</v>
          </cell>
        </row>
        <row r="593">
          <cell r="AM593">
            <v>78588</v>
          </cell>
        </row>
        <row r="594">
          <cell r="AM594">
            <v>78680</v>
          </cell>
        </row>
        <row r="595">
          <cell r="AM595">
            <v>78772</v>
          </cell>
        </row>
        <row r="596">
          <cell r="AM596">
            <v>78863</v>
          </cell>
        </row>
        <row r="597">
          <cell r="AM597">
            <v>78954</v>
          </cell>
        </row>
        <row r="598">
          <cell r="AM598">
            <v>79046</v>
          </cell>
        </row>
        <row r="599">
          <cell r="AM599">
            <v>79138</v>
          </cell>
        </row>
        <row r="600">
          <cell r="AM600">
            <v>79229</v>
          </cell>
        </row>
        <row r="601">
          <cell r="AM601">
            <v>79319</v>
          </cell>
        </row>
        <row r="602">
          <cell r="AM602">
            <v>79411</v>
          </cell>
        </row>
        <row r="603">
          <cell r="AM603">
            <v>79503</v>
          </cell>
        </row>
        <row r="604">
          <cell r="AM604">
            <v>79594</v>
          </cell>
        </row>
        <row r="605">
          <cell r="AM605">
            <v>79684</v>
          </cell>
        </row>
        <row r="606">
          <cell r="AM606">
            <v>79776</v>
          </cell>
        </row>
        <row r="607">
          <cell r="AM607">
            <v>79868</v>
          </cell>
        </row>
        <row r="608">
          <cell r="AM608">
            <v>79959</v>
          </cell>
        </row>
        <row r="609">
          <cell r="AM609">
            <v>80049</v>
          </cell>
        </row>
        <row r="610">
          <cell r="AM610">
            <v>80141</v>
          </cell>
        </row>
        <row r="611">
          <cell r="AM611">
            <v>80233</v>
          </cell>
        </row>
        <row r="612">
          <cell r="AM612">
            <v>80324</v>
          </cell>
        </row>
        <row r="613">
          <cell r="AM613">
            <v>80415</v>
          </cell>
        </row>
        <row r="614">
          <cell r="AM614">
            <v>80507</v>
          </cell>
        </row>
        <row r="615">
          <cell r="AM615">
            <v>80599</v>
          </cell>
        </row>
        <row r="616">
          <cell r="AM616">
            <v>80690</v>
          </cell>
        </row>
        <row r="617">
          <cell r="AM617">
            <v>80780</v>
          </cell>
        </row>
        <row r="618">
          <cell r="AM618">
            <v>80872</v>
          </cell>
        </row>
        <row r="619">
          <cell r="AM619">
            <v>80964</v>
          </cell>
        </row>
        <row r="620">
          <cell r="AM620">
            <v>81055</v>
          </cell>
        </row>
        <row r="621">
          <cell r="AM621">
            <v>81145</v>
          </cell>
        </row>
        <row r="622">
          <cell r="AM622">
            <v>81237</v>
          </cell>
        </row>
        <row r="623">
          <cell r="AM623">
            <v>81329</v>
          </cell>
        </row>
        <row r="624">
          <cell r="AM624">
            <v>81420</v>
          </cell>
        </row>
        <row r="625">
          <cell r="AM625">
            <v>81510</v>
          </cell>
        </row>
        <row r="626">
          <cell r="AM626">
            <v>81602</v>
          </cell>
        </row>
        <row r="627">
          <cell r="AM627">
            <v>81694</v>
          </cell>
        </row>
        <row r="628">
          <cell r="AM628">
            <v>81785</v>
          </cell>
        </row>
        <row r="629">
          <cell r="AM629">
            <v>81876</v>
          </cell>
        </row>
        <row r="630">
          <cell r="AM630">
            <v>81968</v>
          </cell>
        </row>
        <row r="631">
          <cell r="AM631">
            <v>82060</v>
          </cell>
        </row>
        <row r="632">
          <cell r="AM632">
            <v>82151</v>
          </cell>
        </row>
        <row r="633">
          <cell r="AM633">
            <v>82241</v>
          </cell>
        </row>
        <row r="634">
          <cell r="AM634">
            <v>82333</v>
          </cell>
        </row>
        <row r="635">
          <cell r="AM635">
            <v>82425</v>
          </cell>
        </row>
        <row r="636">
          <cell r="AM636">
            <v>82516</v>
          </cell>
        </row>
        <row r="637">
          <cell r="AM637">
            <v>82606</v>
          </cell>
        </row>
        <row r="638">
          <cell r="AM638">
            <v>82698</v>
          </cell>
        </row>
        <row r="639">
          <cell r="AM639">
            <v>82790</v>
          </cell>
        </row>
        <row r="640">
          <cell r="AM640">
            <v>82881</v>
          </cell>
        </row>
        <row r="641">
          <cell r="AM641">
            <v>82971</v>
          </cell>
        </row>
        <row r="642">
          <cell r="AM642">
            <v>83063</v>
          </cell>
        </row>
        <row r="643">
          <cell r="AM643">
            <v>83155</v>
          </cell>
        </row>
        <row r="644">
          <cell r="AM644">
            <v>83246</v>
          </cell>
        </row>
        <row r="645">
          <cell r="AM645">
            <v>83337</v>
          </cell>
        </row>
        <row r="646">
          <cell r="AM646">
            <v>83429</v>
          </cell>
        </row>
        <row r="647">
          <cell r="AM647">
            <v>83521</v>
          </cell>
        </row>
        <row r="648">
          <cell r="AM648">
            <v>83612</v>
          </cell>
        </row>
        <row r="649">
          <cell r="AM649">
            <v>83702</v>
          </cell>
        </row>
        <row r="650">
          <cell r="AM650">
            <v>83794</v>
          </cell>
        </row>
        <row r="651">
          <cell r="AM651">
            <v>83886</v>
          </cell>
        </row>
        <row r="652">
          <cell r="AM652">
            <v>83977</v>
          </cell>
        </row>
        <row r="653">
          <cell r="AM653">
            <v>84067</v>
          </cell>
        </row>
        <row r="654">
          <cell r="AM654">
            <v>84159</v>
          </cell>
        </row>
        <row r="655">
          <cell r="AM655">
            <v>84251</v>
          </cell>
        </row>
        <row r="656">
          <cell r="AM656">
            <v>84342</v>
          </cell>
        </row>
        <row r="657">
          <cell r="AM657">
            <v>84432</v>
          </cell>
        </row>
        <row r="658">
          <cell r="AM658">
            <v>84524</v>
          </cell>
        </row>
        <row r="659">
          <cell r="AM659">
            <v>84616</v>
          </cell>
        </row>
        <row r="660">
          <cell r="AM660">
            <v>84707</v>
          </cell>
        </row>
        <row r="661">
          <cell r="AM661">
            <v>84798</v>
          </cell>
        </row>
        <row r="662">
          <cell r="AM662">
            <v>84890</v>
          </cell>
        </row>
        <row r="663">
          <cell r="AM663">
            <v>84982</v>
          </cell>
        </row>
        <row r="664">
          <cell r="AM664">
            <v>85073</v>
          </cell>
        </row>
        <row r="665">
          <cell r="AM665">
            <v>85163</v>
          </cell>
        </row>
        <row r="666">
          <cell r="AM666">
            <v>85255</v>
          </cell>
        </row>
        <row r="667">
          <cell r="AM667">
            <v>85347</v>
          </cell>
        </row>
        <row r="668">
          <cell r="AM668">
            <v>85438</v>
          </cell>
        </row>
        <row r="669">
          <cell r="AM669">
            <v>85528</v>
          </cell>
        </row>
        <row r="670">
          <cell r="AM670">
            <v>85620</v>
          </cell>
        </row>
        <row r="671">
          <cell r="AM671">
            <v>85712</v>
          </cell>
        </row>
        <row r="672">
          <cell r="AM672">
            <v>85803</v>
          </cell>
        </row>
        <row r="673">
          <cell r="AM673">
            <v>85893</v>
          </cell>
        </row>
        <row r="674">
          <cell r="AM674">
            <v>85985</v>
          </cell>
        </row>
        <row r="675">
          <cell r="AM675">
            <v>86077</v>
          </cell>
        </row>
        <row r="676">
          <cell r="AM676">
            <v>86168</v>
          </cell>
        </row>
        <row r="677">
          <cell r="AM677">
            <v>86259</v>
          </cell>
        </row>
        <row r="678">
          <cell r="AM678">
            <v>86351</v>
          </cell>
        </row>
        <row r="679">
          <cell r="AM679">
            <v>86443</v>
          </cell>
        </row>
        <row r="680">
          <cell r="AM680">
            <v>86534</v>
          </cell>
        </row>
        <row r="681">
          <cell r="AM681">
            <v>86624</v>
          </cell>
        </row>
        <row r="682">
          <cell r="AM682">
            <v>86716</v>
          </cell>
        </row>
        <row r="683">
          <cell r="AM683">
            <v>86808</v>
          </cell>
        </row>
        <row r="684">
          <cell r="AM684">
            <v>86899</v>
          </cell>
        </row>
        <row r="685">
          <cell r="AM685">
            <v>86989</v>
          </cell>
        </row>
        <row r="686">
          <cell r="AM686">
            <v>87081</v>
          </cell>
        </row>
        <row r="687">
          <cell r="AM687">
            <v>87173</v>
          </cell>
        </row>
        <row r="688">
          <cell r="AM688">
            <v>87264</v>
          </cell>
        </row>
        <row r="689">
          <cell r="AM689">
            <v>87354</v>
          </cell>
        </row>
        <row r="690">
          <cell r="AM690">
            <v>87446</v>
          </cell>
        </row>
        <row r="691">
          <cell r="AM691">
            <v>87538</v>
          </cell>
        </row>
        <row r="692">
          <cell r="AM692">
            <v>87629</v>
          </cell>
        </row>
        <row r="693">
          <cell r="AM693">
            <v>87720</v>
          </cell>
        </row>
        <row r="694">
          <cell r="AM694">
            <v>87812</v>
          </cell>
        </row>
        <row r="695">
          <cell r="AM695">
            <v>87904</v>
          </cell>
        </row>
        <row r="696">
          <cell r="AM696">
            <v>87995</v>
          </cell>
        </row>
        <row r="697">
          <cell r="AM697">
            <v>88085</v>
          </cell>
        </row>
        <row r="698">
          <cell r="AM698">
            <v>88177</v>
          </cell>
        </row>
        <row r="699">
          <cell r="AM699">
            <v>88269</v>
          </cell>
        </row>
        <row r="700">
          <cell r="AM700">
            <v>88360</v>
          </cell>
        </row>
        <row r="701">
          <cell r="AM701">
            <v>88450</v>
          </cell>
        </row>
        <row r="702">
          <cell r="AM702">
            <v>88542</v>
          </cell>
        </row>
        <row r="703">
          <cell r="AM703">
            <v>88634</v>
          </cell>
        </row>
        <row r="704">
          <cell r="AM704">
            <v>88725</v>
          </cell>
        </row>
        <row r="705">
          <cell r="AM705">
            <v>88815</v>
          </cell>
        </row>
        <row r="706">
          <cell r="AM706">
            <v>88907</v>
          </cell>
        </row>
        <row r="707">
          <cell r="AM707">
            <v>88999</v>
          </cell>
        </row>
        <row r="708">
          <cell r="AM708">
            <v>89090</v>
          </cell>
        </row>
        <row r="709">
          <cell r="AM709">
            <v>89181</v>
          </cell>
        </row>
        <row r="710">
          <cell r="AM710">
            <v>89273</v>
          </cell>
        </row>
        <row r="711">
          <cell r="AM711">
            <v>89365</v>
          </cell>
        </row>
        <row r="712">
          <cell r="AM712">
            <v>89456</v>
          </cell>
        </row>
        <row r="713">
          <cell r="AM713">
            <v>89546</v>
          </cell>
        </row>
        <row r="714">
          <cell r="AM714">
            <v>89638</v>
          </cell>
        </row>
        <row r="715">
          <cell r="AM715">
            <v>89730</v>
          </cell>
        </row>
        <row r="716">
          <cell r="AM716">
            <v>89821</v>
          </cell>
        </row>
        <row r="717">
          <cell r="AM717">
            <v>89911</v>
          </cell>
        </row>
        <row r="718">
          <cell r="AM718">
            <v>90003</v>
          </cell>
        </row>
        <row r="719">
          <cell r="AM719">
            <v>90095</v>
          </cell>
        </row>
        <row r="720">
          <cell r="AM720">
            <v>90186</v>
          </cell>
        </row>
        <row r="721">
          <cell r="AM721">
            <v>90276</v>
          </cell>
        </row>
        <row r="722">
          <cell r="AM722">
            <v>90368</v>
          </cell>
        </row>
        <row r="723">
          <cell r="AM723">
            <v>90460</v>
          </cell>
        </row>
        <row r="724">
          <cell r="AM724">
            <v>90551</v>
          </cell>
        </row>
        <row r="725">
          <cell r="AM725">
            <v>90642</v>
          </cell>
        </row>
        <row r="726">
          <cell r="AM726">
            <v>90734</v>
          </cell>
        </row>
        <row r="727">
          <cell r="AM727">
            <v>90826</v>
          </cell>
        </row>
        <row r="728">
          <cell r="AM728">
            <v>90917</v>
          </cell>
        </row>
        <row r="729">
          <cell r="AM729">
            <v>91007</v>
          </cell>
        </row>
        <row r="730">
          <cell r="AM730">
            <v>91099</v>
          </cell>
        </row>
        <row r="731">
          <cell r="AM731">
            <v>91191</v>
          </cell>
        </row>
        <row r="732">
          <cell r="AM732">
            <v>91282</v>
          </cell>
        </row>
        <row r="733">
          <cell r="AM733">
            <v>91372</v>
          </cell>
        </row>
        <row r="734">
          <cell r="AM734">
            <v>91464</v>
          </cell>
        </row>
        <row r="735">
          <cell r="AM735">
            <v>91556</v>
          </cell>
        </row>
        <row r="736">
          <cell r="AM736">
            <v>91647</v>
          </cell>
        </row>
      </sheetData>
      <sheetData sheetId="1"/>
      <sheetData sheetId="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4.emf"/><Relationship Id="rId2" Type="http://schemas.openxmlformats.org/officeDocument/2006/relationships/drawing" Target="../drawings/drawing15.xml"/><Relationship Id="rId1" Type="http://schemas.openxmlformats.org/officeDocument/2006/relationships/printerSettings" Target="../printerSettings/printerSettings19.bin"/><Relationship Id="rId6" Type="http://schemas.openxmlformats.org/officeDocument/2006/relationships/oleObject" Target="../embeddings/oleObject2.bin"/><Relationship Id="rId5" Type="http://schemas.openxmlformats.org/officeDocument/2006/relationships/image" Target="../media/image23.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51ABE-74E6-48F7-9EE1-C2C224E4ED2D}">
  <dimension ref="B3:J110"/>
  <sheetViews>
    <sheetView tabSelected="1" view="pageBreakPreview" topLeftCell="A16" zoomScaleNormal="100" zoomScaleSheetLayoutView="100" zoomScalePageLayoutView="60" workbookViewId="0">
      <selection activeCell="B34" sqref="B34"/>
    </sheetView>
  </sheetViews>
  <sheetFormatPr baseColWidth="10" defaultRowHeight="14.4"/>
  <cols>
    <col min="1" max="1" width="3.77734375" style="2" customWidth="1"/>
    <col min="2" max="2" width="64.0546875" style="2" customWidth="1"/>
    <col min="3" max="16384" width="10.6640625" style="2"/>
  </cols>
  <sheetData>
    <row r="3" spans="2:2">
      <c r="B3" s="1"/>
    </row>
    <row r="4" spans="2:2" ht="15.3">
      <c r="B4" s="3"/>
    </row>
    <row r="5" spans="2:2" ht="15.3">
      <c r="B5" s="3"/>
    </row>
    <row r="6" spans="2:2" ht="15.3">
      <c r="B6" s="3"/>
    </row>
    <row r="7" spans="2:2" ht="15.3">
      <c r="B7" s="3"/>
    </row>
    <row r="8" spans="2:2" ht="15.3">
      <c r="B8" s="3"/>
    </row>
    <row r="9" spans="2:2" ht="15.3">
      <c r="B9" s="3"/>
    </row>
    <row r="10" spans="2:2" ht="15.3">
      <c r="B10" s="3"/>
    </row>
    <row r="11" spans="2:2" ht="15.3">
      <c r="B11" s="3"/>
    </row>
    <row r="12" spans="2:2" ht="15.3">
      <c r="B12" s="3"/>
    </row>
    <row r="13" spans="2:2" ht="15.3">
      <c r="B13" s="3"/>
    </row>
    <row r="14" spans="2:2" ht="15.3">
      <c r="B14" s="3"/>
    </row>
    <row r="15" spans="2:2" ht="15.3">
      <c r="B15" s="4"/>
    </row>
    <row r="16" spans="2:2" ht="15.3">
      <c r="B16" s="3"/>
    </row>
    <row r="17" spans="2:9" ht="15.3">
      <c r="B17" s="3"/>
    </row>
    <row r="18" spans="2:9" ht="15.3">
      <c r="B18" s="3"/>
    </row>
    <row r="19" spans="2:9" ht="15.3">
      <c r="B19" s="3"/>
    </row>
    <row r="20" spans="2:9" ht="15.3">
      <c r="B20" s="3"/>
    </row>
    <row r="21" spans="2:9" ht="15.3">
      <c r="B21" s="3"/>
    </row>
    <row r="22" spans="2:9" ht="15.3">
      <c r="B22" s="3"/>
    </row>
    <row r="23" spans="2:9" ht="15.3">
      <c r="B23" s="3"/>
    </row>
    <row r="24" spans="2:9" ht="15.3">
      <c r="B24" s="3"/>
    </row>
    <row r="25" spans="2:9" ht="15.3">
      <c r="B25" s="3"/>
      <c r="D25" s="820" t="str">
        <f>SOMMAIRE!D7</f>
        <v>TBE  n° 04/2024</v>
      </c>
      <c r="E25" s="820"/>
      <c r="F25" s="820"/>
      <c r="G25" s="820"/>
      <c r="H25" s="820"/>
      <c r="I25" s="820"/>
    </row>
    <row r="26" spans="2:9" ht="15.3">
      <c r="B26" s="3"/>
      <c r="D26" s="820"/>
      <c r="E26" s="820"/>
      <c r="F26" s="820"/>
      <c r="G26" s="820"/>
      <c r="H26" s="820"/>
      <c r="I26" s="820"/>
    </row>
    <row r="27" spans="2:9" ht="15.3">
      <c r="B27" s="3"/>
    </row>
    <row r="28" spans="2:9" ht="15.3">
      <c r="B28" s="3"/>
    </row>
    <row r="29" spans="2:9" ht="15.3">
      <c r="B29" s="3"/>
    </row>
    <row r="30" spans="2:9" ht="15.3">
      <c r="B30" s="3"/>
    </row>
    <row r="31" spans="2:9" ht="15.3">
      <c r="B31" s="3"/>
    </row>
    <row r="32" spans="2:9" ht="15.3">
      <c r="B32" s="3"/>
    </row>
    <row r="33" spans="2:9" ht="20.100000000000001">
      <c r="B33" s="3"/>
      <c r="D33" s="821" t="str">
        <f>SOMMAIRE!F7</f>
        <v>au 4ème trimestre 2024</v>
      </c>
      <c r="E33" s="821"/>
      <c r="F33" s="821"/>
      <c r="G33" s="821"/>
      <c r="H33" s="821"/>
      <c r="I33" s="821"/>
    </row>
    <row r="34" spans="2:9" ht="15.3">
      <c r="B34" s="4"/>
    </row>
    <row r="35" spans="2:9" ht="15.3">
      <c r="B35" s="4"/>
    </row>
    <row r="36" spans="2:9" ht="15.3">
      <c r="B36" s="4"/>
    </row>
    <row r="37" spans="2:9" ht="15.3">
      <c r="B37" s="4"/>
    </row>
    <row r="38" spans="2:9" ht="15.3">
      <c r="B38" s="3"/>
    </row>
    <row r="88" spans="2:10" ht="18.3">
      <c r="B88" s="5"/>
      <c r="C88" s="5"/>
      <c r="D88" s="5"/>
      <c r="E88" s="5"/>
      <c r="F88" s="5"/>
      <c r="G88" s="5"/>
      <c r="H88" s="5"/>
      <c r="I88" s="5"/>
      <c r="J88" s="5"/>
    </row>
    <row r="89" spans="2:10" ht="18.3">
      <c r="B89" s="5"/>
      <c r="C89" s="5"/>
      <c r="D89" s="5"/>
      <c r="E89" s="5"/>
      <c r="F89" s="5"/>
      <c r="G89" s="5"/>
      <c r="H89" s="5"/>
      <c r="I89" s="5"/>
      <c r="J89" s="5"/>
    </row>
    <row r="90" spans="2:10" ht="18.3">
      <c r="B90" s="5"/>
      <c r="C90" s="5"/>
      <c r="D90" s="5"/>
      <c r="E90" s="5"/>
      <c r="F90" s="5"/>
      <c r="G90" s="5"/>
      <c r="H90" s="5"/>
      <c r="I90" s="5"/>
      <c r="J90" s="5"/>
    </row>
    <row r="91" spans="2:10" ht="18.3">
      <c r="B91" s="5"/>
      <c r="C91" s="5"/>
      <c r="D91" s="5"/>
      <c r="E91" s="5"/>
      <c r="F91" s="5"/>
      <c r="G91" s="5"/>
      <c r="H91" s="5"/>
      <c r="I91" s="5"/>
      <c r="J91" s="5"/>
    </row>
    <row r="92" spans="2:10" ht="18.3">
      <c r="B92" s="5"/>
      <c r="C92" s="5"/>
      <c r="D92" s="5"/>
      <c r="E92" s="5"/>
      <c r="F92" s="5"/>
      <c r="G92" s="5"/>
      <c r="H92" s="5"/>
      <c r="I92" s="5"/>
      <c r="J92" s="5"/>
    </row>
    <row r="93" spans="2:10" ht="18.3">
      <c r="B93" s="5"/>
      <c r="C93" s="5"/>
      <c r="D93" s="5"/>
      <c r="E93" s="5"/>
      <c r="F93" s="5"/>
      <c r="G93" s="5"/>
      <c r="H93" s="5"/>
      <c r="I93" s="5"/>
      <c r="J93" s="5"/>
    </row>
    <row r="94" spans="2:10" ht="18.3">
      <c r="B94" s="5"/>
      <c r="C94" s="5"/>
      <c r="D94" s="5"/>
      <c r="E94" s="5"/>
      <c r="F94" s="5"/>
      <c r="G94" s="5"/>
      <c r="H94" s="5"/>
      <c r="I94" s="5"/>
      <c r="J94" s="5"/>
    </row>
    <row r="95" spans="2:10" ht="18.3">
      <c r="B95" s="5"/>
      <c r="C95" s="5"/>
      <c r="D95" s="5"/>
      <c r="E95" s="5"/>
      <c r="F95" s="5"/>
      <c r="G95" s="5"/>
      <c r="H95" s="5"/>
      <c r="I95" s="5"/>
      <c r="J95" s="5"/>
    </row>
    <row r="96" spans="2:10" ht="18.3">
      <c r="B96" s="5"/>
      <c r="C96" s="5"/>
      <c r="D96" s="5"/>
      <c r="E96" s="5"/>
      <c r="F96" s="5"/>
      <c r="G96" s="5"/>
      <c r="H96" s="5"/>
      <c r="I96" s="5"/>
      <c r="J96" s="5"/>
    </row>
    <row r="97" spans="2:10" ht="18.3">
      <c r="B97" s="5"/>
      <c r="C97" s="5"/>
      <c r="D97" s="5"/>
      <c r="E97" s="5"/>
      <c r="F97" s="5"/>
      <c r="G97" s="5"/>
      <c r="H97" s="5"/>
      <c r="I97" s="5"/>
      <c r="J97" s="5"/>
    </row>
    <row r="98" spans="2:10" ht="18.3">
      <c r="B98" s="5"/>
      <c r="C98" s="5"/>
      <c r="D98" s="5"/>
      <c r="E98" s="5"/>
      <c r="F98" s="5"/>
      <c r="G98" s="5"/>
      <c r="H98" s="5"/>
      <c r="I98" s="5"/>
      <c r="J98" s="5"/>
    </row>
    <row r="99" spans="2:10" ht="18.3">
      <c r="B99" s="5"/>
      <c r="C99" s="5"/>
      <c r="D99" s="5"/>
      <c r="E99" s="5"/>
      <c r="F99" s="5"/>
      <c r="G99" s="5"/>
      <c r="H99" s="5"/>
      <c r="I99" s="5"/>
      <c r="J99" s="5"/>
    </row>
    <row r="100" spans="2:10" ht="18.3">
      <c r="B100" s="5"/>
      <c r="C100" s="5"/>
      <c r="D100" s="5"/>
      <c r="E100" s="5"/>
      <c r="F100" s="5"/>
      <c r="G100" s="5"/>
      <c r="H100" s="5"/>
      <c r="I100" s="5"/>
      <c r="J100" s="5"/>
    </row>
    <row r="101" spans="2:10" ht="18.3">
      <c r="B101" s="5"/>
      <c r="C101" s="5"/>
      <c r="D101" s="5"/>
      <c r="E101" s="5"/>
      <c r="F101" s="5"/>
      <c r="G101" s="5"/>
      <c r="H101" s="5"/>
      <c r="I101" s="5"/>
      <c r="J101" s="5"/>
    </row>
    <row r="102" spans="2:10" ht="18.3">
      <c r="B102" s="5"/>
      <c r="C102" s="5"/>
      <c r="D102" s="5"/>
      <c r="E102" s="5"/>
      <c r="F102" s="5"/>
      <c r="G102" s="5"/>
      <c r="H102" s="5"/>
      <c r="I102" s="5"/>
      <c r="J102" s="5"/>
    </row>
    <row r="103" spans="2:10" ht="18.3">
      <c r="B103" s="5"/>
      <c r="C103" s="5"/>
      <c r="D103" s="5"/>
      <c r="E103" s="5"/>
      <c r="F103" s="5"/>
      <c r="G103" s="5"/>
      <c r="H103" s="5"/>
      <c r="I103" s="5"/>
      <c r="J103" s="5"/>
    </row>
    <row r="104" spans="2:10" ht="18.3">
      <c r="B104" s="5"/>
      <c r="C104" s="5"/>
      <c r="D104" s="5"/>
      <c r="E104" s="5"/>
      <c r="F104" s="5"/>
      <c r="G104" s="5"/>
      <c r="H104" s="5"/>
      <c r="I104" s="5"/>
      <c r="J104" s="5"/>
    </row>
    <row r="105" spans="2:10" ht="18.3">
      <c r="B105" s="5"/>
      <c r="C105" s="5"/>
      <c r="D105" s="5"/>
      <c r="E105" s="5"/>
      <c r="F105" s="5"/>
      <c r="G105" s="5"/>
      <c r="H105" s="5"/>
      <c r="I105" s="5"/>
      <c r="J105" s="5"/>
    </row>
    <row r="106" spans="2:10" ht="18.3">
      <c r="B106" s="5"/>
      <c r="C106" s="5"/>
      <c r="D106" s="5"/>
      <c r="E106" s="5"/>
      <c r="F106" s="5"/>
      <c r="G106" s="5"/>
      <c r="H106" s="5"/>
      <c r="I106" s="5"/>
      <c r="J106" s="5"/>
    </row>
    <row r="107" spans="2:10" ht="18.3">
      <c r="B107" s="5"/>
      <c r="C107" s="5"/>
      <c r="D107" s="5"/>
      <c r="E107" s="5"/>
      <c r="F107" s="5"/>
      <c r="G107" s="5"/>
      <c r="H107" s="5"/>
      <c r="I107" s="5"/>
      <c r="J107" s="5"/>
    </row>
    <row r="108" spans="2:10" ht="18.3">
      <c r="B108" s="5"/>
      <c r="C108" s="5"/>
      <c r="D108" s="5"/>
      <c r="E108" s="5"/>
      <c r="F108" s="5"/>
      <c r="G108" s="5"/>
      <c r="H108" s="5"/>
      <c r="I108" s="5"/>
      <c r="J108" s="5"/>
    </row>
    <row r="109" spans="2:10" ht="18.3">
      <c r="B109" s="5"/>
      <c r="C109" s="5"/>
      <c r="D109" s="5"/>
      <c r="E109" s="5"/>
      <c r="F109" s="5"/>
      <c r="G109" s="5"/>
      <c r="H109" s="5"/>
      <c r="I109" s="5"/>
      <c r="J109" s="5"/>
    </row>
    <row r="110" spans="2:10" ht="18.3">
      <c r="B110" s="5"/>
      <c r="C110" s="5"/>
      <c r="D110" s="5"/>
      <c r="E110" s="5"/>
      <c r="F110" s="5"/>
      <c r="G110" s="5"/>
      <c r="H110" s="5"/>
      <c r="I110" s="5"/>
      <c r="J110" s="5"/>
    </row>
  </sheetData>
  <mergeCells count="2">
    <mergeCell ref="D25:I26"/>
    <mergeCell ref="D33:I33"/>
  </mergeCells>
  <pageMargins left="0.70866141732283472" right="0.70866141732283472" top="0.74803149606299213" bottom="0.74803149606299213" header="0.31496062992125984" footer="0.31496062992125984"/>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8FCDB-1134-40B8-9A99-F0E43FA1B16D}">
  <sheetPr>
    <tabColor rgb="FF00B050"/>
  </sheetPr>
  <dimension ref="A6:M40"/>
  <sheetViews>
    <sheetView view="pageBreakPreview" zoomScale="115" zoomScaleNormal="100" zoomScaleSheetLayoutView="115" workbookViewId="0">
      <selection activeCell="M29" sqref="M29"/>
    </sheetView>
  </sheetViews>
  <sheetFormatPr baseColWidth="10" defaultRowHeight="14.4"/>
  <cols>
    <col min="1" max="1" width="36.77734375" style="2" customWidth="1"/>
    <col min="2" max="2" width="10.71875" style="2" customWidth="1"/>
    <col min="3" max="3" width="10.5546875" style="2" customWidth="1"/>
    <col min="4" max="4" width="9.94140625" style="2" customWidth="1"/>
    <col min="5" max="5" width="9.6640625" style="2" customWidth="1"/>
    <col min="6" max="6" width="9.77734375" style="2" customWidth="1"/>
    <col min="7" max="8" width="8.71875" style="2" customWidth="1"/>
    <col min="9" max="9" width="26.5546875" style="2" customWidth="1"/>
    <col min="10" max="10" width="24.71875" style="2" customWidth="1"/>
    <col min="11" max="16384" width="10.6640625" style="2"/>
  </cols>
  <sheetData>
    <row r="6" spans="1:13" ht="14.7" thickBot="1"/>
    <row r="7" spans="1:13">
      <c r="A7" s="322"/>
      <c r="B7" s="323"/>
      <c r="C7" s="324"/>
      <c r="D7" s="324"/>
      <c r="E7" s="324"/>
      <c r="F7" s="325"/>
      <c r="G7" s="325" t="s">
        <v>74</v>
      </c>
      <c r="H7" s="325"/>
    </row>
    <row r="8" spans="1:13">
      <c r="A8" s="326"/>
      <c r="B8" s="327" t="str">
        <f>[1]Saisie_SONAGESS!D8</f>
        <v>4.Trim</v>
      </c>
      <c r="C8" s="328" t="str">
        <f>[1]Saisie_SONAGESS!E8</f>
        <v>1.Trim</v>
      </c>
      <c r="D8" s="328" t="str">
        <f>[1]Saisie_SONAGESS!F8</f>
        <v>2.Trim</v>
      </c>
      <c r="E8" s="328" t="str">
        <f>[1]Saisie_SONAGESS!G8</f>
        <v>3.Trim</v>
      </c>
      <c r="F8" s="329" t="str">
        <f>[1]Saisie_SONAGESS!H8</f>
        <v>4.Trim</v>
      </c>
      <c r="G8" s="329" t="s">
        <v>42</v>
      </c>
      <c r="H8" s="329" t="s">
        <v>43</v>
      </c>
      <c r="I8" s="2" t="s">
        <v>147</v>
      </c>
    </row>
    <row r="9" spans="1:13" ht="14.7" thickBot="1">
      <c r="A9" s="330"/>
      <c r="B9" s="327">
        <f>[1]Saisie_SONAGESS!D9</f>
        <v>2023</v>
      </c>
      <c r="C9" s="328">
        <f>[1]Saisie_SONAGESS!E9</f>
        <v>2024</v>
      </c>
      <c r="D9" s="328">
        <f>[1]Saisie_SONAGESS!F9</f>
        <v>2024</v>
      </c>
      <c r="E9" s="328">
        <f>[1]Saisie_SONAGESS!G9</f>
        <v>2024</v>
      </c>
      <c r="F9" s="329">
        <f>[1]Saisie_SONAGESS!H9</f>
        <v>2024</v>
      </c>
      <c r="G9" s="329"/>
      <c r="H9" s="329"/>
      <c r="I9" s="319" t="s">
        <v>148</v>
      </c>
      <c r="J9" s="319" t="s">
        <v>149</v>
      </c>
      <c r="K9" s="319" t="s">
        <v>150</v>
      </c>
      <c r="L9" s="319" t="s">
        <v>42</v>
      </c>
      <c r="M9" s="319" t="s">
        <v>43</v>
      </c>
    </row>
    <row r="10" spans="1:13" ht="23.25" customHeight="1" thickTop="1">
      <c r="A10" s="331" t="s">
        <v>151</v>
      </c>
      <c r="B10" s="332">
        <f>[1]Saisie_SONAGESS!D10</f>
        <v>208.28516382250868</v>
      </c>
      <c r="C10" s="333">
        <f>[1]Saisie_SONAGESS!E10</f>
        <v>207.58968898634387</v>
      </c>
      <c r="D10" s="334">
        <f>[1]Saisie_SONAGESS!F10</f>
        <v>217.6083156920316</v>
      </c>
      <c r="E10" s="333">
        <f>[1]Saisie_SONAGESS!G10</f>
        <v>257.82755834122145</v>
      </c>
      <c r="F10" s="335">
        <f>[1]Saisie_SONAGESS!H10</f>
        <v>234.31422501279596</v>
      </c>
      <c r="G10" s="333">
        <f>(F10/E10-1)*100</f>
        <v>-9.1197905606765328</v>
      </c>
      <c r="H10" s="336">
        <f>(F10/B10-1)*100</f>
        <v>12.49683881107735</v>
      </c>
      <c r="I10" s="337">
        <f>(B10*F33+B12*F31+B14*F32+B16*F34)/SUM($F$31:$F$34)</f>
        <v>242.52218753371636</v>
      </c>
      <c r="J10" s="337">
        <f>(E10*E33+E12*E31+E14*E32+E16*E34)/SUM($F$31:$F$34)</f>
        <v>278.38805597298767</v>
      </c>
      <c r="K10" s="337">
        <f>(F10*$F$33+F12*$F$31+F14*$F$32+F16*$F$34)/SUM($F$31:$F$34)</f>
        <v>291.21809764857079</v>
      </c>
      <c r="L10" s="320">
        <f>K10/J10-1</f>
        <v>4.6086897050023001E-2</v>
      </c>
      <c r="M10" s="320">
        <f>K10/I10-1</f>
        <v>0.20078950552961072</v>
      </c>
    </row>
    <row r="11" spans="1:13" ht="23.25" customHeight="1">
      <c r="A11" s="338" t="s">
        <v>152</v>
      </c>
      <c r="B11" s="339">
        <f>[1]Saisie_SONAGESS!D11</f>
        <v>272.21806363453931</v>
      </c>
      <c r="C11" s="340">
        <f>[1]Saisie_SONAGESS!E11</f>
        <v>250.69219491663171</v>
      </c>
      <c r="D11" s="341">
        <f>[1]Saisie_SONAGESS!F11</f>
        <v>263.97853859649308</v>
      </c>
      <c r="E11" s="340">
        <f>[1]Saisie_SONAGESS!G11</f>
        <v>304.08152434423636</v>
      </c>
      <c r="F11" s="342">
        <f>[1]Saisie_SONAGESS!H11</f>
        <v>274.84587037909432</v>
      </c>
      <c r="G11" s="333">
        <f t="shared" ref="G11:G21" si="0">(F11/E11-1)*100</f>
        <v>-9.6144131177288266</v>
      </c>
      <c r="H11" s="343">
        <f t="shared" ref="H11:H21" si="1">(F11/B11-1)*100</f>
        <v>0.96533151013920016</v>
      </c>
    </row>
    <row r="12" spans="1:13" ht="23.25" customHeight="1">
      <c r="A12" s="338" t="s">
        <v>153</v>
      </c>
      <c r="B12" s="339">
        <f>[1]Saisie_SONAGESS!D12</f>
        <v>273.70591024398806</v>
      </c>
      <c r="C12" s="340">
        <f>[1]Saisie_SONAGESS!E12</f>
        <v>267.9239314623232</v>
      </c>
      <c r="D12" s="341">
        <f>[1]Saisie_SONAGESS!F12</f>
        <v>298.36186693019971</v>
      </c>
      <c r="E12" s="340">
        <f>[1]Saisie_SONAGESS!G12</f>
        <v>360.56617323981391</v>
      </c>
      <c r="F12" s="342">
        <f>[1]Saisie_SONAGESS!H12</f>
        <v>383.78405653817316</v>
      </c>
      <c r="G12" s="333">
        <f t="shared" si="0"/>
        <v>6.4392849417177489</v>
      </c>
      <c r="H12" s="343">
        <f t="shared" si="1"/>
        <v>40.217672390069616</v>
      </c>
      <c r="I12" s="2" t="s">
        <v>154</v>
      </c>
    </row>
    <row r="13" spans="1:13" ht="23.25" customHeight="1">
      <c r="A13" s="338" t="s">
        <v>155</v>
      </c>
      <c r="B13" s="339">
        <f>[1]Saisie_SONAGESS!D13</f>
        <v>339.56775687246608</v>
      </c>
      <c r="C13" s="340">
        <f>[1]Saisie_SONAGESS!E13</f>
        <v>340.31224501999941</v>
      </c>
      <c r="D13" s="341">
        <f>[1]Saisie_SONAGESS!F13</f>
        <v>356.46376147005293</v>
      </c>
      <c r="E13" s="340">
        <f>[1]Saisie_SONAGESS!G13</f>
        <v>427.70629853296458</v>
      </c>
      <c r="F13" s="342">
        <f>[1]Saisie_SONAGESS!H13</f>
        <v>412.15008472669814</v>
      </c>
      <c r="G13" s="333">
        <f t="shared" si="0"/>
        <v>-3.6371252561920087</v>
      </c>
      <c r="H13" s="343">
        <f t="shared" si="1"/>
        <v>21.374917490029045</v>
      </c>
      <c r="I13" s="319" t="s">
        <v>148</v>
      </c>
      <c r="J13" s="319" t="s">
        <v>149</v>
      </c>
      <c r="K13" s="319" t="s">
        <v>150</v>
      </c>
      <c r="L13" s="319" t="s">
        <v>42</v>
      </c>
      <c r="M13" s="319" t="s">
        <v>43</v>
      </c>
    </row>
    <row r="14" spans="1:13" ht="23.25" customHeight="1">
      <c r="A14" s="338" t="s">
        <v>156</v>
      </c>
      <c r="B14" s="339">
        <f>[1]Saisie_SONAGESS!D14</f>
        <v>233.28134572347008</v>
      </c>
      <c r="C14" s="340">
        <f>[1]Saisie_SONAGESS!E14</f>
        <v>227.23526059881291</v>
      </c>
      <c r="D14" s="341">
        <f>[1]Saisie_SONAGESS!F14</f>
        <v>260.6335344002261</v>
      </c>
      <c r="E14" s="340">
        <f>[1]Saisie_SONAGESS!G14</f>
        <v>291.89034447474791</v>
      </c>
      <c r="F14" s="342">
        <f>[1]Saisie_SONAGESS!H14</f>
        <v>277.56602940564966</v>
      </c>
      <c r="G14" s="333">
        <f t="shared" si="0"/>
        <v>-4.9074302525746845</v>
      </c>
      <c r="H14" s="343">
        <f t="shared" si="1"/>
        <v>18.983379723243843</v>
      </c>
      <c r="I14" s="337">
        <f>(B11*$F$33+B13*$F$31+B15*$F$32+B17*$F$34)/SUM($F$31:$F$34)</f>
        <v>302.27745731002977</v>
      </c>
      <c r="J14" s="337">
        <f>(E11*$F$33+E13*$F$31+E15*$F$32+E17*$F$34)/SUM($F$31:$F$34)</f>
        <v>354.61648122666389</v>
      </c>
      <c r="K14" s="337">
        <f>(F11*$F$33+F13*$F$31+F15*$F$32+F17*$F$34)/SUM($F$31:$F$34)</f>
        <v>333.60564081376333</v>
      </c>
      <c r="L14" s="320">
        <f>K14/J14-1</f>
        <v>-5.9249475208319025E-2</v>
      </c>
      <c r="M14" s="320">
        <f>K14/I14-1</f>
        <v>0.10364048904778866</v>
      </c>
    </row>
    <row r="15" spans="1:13" ht="23.25" customHeight="1">
      <c r="A15" s="338" t="s">
        <v>157</v>
      </c>
      <c r="B15" s="339">
        <f>[1]Saisie_SONAGESS!D15</f>
        <v>288.64541797316832</v>
      </c>
      <c r="C15" s="340">
        <f>[1]Saisie_SONAGESS!E15</f>
        <v>286.46117512577712</v>
      </c>
      <c r="D15" s="341">
        <f>[1]Saisie_SONAGESS!F15</f>
        <v>311.08032784124816</v>
      </c>
      <c r="E15" s="340">
        <f>[1]Saisie_SONAGESS!G15</f>
        <v>347.18591798872927</v>
      </c>
      <c r="F15" s="342">
        <f>[1]Saisie_SONAGESS!H15</f>
        <v>324.7318364981449</v>
      </c>
      <c r="G15" s="333">
        <f t="shared" si="0"/>
        <v>-6.4674516814110294</v>
      </c>
      <c r="H15" s="343">
        <f t="shared" si="1"/>
        <v>12.501989041908534</v>
      </c>
    </row>
    <row r="16" spans="1:13" ht="23.25" customHeight="1">
      <c r="A16" s="338" t="s">
        <v>158</v>
      </c>
      <c r="B16" s="339">
        <f>[1]Saisie_SONAGESS!D16</f>
        <v>369.58500367706893</v>
      </c>
      <c r="C16" s="340">
        <f>[1]Saisie_SONAGESS!E16</f>
        <v>370.11907493259565</v>
      </c>
      <c r="D16" s="341">
        <f>[1]Saisie_SONAGESS!F16</f>
        <v>387.83078146043164</v>
      </c>
      <c r="E16" s="340">
        <f>[1]Saisie_SONAGESS!G16</f>
        <v>414.34002047769383</v>
      </c>
      <c r="F16" s="342">
        <f>[1]Saisie_SONAGESS!H16</f>
        <v>417.05182506046003</v>
      </c>
      <c r="G16" s="333">
        <f t="shared" si="0"/>
        <v>0.65448772716663051</v>
      </c>
      <c r="H16" s="343">
        <f t="shared" si="1"/>
        <v>12.843275812366572</v>
      </c>
      <c r="I16" s="2" t="s">
        <v>159</v>
      </c>
    </row>
    <row r="17" spans="1:13" ht="23.25" customHeight="1">
      <c r="A17" s="338" t="s">
        <v>160</v>
      </c>
      <c r="B17" s="339">
        <f>[1]Saisie_SONAGESS!D17</f>
        <v>412.36624180195378</v>
      </c>
      <c r="C17" s="340">
        <f>[1]Saisie_SONAGESS!E17</f>
        <v>414.87640430226048</v>
      </c>
      <c r="D17" s="341">
        <f>[1]Saisie_SONAGESS!F17</f>
        <v>431.13218975358018</v>
      </c>
      <c r="E17" s="340">
        <f>[1]Saisie_SONAGESS!G17</f>
        <v>468.96075287384662</v>
      </c>
      <c r="F17" s="342">
        <f>[1]Saisie_SONAGESS!H17</f>
        <v>479.93840371942173</v>
      </c>
      <c r="G17" s="333">
        <f t="shared" si="0"/>
        <v>2.3408463881684716</v>
      </c>
      <c r="H17" s="343">
        <f t="shared" si="1"/>
        <v>16.386443667694973</v>
      </c>
      <c r="I17" s="319" t="s">
        <v>161</v>
      </c>
      <c r="J17" s="319" t="s">
        <v>162</v>
      </c>
      <c r="K17" s="319" t="s">
        <v>163</v>
      </c>
      <c r="L17" s="319" t="s">
        <v>42</v>
      </c>
      <c r="M17" s="319" t="s">
        <v>43</v>
      </c>
    </row>
    <row r="18" spans="1:13" ht="23.25" customHeight="1">
      <c r="A18" s="338" t="s">
        <v>164</v>
      </c>
      <c r="B18" s="339">
        <f>[1]Saisie_SONAGESS!D18</f>
        <v>746.6879160563152</v>
      </c>
      <c r="C18" s="340">
        <f>[1]Saisie_SONAGESS!E18</f>
        <v>875.67357777630843</v>
      </c>
      <c r="D18" s="341">
        <f>[1]Saisie_SONAGESS!F18</f>
        <v>767.84125683496859</v>
      </c>
      <c r="E18" s="340">
        <f>[1]Saisie_SONAGESS!G18</f>
        <v>975.26172970618711</v>
      </c>
      <c r="F18" s="342">
        <f>[1]Saisie_SONAGESS!H18</f>
        <v>795.52077271476628</v>
      </c>
      <c r="G18" s="333">
        <f t="shared" si="0"/>
        <v>-18.430022579228101</v>
      </c>
      <c r="H18" s="343">
        <f t="shared" si="1"/>
        <v>6.5399286111880839</v>
      </c>
      <c r="I18" s="38">
        <f>AVERAGE(B18,B20)</f>
        <v>533.60194191201026</v>
      </c>
      <c r="J18" s="38">
        <f>AVERAGE(E18,E20)</f>
        <v>810.63350392524933</v>
      </c>
      <c r="K18" s="38">
        <f>AVERAGE(F18,F20)</f>
        <v>659.69569690885999</v>
      </c>
      <c r="L18" s="37">
        <f>K18/J18-1</f>
        <v>-0.18619734600842219</v>
      </c>
      <c r="M18" s="37">
        <f>K18/I18-1</f>
        <v>0.23630677681761947</v>
      </c>
    </row>
    <row r="19" spans="1:13" ht="23.25" customHeight="1">
      <c r="A19" s="338" t="s">
        <v>165</v>
      </c>
      <c r="B19" s="339">
        <f>[1]Saisie_SONAGESS!D19</f>
        <v>973.97259490617455</v>
      </c>
      <c r="C19" s="340">
        <f>[1]Saisie_SONAGESS!E19</f>
        <v>972.72682810653862</v>
      </c>
      <c r="D19" s="341">
        <f>[1]Saisie_SONAGESS!F19</f>
        <v>962.0242294411255</v>
      </c>
      <c r="E19" s="340">
        <f>[1]Saisie_SONAGESS!G19</f>
        <v>1123.4032955666946</v>
      </c>
      <c r="F19" s="342">
        <f>[1]Saisie_SONAGESS!H19</f>
        <v>923.74697916673165</v>
      </c>
      <c r="G19" s="333">
        <f t="shared" si="0"/>
        <v>-17.772452438751962</v>
      </c>
      <c r="H19" s="343">
        <f t="shared" si="1"/>
        <v>-5.1567791539639085</v>
      </c>
      <c r="I19" s="2" t="s">
        <v>166</v>
      </c>
    </row>
    <row r="20" spans="1:13" ht="23.25" customHeight="1">
      <c r="A20" s="338" t="s">
        <v>167</v>
      </c>
      <c r="B20" s="339">
        <f>[1]Saisie_SONAGESS!D20</f>
        <v>320.51596776770538</v>
      </c>
      <c r="C20" s="340">
        <f>[1]Saisie_SONAGESS!E20</f>
        <v>410.0300026621963</v>
      </c>
      <c r="D20" s="341">
        <f>[1]Saisie_SONAGESS!F20</f>
        <v>494.26056293911398</v>
      </c>
      <c r="E20" s="340">
        <f>[1]Saisie_SONAGESS!G20</f>
        <v>646.00527814431155</v>
      </c>
      <c r="F20" s="342">
        <f>[1]Saisie_SONAGESS!H20</f>
        <v>523.87062110295369</v>
      </c>
      <c r="G20" s="333">
        <f t="shared" si="0"/>
        <v>-18.90613918700431</v>
      </c>
      <c r="H20" s="343">
        <f t="shared" si="1"/>
        <v>63.446028836426024</v>
      </c>
      <c r="I20" s="319" t="s">
        <v>161</v>
      </c>
      <c r="J20" s="319" t="s">
        <v>162</v>
      </c>
      <c r="K20" s="319" t="s">
        <v>163</v>
      </c>
      <c r="L20" s="319" t="s">
        <v>42</v>
      </c>
      <c r="M20" s="319" t="s">
        <v>43</v>
      </c>
    </row>
    <row r="21" spans="1:13" ht="23.25" customHeight="1" thickBot="1">
      <c r="A21" s="344" t="s">
        <v>168</v>
      </c>
      <c r="B21" s="345">
        <f>[1]Saisie_SONAGESS!D21</f>
        <v>396.72335327497495</v>
      </c>
      <c r="C21" s="346">
        <f>[1]Saisie_SONAGESS!E21</f>
        <v>467.15788413727961</v>
      </c>
      <c r="D21" s="347">
        <f>[1]Saisie_SONAGESS!F21</f>
        <v>543.08196117426053</v>
      </c>
      <c r="E21" s="346">
        <f>[1]Saisie_SONAGESS!G21</f>
        <v>659.38532869532025</v>
      </c>
      <c r="F21" s="348">
        <f>[1]Saisie_SONAGESS!H21</f>
        <v>531.08533928422185</v>
      </c>
      <c r="G21" s="333">
        <f t="shared" si="0"/>
        <v>-19.457513509582725</v>
      </c>
      <c r="H21" s="349">
        <f t="shared" si="1"/>
        <v>33.867929603861398</v>
      </c>
      <c r="I21" s="38">
        <f>AVERAGE(B19,B20)</f>
        <v>647.24428133693993</v>
      </c>
      <c r="J21" s="38">
        <f>AVERAGE(E19,E20)</f>
        <v>884.70428685550314</v>
      </c>
      <c r="K21" s="38">
        <f>AVERAGE(F19,F20)</f>
        <v>723.80880013484261</v>
      </c>
      <c r="L21" s="37">
        <f>K21/J21-1</f>
        <v>-0.18186357759441851</v>
      </c>
      <c r="M21" s="37">
        <f>K21/I21-1</f>
        <v>0.11829307883532314</v>
      </c>
    </row>
    <row r="27" spans="1:13" ht="14.7" thickBot="1"/>
    <row r="28" spans="1:13">
      <c r="B28" s="350" t="str">
        <f>[1]Saisie_SONAGESS!W8</f>
        <v>122019</v>
      </c>
      <c r="C28" s="351" t="str">
        <f>[1]Saisie_SONAGESS!X8</f>
        <v>122020</v>
      </c>
      <c r="D28" s="351" t="str">
        <f>[1]Saisie_SONAGESS!Y8</f>
        <v>122021</v>
      </c>
      <c r="E28" s="351" t="str">
        <f>[1]Saisie_SONAGESS!Z8</f>
        <v>122022</v>
      </c>
      <c r="F28" s="352" t="str">
        <f>[1]Saisie_SONAGESS!AA8</f>
        <v>122023</v>
      </c>
      <c r="G28" s="353" t="s">
        <v>169</v>
      </c>
      <c r="H28" s="354"/>
    </row>
    <row r="29" spans="1:13" ht="14.7" thickBot="1">
      <c r="B29" s="355">
        <f>[1]Saisie_SONAGESS!W9</f>
        <v>43830</v>
      </c>
      <c r="C29" s="356">
        <f>[1]Saisie_SONAGESS!X9</f>
        <v>44196</v>
      </c>
      <c r="D29" s="356">
        <f>[1]Saisie_SONAGESS!Y9</f>
        <v>44561</v>
      </c>
      <c r="E29" s="356">
        <f>[1]Saisie_SONAGESS!Z9</f>
        <v>44926</v>
      </c>
      <c r="F29" s="357">
        <f>[1]Saisie_SONAGESS!AA9</f>
        <v>45291</v>
      </c>
      <c r="G29" s="358" t="s">
        <v>170</v>
      </c>
      <c r="H29" s="359" t="s">
        <v>171</v>
      </c>
    </row>
    <row r="30" spans="1:13" ht="14.7" thickTop="1">
      <c r="A30" s="360" t="s">
        <v>172</v>
      </c>
      <c r="B30" s="361">
        <f>[1]Saisie_SONAGESS!W10</f>
        <v>4939630</v>
      </c>
      <c r="C30" s="362">
        <f>[1]Saisie_SONAGESS!X10</f>
        <v>5179104</v>
      </c>
      <c r="D30" s="363">
        <f>[1]Saisie_SONAGESS!Y10</f>
        <v>4661140</v>
      </c>
      <c r="E30" s="362">
        <f>[1]Saisie_SONAGESS!Z10</f>
        <v>4915423</v>
      </c>
      <c r="F30" s="364">
        <f>[1]Saisie_SONAGESS!AA10</f>
        <v>5246405</v>
      </c>
      <c r="G30" s="365">
        <f>[1]Saisie_SONAGESS!AC10*100</f>
        <v>1.5177183854850451</v>
      </c>
      <c r="H30" s="366">
        <f>[1]Saisie_SONAGESS!AD10*100</f>
        <v>6.7335405315066543</v>
      </c>
    </row>
    <row r="31" spans="1:13">
      <c r="A31" s="367" t="s">
        <v>173</v>
      </c>
      <c r="B31" s="368">
        <f>[1]Saisie_SONAGESS!W11</f>
        <v>970176</v>
      </c>
      <c r="C31" s="369">
        <f>[1]Saisie_SONAGESS!X11</f>
        <v>957253</v>
      </c>
      <c r="D31" s="370">
        <f>[1]Saisie_SONAGESS!Y11</f>
        <v>705345</v>
      </c>
      <c r="E31" s="369">
        <f>[1]Saisie_SONAGESS!Z11</f>
        <v>830180</v>
      </c>
      <c r="F31" s="371">
        <f>[1]Saisie_SONAGESS!AA11</f>
        <v>871314</v>
      </c>
      <c r="G31" s="372">
        <f>[1]Saisie_SONAGESS!AC11*100</f>
        <v>-2.6511016211013039</v>
      </c>
      <c r="H31" s="373">
        <f>[1]Saisie_SONAGESS!AD11*100</f>
        <v>4.9548290732130296</v>
      </c>
    </row>
    <row r="32" spans="1:13">
      <c r="A32" s="367" t="s">
        <v>174</v>
      </c>
      <c r="B32" s="368">
        <f>[1]Saisie_SONAGESS!W12</f>
        <v>1871792</v>
      </c>
      <c r="C32" s="369">
        <f>[1]Saisie_SONAGESS!X12</f>
        <v>1893571</v>
      </c>
      <c r="D32" s="370">
        <f>[1]Saisie_SONAGESS!Y12</f>
        <v>1207786</v>
      </c>
      <c r="E32" s="369">
        <f>[1]Saisie_SONAGESS!Z12</f>
        <v>1414714</v>
      </c>
      <c r="F32" s="371">
        <f>[1]Saisie_SONAGESS!AA12</f>
        <v>1446416</v>
      </c>
      <c r="G32" s="372">
        <f>[1]Saisie_SONAGESS!AC12*100</f>
        <v>-6.2418762967809354</v>
      </c>
      <c r="H32" s="373">
        <f>[1]Saisie_SONAGESS!AD12*100</f>
        <v>2.2408769546353513</v>
      </c>
    </row>
    <row r="33" spans="1:8">
      <c r="A33" s="367" t="s">
        <v>175</v>
      </c>
      <c r="B33" s="368">
        <f>[1]Saisie_SONAGESS!W13</f>
        <v>1710898</v>
      </c>
      <c r="C33" s="369">
        <f>[1]Saisie_SONAGESS!X13</f>
        <v>1920101</v>
      </c>
      <c r="D33" s="370">
        <f>[1]Saisie_SONAGESS!Y13</f>
        <v>1853510</v>
      </c>
      <c r="E33" s="369">
        <f>[1]Saisie_SONAGESS!Z13</f>
        <v>1732460</v>
      </c>
      <c r="F33" s="371">
        <f>[1]Saisie_SONAGESS!AA13</f>
        <v>2053927</v>
      </c>
      <c r="G33" s="372">
        <f>[1]Saisie_SONAGESS!AC13*100</f>
        <v>4.6743376167326378</v>
      </c>
      <c r="H33" s="373">
        <f>[1]Saisie_SONAGESS!AD13*100</f>
        <v>18.555522205418896</v>
      </c>
    </row>
    <row r="34" spans="1:8" ht="28.8">
      <c r="A34" s="367" t="s">
        <v>176</v>
      </c>
      <c r="B34" s="368">
        <f>[1]Saisie_SONAGESS!W14</f>
        <v>376577</v>
      </c>
      <c r="C34" s="369">
        <f>[1]Saisie_SONAGESS!X14</f>
        <v>451421</v>
      </c>
      <c r="D34" s="370">
        <f>[1]Saisie_SONAGESS!Y14</f>
        <v>451014</v>
      </c>
      <c r="E34" s="369">
        <f>[1]Saisie_SONAGESS!Z14</f>
        <v>438982</v>
      </c>
      <c r="F34" s="371">
        <f>[1]Saisie_SONAGESS!AA14</f>
        <v>444785</v>
      </c>
      <c r="G34" s="372">
        <f>[1]Saisie_SONAGESS!AC14*100</f>
        <v>4.2495251157760761</v>
      </c>
      <c r="H34" s="373">
        <f>[1]Saisie_SONAGESS!AD14*100</f>
        <v>1.321922083365612</v>
      </c>
    </row>
    <row r="35" spans="1:8" ht="14.7" thickBot="1">
      <c r="A35" s="374" t="s">
        <v>177</v>
      </c>
      <c r="B35" s="375">
        <f>[1]Saisie_SONAGESS!W15</f>
        <v>10238</v>
      </c>
      <c r="C35" s="376">
        <f>[1]Saisie_SONAGESS!X15</f>
        <v>10758</v>
      </c>
      <c r="D35" s="377">
        <f>[1]Saisie_SONAGESS!Y15</f>
        <v>7550</v>
      </c>
      <c r="E35" s="376">
        <f>[1]Saisie_SONAGESS!Z15</f>
        <v>10758</v>
      </c>
      <c r="F35" s="378">
        <f>[1]Saisie_SONAGESS!AA15</f>
        <v>17054</v>
      </c>
      <c r="G35" s="372">
        <f>[1]Saisie_SONAGESS!AC15*100</f>
        <v>13.606396174976542</v>
      </c>
      <c r="H35" s="379">
        <f>[1]Saisie_SONAGESS!AD15*100</f>
        <v>58.523889198735837</v>
      </c>
    </row>
    <row r="36" spans="1:8" ht="15" thickTop="1" thickBot="1">
      <c r="A36" s="380" t="s">
        <v>178</v>
      </c>
      <c r="B36" s="368">
        <f>[1]Saisie_SONAGESS!W16</f>
        <v>396128.73759972042</v>
      </c>
      <c r="C36" s="369">
        <f>[1]Saisie_SONAGESS!X16</f>
        <v>630525.75122875546</v>
      </c>
      <c r="D36" s="370">
        <f>[1]Saisie_SONAGESS!Y16</f>
        <v>535284.92384218785</v>
      </c>
      <c r="E36" s="369">
        <f>[1]Saisie_SONAGESS!Z16</f>
        <v>559064.38548850967</v>
      </c>
      <c r="F36" s="371">
        <f>[1]Saisie_SONAGESS!AA16</f>
        <v>667055.68733472005</v>
      </c>
      <c r="G36" s="372">
        <v>19.627233709569492</v>
      </c>
      <c r="H36" s="373">
        <f>(F36/E36-1)*100</f>
        <v>19.316433786396136</v>
      </c>
    </row>
    <row r="37" spans="1:8" ht="15" thickTop="1" thickBot="1">
      <c r="A37" s="380" t="s">
        <v>179</v>
      </c>
      <c r="B37" s="375">
        <f>[1]Saisie_SONAGESS!W17</f>
        <v>724231.80209709122</v>
      </c>
      <c r="C37" s="376">
        <f>[1]Saisie_SONAGESS!X17</f>
        <v>696635.62056103267</v>
      </c>
      <c r="D37" s="377">
        <f>[1]Saisie_SONAGESS!Y17</f>
        <v>795413.50837110472</v>
      </c>
      <c r="E37" s="376">
        <f>[1]Saisie_SONAGESS!Z17</f>
        <v>668633.09761909652</v>
      </c>
      <c r="F37" s="378">
        <f>[1]Saisie_SONAGESS!AA17</f>
        <v>605012.10210556793</v>
      </c>
      <c r="G37" s="372">
        <v>-13.320213746920583</v>
      </c>
      <c r="H37" s="379">
        <f>(F37/E37-1)*100</f>
        <v>-9.515083195862351</v>
      </c>
    </row>
    <row r="38" spans="1:8" ht="15" thickTop="1" thickBot="1">
      <c r="A38" s="380" t="s">
        <v>180</v>
      </c>
      <c r="B38" s="368">
        <f>[1]Saisie_SONAGESS!W18</f>
        <v>51707.69239658703</v>
      </c>
      <c r="C38" s="369">
        <f>[1]Saisie_SONAGESS!X18</f>
        <v>98512.808518667705</v>
      </c>
      <c r="D38" s="370">
        <f>[1]Saisie_SONAGESS!Y18</f>
        <v>94427.943010046452</v>
      </c>
      <c r="E38" s="369">
        <f>[1]Saisie_SONAGESS!Z18</f>
        <v>152540.46631617605</v>
      </c>
      <c r="F38" s="371">
        <f>[1]Saisie_SONAGESS!AA18</f>
        <v>147350.82186666047</v>
      </c>
      <c r="G38" s="372">
        <v>35.298503652070281</v>
      </c>
      <c r="H38" s="373">
        <f>(F38/E38-1)*100</f>
        <v>-3.4021427722390918</v>
      </c>
    </row>
    <row r="39" spans="1:8" ht="15" thickTop="1" thickBot="1">
      <c r="A39" s="380" t="s">
        <v>181</v>
      </c>
      <c r="B39" s="375">
        <f>[1]Saisie_SONAGESS!W19</f>
        <v>374702.75122970896</v>
      </c>
      <c r="C39" s="376">
        <f>[1]Saisie_SONAGESS!X19</f>
        <v>384614.42156258627</v>
      </c>
      <c r="D39" s="377">
        <f>[1]Saisie_SONAGESS!Y19</f>
        <v>234637.32148515349</v>
      </c>
      <c r="E39" s="376">
        <f>[1]Saisie_SONAGESS!Z19</f>
        <v>208795.64487097581</v>
      </c>
      <c r="F39" s="378">
        <f>[1]Saisie_SONAGESS!AA19</f>
        <v>203318.5075041547</v>
      </c>
      <c r="G39" s="381">
        <v>-27.69965108453486</v>
      </c>
      <c r="H39" s="379">
        <f>(F39/E39-1)*100</f>
        <v>-2.6232047944322212</v>
      </c>
    </row>
    <row r="40" spans="1:8" ht="14.7" thickTop="1"/>
  </sheetData>
  <pageMargins left="0.70866141732283472" right="0.70866141732283472" top="0.74803149606299213" bottom="0.74803149606299213" header="0.31496062992125984" footer="0.31496062992125984"/>
  <pageSetup paperSize="9" scale="85" firstPageNumber="17" orientation="portrait" useFirstPageNumber="1" r:id="rId1"/>
  <headerFooter>
    <oddHeader>&amp;LComité de Prévision et de Conjoncture&amp;RTableau de bord de l’économie - 4ème trimestre 2024</oddHeader>
    <oddFooter>&amp;C&amp;"Arial,Normal"&amp;P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B353F-1F8D-475F-A08B-5830D574F2BB}">
  <sheetPr>
    <tabColor rgb="FF00B050"/>
  </sheetPr>
  <dimension ref="A1:K221"/>
  <sheetViews>
    <sheetView view="pageBreakPreview" topLeftCell="A31" zoomScale="130" zoomScaleNormal="100" zoomScaleSheetLayoutView="130" zoomScalePageLayoutView="96" workbookViewId="0">
      <selection activeCell="M29" sqref="M29"/>
    </sheetView>
  </sheetViews>
  <sheetFormatPr baseColWidth="10" defaultRowHeight="14.4"/>
  <cols>
    <col min="1" max="4" width="10.109375" style="2" customWidth="1"/>
    <col min="5" max="8" width="9.0546875" style="2" customWidth="1"/>
    <col min="9" max="9" width="1.0546875" style="2" customWidth="1"/>
    <col min="10" max="16384" width="10.6640625" style="2"/>
  </cols>
  <sheetData>
    <row r="1" spans="1:9" ht="10.5" customHeight="1">
      <c r="A1" s="240"/>
      <c r="B1" s="240"/>
      <c r="C1" s="240"/>
      <c r="D1" s="240"/>
      <c r="E1" s="240"/>
      <c r="F1" s="240"/>
      <c r="G1" s="240"/>
      <c r="H1" s="240"/>
      <c r="I1" s="240"/>
    </row>
    <row r="2" spans="1:9" ht="10.5" customHeight="1">
      <c r="A2" s="240"/>
      <c r="B2" s="240"/>
      <c r="C2" s="240"/>
      <c r="D2" s="240"/>
      <c r="E2" s="240"/>
      <c r="F2" s="240"/>
      <c r="G2" s="240"/>
      <c r="H2" s="240"/>
      <c r="I2" s="240"/>
    </row>
    <row r="3" spans="1:9" ht="15.3">
      <c r="A3" s="240"/>
      <c r="B3" s="382" t="s">
        <v>21</v>
      </c>
      <c r="C3" s="240"/>
      <c r="D3" s="240"/>
      <c r="E3" s="240"/>
      <c r="F3" s="240"/>
      <c r="G3" s="240"/>
      <c r="H3" s="240"/>
      <c r="I3" s="240"/>
    </row>
    <row r="4" spans="1:9" ht="15.3">
      <c r="A4" s="240"/>
      <c r="B4" s="382"/>
      <c r="C4" s="240"/>
      <c r="D4" s="240"/>
      <c r="E4" s="240"/>
      <c r="F4" s="240"/>
      <c r="G4" s="240"/>
      <c r="H4" s="240"/>
      <c r="I4" s="240"/>
    </row>
    <row r="5" spans="1:9" ht="15.3">
      <c r="A5" s="240"/>
      <c r="B5" s="382"/>
      <c r="C5" s="382"/>
      <c r="D5" s="382"/>
      <c r="E5" s="240"/>
      <c r="F5" s="240"/>
      <c r="G5" s="240"/>
      <c r="H5" s="240"/>
      <c r="I5" s="240"/>
    </row>
    <row r="6" spans="1:9" ht="10.5" customHeight="1">
      <c r="A6" s="240"/>
      <c r="B6" s="382"/>
      <c r="C6" s="382"/>
      <c r="D6" s="382"/>
      <c r="E6" s="240"/>
      <c r="F6" s="240"/>
      <c r="G6" s="240"/>
      <c r="H6" s="240"/>
      <c r="I6" s="240"/>
    </row>
    <row r="7" spans="1:9" ht="21" customHeight="1">
      <c r="A7" s="870" t="s">
        <v>182</v>
      </c>
      <c r="B7" s="870"/>
      <c r="C7" s="870"/>
      <c r="D7" s="870"/>
      <c r="E7" s="870"/>
      <c r="F7" s="870"/>
      <c r="G7" s="870"/>
      <c r="H7" s="870"/>
    </row>
    <row r="8" spans="1:9" ht="12" customHeight="1">
      <c r="A8" s="383"/>
      <c r="B8" s="383"/>
      <c r="C8" s="383"/>
      <c r="D8" s="383"/>
      <c r="E8" s="383"/>
      <c r="F8" s="383"/>
      <c r="G8" s="383"/>
    </row>
    <row r="21" ht="12" customHeight="1"/>
    <row r="36" ht="12" customHeight="1"/>
    <row r="46" ht="12" customHeight="1"/>
    <row r="56" spans="1:8" ht="21" customHeight="1">
      <c r="A56" s="870" t="s">
        <v>183</v>
      </c>
      <c r="B56" s="870"/>
      <c r="C56" s="870"/>
      <c r="D56" s="870"/>
      <c r="E56" s="870"/>
      <c r="F56" s="870"/>
      <c r="G56" s="870"/>
      <c r="H56" s="870"/>
    </row>
    <row r="57" spans="1:8" ht="12" customHeight="1"/>
    <row r="58" spans="1:8" ht="10.5" customHeight="1"/>
    <row r="59" spans="1:8" ht="10.5" customHeight="1"/>
    <row r="60" spans="1:8" ht="10.5" customHeight="1"/>
    <row r="61" spans="1:8" ht="10.5" customHeight="1"/>
    <row r="62" spans="1:8" ht="10.5" customHeight="1"/>
    <row r="63" spans="1:8" ht="10.5" customHeight="1"/>
    <row r="64" spans="1:8" ht="10.5" customHeight="1"/>
    <row r="65" spans="1:8" ht="10.5" customHeight="1"/>
    <row r="66" spans="1:8" ht="10.5" customHeight="1"/>
    <row r="67" spans="1:8" ht="10.5" customHeight="1"/>
    <row r="68" spans="1:8" ht="10.5" customHeight="1"/>
    <row r="69" spans="1:8" ht="10.5" customHeight="1"/>
    <row r="70" spans="1:8" ht="10.5" customHeight="1"/>
    <row r="71" spans="1:8" ht="10.5" customHeight="1"/>
    <row r="72" spans="1:8" ht="10.5" customHeight="1"/>
    <row r="73" spans="1:8" ht="21" customHeight="1">
      <c r="A73" s="870" t="s">
        <v>184</v>
      </c>
      <c r="B73" s="870"/>
      <c r="C73" s="870"/>
      <c r="D73" s="870"/>
      <c r="E73" s="870"/>
      <c r="F73" s="870"/>
      <c r="G73" s="870"/>
      <c r="H73" s="870"/>
    </row>
    <row r="74" spans="1:8" ht="9.75" customHeight="1">
      <c r="A74" s="240"/>
      <c r="B74" s="240"/>
      <c r="C74" s="240"/>
      <c r="D74" s="240"/>
      <c r="E74" s="240"/>
      <c r="F74" s="240"/>
      <c r="G74" s="240"/>
    </row>
    <row r="88" ht="12" customHeight="1"/>
    <row r="111" spans="11:11">
      <c r="K111" s="2" t="s">
        <v>185</v>
      </c>
    </row>
    <row r="127" spans="1:8" ht="10.5" customHeight="1"/>
    <row r="128" spans="1:8" ht="21" customHeight="1">
      <c r="A128" s="871" t="s">
        <v>186</v>
      </c>
      <c r="B128" s="871"/>
      <c r="C128" s="871"/>
      <c r="D128" s="871"/>
      <c r="E128" s="871"/>
      <c r="F128" s="871"/>
      <c r="G128" s="871"/>
      <c r="H128" s="871"/>
    </row>
    <row r="129" ht="12"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spans="1:7" ht="10.5" customHeight="1"/>
    <row r="146" spans="1:7" ht="10.5" customHeight="1"/>
    <row r="147" spans="1:7" ht="10.5" customHeight="1"/>
    <row r="148" spans="1:7" ht="10.5" customHeight="1"/>
    <row r="149" spans="1:7" ht="12" customHeight="1">
      <c r="A149" s="384"/>
      <c r="B149" s="384"/>
      <c r="C149" s="384"/>
      <c r="D149" s="384"/>
      <c r="E149" s="384"/>
      <c r="F149" s="384"/>
      <c r="G149" s="384"/>
    </row>
    <row r="169" spans="1:8" ht="21" customHeight="1">
      <c r="A169" s="871" t="s">
        <v>187</v>
      </c>
      <c r="B169" s="871"/>
      <c r="C169" s="871"/>
      <c r="D169" s="871"/>
      <c r="E169" s="871"/>
      <c r="F169" s="871"/>
      <c r="G169" s="871"/>
      <c r="H169" s="871"/>
    </row>
    <row r="170" spans="1:8" ht="12" customHeight="1">
      <c r="A170" s="384"/>
      <c r="B170" s="384"/>
      <c r="C170" s="384"/>
      <c r="D170" s="384"/>
      <c r="E170" s="384"/>
      <c r="F170" s="384"/>
      <c r="G170" s="384"/>
    </row>
    <row r="186" spans="1:8" ht="19.5">
      <c r="A186" s="871" t="s">
        <v>188</v>
      </c>
      <c r="B186" s="871"/>
      <c r="C186" s="871"/>
      <c r="D186" s="871"/>
      <c r="E186" s="871"/>
      <c r="F186" s="871"/>
      <c r="G186" s="871"/>
      <c r="H186" s="871"/>
    </row>
    <row r="187" spans="1:8" ht="21" customHeight="1"/>
    <row r="188" spans="1:8" ht="12" customHeight="1"/>
    <row r="203" spans="1:8" ht="3" customHeight="1"/>
    <row r="204" spans="1:8" hidden="1"/>
    <row r="205" spans="1:8" ht="21" hidden="1" customHeight="1">
      <c r="A205" s="870" t="s">
        <v>189</v>
      </c>
      <c r="B205" s="870"/>
      <c r="C205" s="870"/>
      <c r="D205" s="870"/>
      <c r="E205" s="870"/>
      <c r="F205" s="870"/>
      <c r="G205" s="870"/>
      <c r="H205" s="870"/>
    </row>
    <row r="206" spans="1:8" ht="10.5" hidden="1" customHeight="1"/>
    <row r="207" spans="1:8" hidden="1"/>
    <row r="208" spans="1:8" hidden="1"/>
    <row r="209" spans="1:8" hidden="1"/>
    <row r="210" spans="1:8" hidden="1"/>
    <row r="211" spans="1:8" hidden="1"/>
    <row r="212" spans="1:8" hidden="1"/>
    <row r="213" spans="1:8" hidden="1"/>
    <row r="214" spans="1:8" hidden="1"/>
    <row r="215" spans="1:8" hidden="1"/>
    <row r="216" spans="1:8" hidden="1"/>
    <row r="217" spans="1:8" hidden="1"/>
    <row r="218" spans="1:8" hidden="1"/>
    <row r="219" spans="1:8" ht="12" hidden="1" customHeight="1"/>
    <row r="220" spans="1:8" ht="21" customHeight="1">
      <c r="A220" s="870" t="s">
        <v>190</v>
      </c>
      <c r="B220" s="870"/>
      <c r="C220" s="870"/>
      <c r="D220" s="870"/>
      <c r="E220" s="870"/>
      <c r="F220" s="870"/>
      <c r="G220" s="870"/>
      <c r="H220" s="870"/>
    </row>
    <row r="221" spans="1:8" ht="12" customHeight="1"/>
  </sheetData>
  <mergeCells count="8">
    <mergeCell ref="A205:H205"/>
    <mergeCell ref="A220:H220"/>
    <mergeCell ref="A7:H7"/>
    <mergeCell ref="A56:H56"/>
    <mergeCell ref="A73:H73"/>
    <mergeCell ref="A128:H128"/>
    <mergeCell ref="A169:H169"/>
    <mergeCell ref="A186:H186"/>
  </mergeCells>
  <printOptions horizontalCentered="1"/>
  <pageMargins left="0.70866141732283472" right="0.70866141732283472" top="0.74803149606299213" bottom="0.74803149606299213" header="0.31496062992125984" footer="0.31496062992125984"/>
  <pageSetup paperSize="9" scale="108" firstPageNumber="18" orientation="portrait" useFirstPageNumber="1" r:id="rId1"/>
  <headerFooter>
    <oddHeader>&amp;LComité de Prévision et de Conjoncture&amp;RTableau de bord de l’économie - 4ème trimestre 2024</oddHeader>
    <oddFooter>&amp;C&amp;"Arial,Normal"&amp;P</oddFooter>
  </headerFooter>
  <rowBreaks count="4" manualBreakCount="4">
    <brk id="45" max="8" man="1"/>
    <brk id="72" max="8" man="1"/>
    <brk id="116" max="8" man="1"/>
    <brk id="168"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4558-0DE6-49AD-92C5-E9BE9130C65D}">
  <sheetPr>
    <tabColor rgb="FF00B050"/>
  </sheetPr>
  <dimension ref="A1:K133"/>
  <sheetViews>
    <sheetView view="pageBreakPreview" topLeftCell="A16" zoomScale="130" zoomScaleNormal="100" zoomScaleSheetLayoutView="130" zoomScalePageLayoutView="115" workbookViewId="0">
      <selection activeCell="M29" sqref="M29"/>
    </sheetView>
  </sheetViews>
  <sheetFormatPr baseColWidth="10" defaultRowHeight="14.4"/>
  <cols>
    <col min="1" max="1" width="36.33203125" style="2" customWidth="1"/>
    <col min="2" max="3" width="9.6640625" style="2" customWidth="1"/>
    <col min="4" max="4" width="10.5546875" style="2" customWidth="1"/>
    <col min="5" max="5" width="10.71875" style="2" customWidth="1"/>
    <col min="6" max="6" width="10.21875" style="2" customWidth="1"/>
    <col min="7" max="7" width="10.5546875" style="2" customWidth="1"/>
    <col min="8" max="8" width="11.1640625" style="2" customWidth="1"/>
    <col min="9" max="9" width="7.0546875" style="2" customWidth="1"/>
    <col min="10" max="10" width="5.109375" style="2" customWidth="1"/>
    <col min="11" max="16384" width="10.6640625" style="2"/>
  </cols>
  <sheetData>
    <row r="1" spans="1:9" ht="7.15" customHeight="1"/>
    <row r="2" spans="1:9" ht="28.15" customHeight="1">
      <c r="A2" s="876" t="s">
        <v>191</v>
      </c>
      <c r="B2" s="876"/>
      <c r="C2" s="876"/>
      <c r="D2" s="876"/>
      <c r="E2" s="876"/>
      <c r="F2" s="876"/>
      <c r="G2" s="876"/>
      <c r="H2" s="876"/>
      <c r="I2" s="876"/>
    </row>
    <row r="3" spans="1:9" ht="15.3">
      <c r="A3" s="385"/>
      <c r="B3" s="385"/>
      <c r="C3" s="385"/>
      <c r="D3" s="385"/>
      <c r="E3" s="385"/>
      <c r="F3" s="385"/>
      <c r="G3" s="385"/>
      <c r="H3" s="385"/>
      <c r="I3" s="385"/>
    </row>
    <row r="4" spans="1:9" ht="19.5" customHeight="1">
      <c r="A4" s="877" t="s">
        <v>182</v>
      </c>
      <c r="B4" s="878"/>
      <c r="C4" s="878"/>
      <c r="D4" s="878"/>
      <c r="E4" s="878"/>
      <c r="F4" s="878"/>
      <c r="G4" s="878"/>
      <c r="H4" s="878"/>
      <c r="I4" s="879"/>
    </row>
    <row r="5" spans="1:9" ht="15.4" customHeight="1">
      <c r="A5" s="880"/>
      <c r="B5" s="881"/>
      <c r="C5" s="881"/>
      <c r="D5" s="881"/>
      <c r="E5" s="881"/>
      <c r="F5" s="881"/>
      <c r="G5" s="881"/>
      <c r="H5" s="881"/>
      <c r="I5" s="882"/>
    </row>
    <row r="7" spans="1:9" ht="43.2">
      <c r="A7" s="386" t="s">
        <v>192</v>
      </c>
      <c r="B7" s="387" t="s">
        <v>193</v>
      </c>
      <c r="C7" s="388">
        <f>[1]BaseToFE!D74</f>
        <v>4</v>
      </c>
      <c r="D7" s="388">
        <f>[1]BaseToFE!E74</f>
        <v>1</v>
      </c>
      <c r="E7" s="388">
        <f>[1]BaseToFE!F74</f>
        <v>2</v>
      </c>
      <c r="F7" s="388">
        <f>[1]BaseToFE!G74</f>
        <v>3</v>
      </c>
      <c r="G7" s="388">
        <f>[1]BaseToFE!H74</f>
        <v>4</v>
      </c>
      <c r="H7" s="874" t="s">
        <v>194</v>
      </c>
      <c r="I7" s="874" t="s">
        <v>195</v>
      </c>
    </row>
    <row r="8" spans="1:9">
      <c r="A8" s="389" t="s">
        <v>196</v>
      </c>
      <c r="B8" s="390" t="s">
        <v>197</v>
      </c>
      <c r="C8" s="391">
        <f>[1]BaseToFE!D75</f>
        <v>2023</v>
      </c>
      <c r="D8" s="391">
        <f>[1]BaseToFE!E75</f>
        <v>2024</v>
      </c>
      <c r="E8" s="391">
        <f>[1]BaseToFE!F75</f>
        <v>2024</v>
      </c>
      <c r="F8" s="391">
        <f>[1]BaseToFE!G75</f>
        <v>2024</v>
      </c>
      <c r="G8" s="391">
        <f>[1]BaseToFE!H75</f>
        <v>2024</v>
      </c>
      <c r="H8" s="883"/>
      <c r="I8" s="883" t="s">
        <v>41</v>
      </c>
    </row>
    <row r="9" spans="1:9" ht="15.3">
      <c r="A9" s="392"/>
      <c r="B9" s="393"/>
      <c r="C9" s="394"/>
      <c r="D9" s="394"/>
      <c r="E9" s="394"/>
      <c r="F9" s="394"/>
      <c r="G9" s="394"/>
      <c r="H9" s="393"/>
      <c r="I9" s="395"/>
    </row>
    <row r="10" spans="1:9">
      <c r="A10" s="396" t="s">
        <v>198</v>
      </c>
      <c r="B10" s="397">
        <f>[1]BaseToFE!C77</f>
        <v>3083.3450705957257</v>
      </c>
      <c r="C10" s="398">
        <f>[1]BaseToFE!D77</f>
        <v>2694.7939728092815</v>
      </c>
      <c r="D10" s="399">
        <f>[1]BaseToFE!E77</f>
        <v>671.35859187472795</v>
      </c>
      <c r="E10" s="400">
        <f>[1]BaseToFE!F77</f>
        <v>1491.9590892584386</v>
      </c>
      <c r="F10" s="399">
        <f>[1]BaseToFE!G77</f>
        <v>2207.7760812547781</v>
      </c>
      <c r="G10" s="398">
        <f>[1]BaseToFE!H77</f>
        <v>3030.7450186083843</v>
      </c>
      <c r="H10" s="401">
        <f>G10/B10*100</f>
        <v>98.294058861949608</v>
      </c>
      <c r="I10" s="402">
        <f>IF(C10&lt;&gt;0,G10/C10-1,"")*100</f>
        <v>12.466669036255817</v>
      </c>
    </row>
    <row r="11" spans="1:9">
      <c r="A11" s="403" t="s">
        <v>199</v>
      </c>
      <c r="B11" s="404">
        <f>[1]BaseToFE!C78</f>
        <v>2605.8150439985102</v>
      </c>
      <c r="C11" s="405">
        <f>[1]BaseToFE!D78</f>
        <v>2220.6501432660666</v>
      </c>
      <c r="D11" s="406">
        <f>[1]BaseToFE!E78</f>
        <v>566.28164598797855</v>
      </c>
      <c r="E11" s="407">
        <f>[1]BaseToFE!F78</f>
        <v>1263.6327223982739</v>
      </c>
      <c r="F11" s="406">
        <f>[1]BaseToFE!G78</f>
        <v>1872.2719653683002</v>
      </c>
      <c r="G11" s="405">
        <f>[1]BaseToFE!H78</f>
        <v>2578.5271346710742</v>
      </c>
      <c r="H11" s="401">
        <f t="shared" ref="H11:H23" si="0">G11/B11*100</f>
        <v>98.952807130717773</v>
      </c>
      <c r="I11" s="408">
        <f t="shared" ref="I11:I23" si="1">IF(C11&lt;&gt;0,G11/C11-1,"")*100</f>
        <v>16.115865549115838</v>
      </c>
    </row>
    <row r="12" spans="1:9">
      <c r="A12" s="409" t="s">
        <v>200</v>
      </c>
      <c r="B12" s="410">
        <f>[1]BaseToFE!C79</f>
        <v>0</v>
      </c>
      <c r="C12" s="411">
        <f>[1]BaseToFE!D79</f>
        <v>0</v>
      </c>
      <c r="D12" s="412">
        <f>[1]BaseToFE!E79</f>
        <v>0</v>
      </c>
      <c r="E12" s="413">
        <f>[1]BaseToFE!F79</f>
        <v>0</v>
      </c>
      <c r="F12" s="412">
        <f>[1]BaseToFE!G79</f>
        <v>0</v>
      </c>
      <c r="G12" s="411">
        <f>[1]BaseToFE!H79</f>
        <v>0</v>
      </c>
      <c r="H12" s="414"/>
      <c r="I12" s="415"/>
    </row>
    <row r="13" spans="1:9" ht="28.2">
      <c r="A13" s="416" t="s">
        <v>201</v>
      </c>
      <c r="B13" s="410">
        <f>[1]BaseToFE!C80</f>
        <v>917.29071799999997</v>
      </c>
      <c r="C13" s="417">
        <f>[1]BaseToFE!D80</f>
        <v>713.95301102099995</v>
      </c>
      <c r="D13" s="418">
        <f>[1]BaseToFE!E80</f>
        <v>152.78113603999998</v>
      </c>
      <c r="E13" s="419">
        <f>[1]BaseToFE!F80</f>
        <v>350.71073881999996</v>
      </c>
      <c r="F13" s="418">
        <f>[1]BaseToFE!G80</f>
        <v>530.40450570899998</v>
      </c>
      <c r="G13" s="417">
        <f>[1]BaseToFE!H80</f>
        <v>709.39196775400001</v>
      </c>
      <c r="H13" s="420">
        <f t="shared" si="0"/>
        <v>77.335565904418104</v>
      </c>
      <c r="I13" s="415">
        <f t="shared" si="1"/>
        <v>-0.63884362088162394</v>
      </c>
    </row>
    <row r="14" spans="1:9" ht="28.5">
      <c r="A14" s="421" t="s">
        <v>202</v>
      </c>
      <c r="B14" s="410">
        <f>[1]BaseToFE!C81</f>
        <v>21.881001999999999</v>
      </c>
      <c r="C14" s="417">
        <f>[1]BaseToFE!D81</f>
        <v>18.464144054999998</v>
      </c>
      <c r="D14" s="418">
        <f>[1]BaseToFE!E81</f>
        <v>5.2533803649999999</v>
      </c>
      <c r="E14" s="419">
        <f>[1]BaseToFE!F81</f>
        <v>10.134118337</v>
      </c>
      <c r="F14" s="418">
        <f>[1]BaseToFE!G81</f>
        <v>15.254094775</v>
      </c>
      <c r="G14" s="417">
        <f>[1]BaseToFE!H81</f>
        <v>20.130394092000003</v>
      </c>
      <c r="H14" s="420">
        <f t="shared" si="0"/>
        <v>91.999416169332676</v>
      </c>
      <c r="I14" s="415">
        <f t="shared" si="1"/>
        <v>9.0242473847510496</v>
      </c>
    </row>
    <row r="15" spans="1:9">
      <c r="A15" s="421" t="s">
        <v>203</v>
      </c>
      <c r="B15" s="410">
        <f>[1]BaseToFE!C82</f>
        <v>39.892924999999998</v>
      </c>
      <c r="C15" s="417">
        <f>[1]BaseToFE!D82</f>
        <v>14.617856490666666</v>
      </c>
      <c r="D15" s="418">
        <f>[1]BaseToFE!E82</f>
        <v>3.5895745350285715</v>
      </c>
      <c r="E15" s="419">
        <f>[1]BaseToFE!F82</f>
        <v>7.0128062042739927</v>
      </c>
      <c r="F15" s="418">
        <f>[1]BaseToFE!G82</f>
        <v>10.804238037950183</v>
      </c>
      <c r="G15" s="417">
        <f>[1]BaseToFE!H82</f>
        <v>15.016687229873993</v>
      </c>
      <c r="H15" s="420">
        <f t="shared" si="0"/>
        <v>37.642482294477013</v>
      </c>
      <c r="I15" s="415">
        <f t="shared" si="1"/>
        <v>2.7283804534678158</v>
      </c>
    </row>
    <row r="16" spans="1:9">
      <c r="A16" s="421" t="s">
        <v>204</v>
      </c>
      <c r="B16" s="410">
        <f>[1]BaseToFE!C83</f>
        <v>1274.6330064615936</v>
      </c>
      <c r="C16" s="417">
        <f>[1]BaseToFE!D83</f>
        <v>1178.7042836591002</v>
      </c>
      <c r="D16" s="418">
        <f>[1]BaseToFE!E83</f>
        <v>322.77200780995003</v>
      </c>
      <c r="E16" s="419">
        <f>[1]BaseToFE!F83</f>
        <v>642.68959144000007</v>
      </c>
      <c r="F16" s="418">
        <f>[1]BaseToFE!G83</f>
        <v>974.99802081535017</v>
      </c>
      <c r="G16" s="417">
        <f>[1]BaseToFE!H83</f>
        <v>1304.8450382682001</v>
      </c>
      <c r="H16" s="420">
        <f t="shared" si="0"/>
        <v>102.37025337124102</v>
      </c>
      <c r="I16" s="415">
        <f t="shared" si="1"/>
        <v>10.701645557570739</v>
      </c>
    </row>
    <row r="17" spans="1:9" ht="28.5">
      <c r="A17" s="421" t="s">
        <v>205</v>
      </c>
      <c r="B17" s="410">
        <f>[1]BaseToFE!C84</f>
        <v>348.25151753691688</v>
      </c>
      <c r="C17" s="417">
        <f>[1]BaseToFE!D84</f>
        <v>292.010716919</v>
      </c>
      <c r="D17" s="418">
        <f>[1]BaseToFE!E84</f>
        <v>81.149045862000008</v>
      </c>
      <c r="E17" s="419">
        <f>[1]BaseToFE!F84</f>
        <v>251.69736616099999</v>
      </c>
      <c r="F17" s="418">
        <f>[1]BaseToFE!G84</f>
        <v>338.637502208</v>
      </c>
      <c r="G17" s="417">
        <f>[1]BaseToFE!H84</f>
        <v>525.934294131</v>
      </c>
      <c r="H17" s="420">
        <f t="shared" si="0"/>
        <v>151.02139334547124</v>
      </c>
      <c r="I17" s="415">
        <f t="shared" si="1"/>
        <v>80.107874012338854</v>
      </c>
    </row>
    <row r="18" spans="1:9">
      <c r="A18" s="422" t="s">
        <v>206</v>
      </c>
      <c r="B18" s="410">
        <f>[1]BaseToFE!C85</f>
        <v>3.865875</v>
      </c>
      <c r="C18" s="417">
        <f>[1]BaseToFE!D85</f>
        <v>2.9001311213000003</v>
      </c>
      <c r="D18" s="418">
        <f>[1]BaseToFE!E85</f>
        <v>0.7365013760000001</v>
      </c>
      <c r="E18" s="419">
        <f>[1]BaseToFE!F85</f>
        <v>1.3881014360000001</v>
      </c>
      <c r="F18" s="418">
        <f>[1]BaseToFE!G85</f>
        <v>2.1736038230000005</v>
      </c>
      <c r="G18" s="417">
        <f>[1]BaseToFE!H85</f>
        <v>3.2087531960000009</v>
      </c>
      <c r="H18" s="420">
        <f t="shared" si="0"/>
        <v>83.001990390273889</v>
      </c>
      <c r="I18" s="415">
        <f t="shared" si="1"/>
        <v>10.641659352341936</v>
      </c>
    </row>
    <row r="19" spans="1:9">
      <c r="A19" s="403" t="s">
        <v>207</v>
      </c>
      <c r="B19" s="423">
        <f>[1]BaseToFE!C86</f>
        <v>0</v>
      </c>
      <c r="C19" s="424">
        <f>[1]BaseToFE!D86</f>
        <v>0</v>
      </c>
      <c r="D19" s="425">
        <f>[1]BaseToFE!E86</f>
        <v>0</v>
      </c>
      <c r="E19" s="426">
        <f>[1]BaseToFE!F86</f>
        <v>0</v>
      </c>
      <c r="F19" s="425">
        <f>[1]BaseToFE!G86</f>
        <v>0</v>
      </c>
      <c r="G19" s="424">
        <f>[1]BaseToFE!H86</f>
        <v>0</v>
      </c>
      <c r="H19" s="427"/>
      <c r="I19" s="408"/>
    </row>
    <row r="20" spans="1:9">
      <c r="A20" s="403" t="s">
        <v>208</v>
      </c>
      <c r="B20" s="423">
        <f>[1]BaseToFE!C87</f>
        <v>227.32393999999999</v>
      </c>
      <c r="C20" s="424">
        <f>[1]BaseToFE!D87</f>
        <v>203.50104382320364</v>
      </c>
      <c r="D20" s="425">
        <f>[1]BaseToFE!E87</f>
        <v>41.678406840182774</v>
      </c>
      <c r="E20" s="426">
        <f>[1]BaseToFE!F87</f>
        <v>94.523105630931298</v>
      </c>
      <c r="F20" s="425">
        <f>[1]BaseToFE!G87</f>
        <v>131.18113250544445</v>
      </c>
      <c r="G20" s="424">
        <f>[1]BaseToFE!H87</f>
        <v>178.48634187551002</v>
      </c>
      <c r="H20" s="427">
        <f t="shared" si="0"/>
        <v>78.516297876726057</v>
      </c>
      <c r="I20" s="408">
        <f t="shared" si="1"/>
        <v>-12.292173778442994</v>
      </c>
    </row>
    <row r="21" spans="1:9">
      <c r="A21" s="416" t="s">
        <v>209</v>
      </c>
      <c r="B21" s="410">
        <f>[1]BaseToFE!C88</f>
        <v>0</v>
      </c>
      <c r="C21" s="417">
        <f>[1]BaseToFE!D88</f>
        <v>0</v>
      </c>
      <c r="D21" s="418">
        <f>[1]BaseToFE!E88</f>
        <v>0</v>
      </c>
      <c r="E21" s="419">
        <f>[1]BaseToFE!F88</f>
        <v>0</v>
      </c>
      <c r="F21" s="418">
        <f>[1]BaseToFE!G88</f>
        <v>0</v>
      </c>
      <c r="G21" s="417">
        <f>[1]BaseToFE!H88</f>
        <v>0</v>
      </c>
      <c r="H21" s="420"/>
      <c r="I21" s="415"/>
    </row>
    <row r="22" spans="1:9">
      <c r="A22" s="416" t="s">
        <v>210</v>
      </c>
      <c r="B22" s="410">
        <f>[1]BaseToFE!C89</f>
        <v>34.600062999999999</v>
      </c>
      <c r="C22" s="417">
        <f>[1]BaseToFE!D89</f>
        <v>20.838305027178649</v>
      </c>
      <c r="D22" s="418">
        <f>[1]BaseToFE!E89</f>
        <v>2.4810744910000002</v>
      </c>
      <c r="E22" s="419">
        <f>[1]BaseToFE!F89</f>
        <v>11.170972203</v>
      </c>
      <c r="F22" s="418">
        <f>[1]BaseToFE!G89</f>
        <v>16.504814592000002</v>
      </c>
      <c r="G22" s="417">
        <f>[1]BaseToFE!H89</f>
        <v>14.889284582000002</v>
      </c>
      <c r="H22" s="420">
        <f t="shared" si="0"/>
        <v>43.032536044804317</v>
      </c>
      <c r="I22" s="415">
        <f t="shared" si="1"/>
        <v>-28.548485289084468</v>
      </c>
    </row>
    <row r="23" spans="1:9">
      <c r="A23" s="428" t="s">
        <v>211</v>
      </c>
      <c r="B23" s="410">
        <f>[1]BaseToFE!C90</f>
        <v>250.20608659721498</v>
      </c>
      <c r="C23" s="429">
        <f>[1]BaseToFE!D90</f>
        <v>270.64278572001143</v>
      </c>
      <c r="D23" s="430">
        <f>[1]BaseToFE!E90</f>
        <v>63.398539046566661</v>
      </c>
      <c r="E23" s="431">
        <f>[1]BaseToFE!F90</f>
        <v>133.80326122923333</v>
      </c>
      <c r="F23" s="430">
        <f>[1]BaseToFE!G90</f>
        <v>204.32298338103334</v>
      </c>
      <c r="G23" s="429">
        <f>[1]BaseToFE!H90</f>
        <v>273.73154206180004</v>
      </c>
      <c r="H23" s="420">
        <f t="shared" si="0"/>
        <v>109.40243132552432</v>
      </c>
      <c r="I23" s="432">
        <f t="shared" si="1"/>
        <v>1.1412668302136275</v>
      </c>
    </row>
    <row r="24" spans="1:9">
      <c r="A24" s="428" t="s">
        <v>212</v>
      </c>
      <c r="B24" s="410">
        <f>[1]BaseToFE!C91</f>
        <v>0</v>
      </c>
      <c r="C24" s="433"/>
      <c r="D24" s="434"/>
      <c r="E24" s="435"/>
      <c r="F24" s="434"/>
      <c r="G24" s="433"/>
      <c r="H24" s="414"/>
      <c r="I24" s="432"/>
    </row>
    <row r="26" spans="1:9" ht="15.3">
      <c r="A26" s="436"/>
      <c r="B26" s="437"/>
      <c r="C26" s="437"/>
      <c r="D26" s="437"/>
      <c r="E26" s="437"/>
      <c r="F26" s="437"/>
      <c r="G26" s="437"/>
      <c r="H26" s="437"/>
      <c r="I26" s="438"/>
    </row>
    <row r="27" spans="1:9" ht="19.5">
      <c r="A27" s="872" t="s">
        <v>213</v>
      </c>
      <c r="B27" s="871"/>
      <c r="C27" s="871"/>
      <c r="D27" s="871"/>
      <c r="E27" s="871"/>
      <c r="F27" s="871"/>
      <c r="G27" s="871"/>
      <c r="H27" s="871"/>
      <c r="I27" s="873"/>
    </row>
    <row r="28" spans="1:9" ht="15.3">
      <c r="A28" s="439"/>
      <c r="B28" s="440"/>
      <c r="C28" s="440"/>
      <c r="D28" s="440"/>
      <c r="E28" s="440"/>
      <c r="F28" s="440"/>
      <c r="G28" s="440"/>
      <c r="H28" s="440"/>
      <c r="I28" s="441"/>
    </row>
    <row r="29" spans="1:9" ht="43.2">
      <c r="A29" s="386" t="s">
        <v>214</v>
      </c>
      <c r="B29" s="387" t="s">
        <v>193</v>
      </c>
      <c r="C29" s="388">
        <f>+[1]BaseToFE!D120</f>
        <v>4</v>
      </c>
      <c r="D29" s="388">
        <f>+[1]BaseToFE!E120</f>
        <v>1</v>
      </c>
      <c r="E29" s="388">
        <f>+[1]BaseToFE!F120</f>
        <v>2</v>
      </c>
      <c r="F29" s="388">
        <f>+[1]BaseToFE!G120</f>
        <v>3</v>
      </c>
      <c r="G29" s="388">
        <f>+[1]BaseToFE!H120</f>
        <v>4</v>
      </c>
      <c r="H29" s="874" t="s">
        <v>194</v>
      </c>
      <c r="I29" s="874" t="s">
        <v>195</v>
      </c>
    </row>
    <row r="30" spans="1:9">
      <c r="A30" s="442" t="s">
        <v>196</v>
      </c>
      <c r="B30" s="443" t="str">
        <f>+[1]BaseToFE!C121</f>
        <v>(2024)</v>
      </c>
      <c r="C30" s="444">
        <f>+[1]BaseToFE!D121</f>
        <v>2023</v>
      </c>
      <c r="D30" s="444">
        <f>+[1]BaseToFE!E121</f>
        <v>2024</v>
      </c>
      <c r="E30" s="444">
        <f>+[1]BaseToFE!F121</f>
        <v>2024</v>
      </c>
      <c r="F30" s="444">
        <f>+[1]BaseToFE!G121</f>
        <v>2024</v>
      </c>
      <c r="G30" s="444">
        <f>+[1]BaseToFE!H121</f>
        <v>2024</v>
      </c>
      <c r="H30" s="875"/>
      <c r="I30" s="875" t="s">
        <v>41</v>
      </c>
    </row>
    <row r="31" spans="1:9" ht="15.3">
      <c r="A31" s="392"/>
      <c r="B31" s="393"/>
      <c r="C31" s="394"/>
      <c r="D31" s="394"/>
      <c r="E31" s="394"/>
      <c r="F31" s="394"/>
      <c r="G31" s="394"/>
      <c r="H31" s="393"/>
      <c r="I31" s="395"/>
    </row>
    <row r="32" spans="1:9">
      <c r="A32" s="445" t="s">
        <v>213</v>
      </c>
      <c r="B32" s="446">
        <f>[1]BaseToFE!C98</f>
        <v>3770.0730593176704</v>
      </c>
      <c r="C32" s="419">
        <f>[1]BaseToFE!D98</f>
        <v>3526.8619481734127</v>
      </c>
      <c r="D32" s="418">
        <f>[1]BaseToFE!E98</f>
        <v>836.89362683384945</v>
      </c>
      <c r="E32" s="419">
        <f>[1]BaseToFE!F98</f>
        <v>1807.2050850528183</v>
      </c>
      <c r="F32" s="418">
        <f>[1]BaseToFE!G98</f>
        <v>2618.0848596053197</v>
      </c>
      <c r="G32" s="417">
        <f>[1]BaseToFE!H98</f>
        <v>3802.9983384639654</v>
      </c>
      <c r="H32" s="447">
        <f>G32/B32*100</f>
        <v>100.87333265505083</v>
      </c>
      <c r="I32" s="415">
        <f>IF(C32&lt;&gt;0,G32/C32-1,"")*100</f>
        <v>7.8295208133555061</v>
      </c>
    </row>
    <row r="33" spans="1:11">
      <c r="A33" s="448" t="s">
        <v>215</v>
      </c>
      <c r="B33" s="446">
        <f>[1]BaseToFE!C99</f>
        <v>2383.1277823965797</v>
      </c>
      <c r="C33" s="419">
        <f>[1]BaseToFE!D99</f>
        <v>2266.6255205457719</v>
      </c>
      <c r="D33" s="418">
        <f>[1]BaseToFE!E99</f>
        <v>550.23882514181025</v>
      </c>
      <c r="E33" s="419">
        <f>[1]BaseToFE!F99</f>
        <v>1198.8729685431927</v>
      </c>
      <c r="F33" s="418">
        <f>[1]BaseToFE!G99</f>
        <v>1772.990471738281</v>
      </c>
      <c r="G33" s="417">
        <f>[1]BaseToFE!H99</f>
        <v>2323.2317901655488</v>
      </c>
      <c r="H33" s="447">
        <f t="shared" ref="H33:H51" si="2">G33/B33*100</f>
        <v>97.486664681874629</v>
      </c>
      <c r="I33" s="415">
        <f t="shared" ref="I33:I51" si="3">IF(C33&lt;&gt;0,G33/C33-1,"")*100</f>
        <v>2.4973807586065933</v>
      </c>
      <c r="K33" s="449">
        <f>G33-C33</f>
        <v>56.606269619776867</v>
      </c>
    </row>
    <row r="34" spans="1:11">
      <c r="A34" s="450" t="s">
        <v>216</v>
      </c>
      <c r="B34" s="446">
        <f>[1]BaseToFE!C100</f>
        <v>1093.2012882720778</v>
      </c>
      <c r="C34" s="419">
        <f>[1]BaseToFE!D100</f>
        <v>971.97241679947956</v>
      </c>
      <c r="D34" s="418">
        <f>[1]BaseToFE!E100</f>
        <v>272.65995320846525</v>
      </c>
      <c r="E34" s="419">
        <f>[1]BaseToFE!F100</f>
        <v>546.31345919974319</v>
      </c>
      <c r="F34" s="418">
        <f>[1]BaseToFE!G100</f>
        <v>820.31493820643038</v>
      </c>
      <c r="G34" s="417">
        <f>[1]BaseToFE!H100</f>
        <v>1065.8667266293639</v>
      </c>
      <c r="H34" s="447">
        <f t="shared" si="2"/>
        <v>97.499585672285562</v>
      </c>
      <c r="I34" s="415">
        <f t="shared" si="3"/>
        <v>9.6601825532313548</v>
      </c>
      <c r="K34" s="449">
        <f t="shared" ref="K34:K55" si="4">G34-C34</f>
        <v>93.894309829884378</v>
      </c>
    </row>
    <row r="35" spans="1:11">
      <c r="A35" s="450" t="s">
        <v>217</v>
      </c>
      <c r="B35" s="446">
        <f>[1]BaseToFE!C101</f>
        <v>260.39128279167539</v>
      </c>
      <c r="C35" s="419">
        <f>[1]BaseToFE!D101</f>
        <v>229.5466517227907</v>
      </c>
      <c r="D35" s="418">
        <f>[1]BaseToFE!E101</f>
        <v>36.836708319223447</v>
      </c>
      <c r="E35" s="419">
        <f>[1]BaseToFE!F101</f>
        <v>131.80471298167342</v>
      </c>
      <c r="F35" s="418">
        <f>[1]BaseToFE!G101</f>
        <v>221.39031688437674</v>
      </c>
      <c r="G35" s="417">
        <f>[1]BaseToFE!H101</f>
        <v>311.14470079157667</v>
      </c>
      <c r="H35" s="447">
        <f t="shared" si="2"/>
        <v>119.49121239995821</v>
      </c>
      <c r="I35" s="415">
        <f t="shared" si="3"/>
        <v>35.54747954560753</v>
      </c>
      <c r="K35" s="449">
        <f t="shared" si="4"/>
        <v>81.598049068785969</v>
      </c>
    </row>
    <row r="36" spans="1:11">
      <c r="A36" s="451" t="s">
        <v>218</v>
      </c>
      <c r="B36" s="446">
        <f>[1]BaseToFE!C102</f>
        <v>0</v>
      </c>
      <c r="C36" s="419">
        <f>[1]BaseToFE!D102</f>
        <v>0</v>
      </c>
      <c r="D36" s="418">
        <f>[1]BaseToFE!E102</f>
        <v>0</v>
      </c>
      <c r="E36" s="419">
        <f>[1]BaseToFE!F102</f>
        <v>0</v>
      </c>
      <c r="F36" s="418">
        <f>[1]BaseToFE!G102</f>
        <v>0</v>
      </c>
      <c r="G36" s="417">
        <f>[1]BaseToFE!H102</f>
        <v>0</v>
      </c>
      <c r="H36" s="447"/>
      <c r="I36" s="415"/>
      <c r="K36" s="449">
        <f t="shared" si="4"/>
        <v>0</v>
      </c>
    </row>
    <row r="37" spans="1:11">
      <c r="A37" s="451" t="s">
        <v>219</v>
      </c>
      <c r="B37" s="446">
        <f>[1]BaseToFE!C103</f>
        <v>265.47960597038485</v>
      </c>
      <c r="C37" s="419">
        <f>[1]BaseToFE!D103</f>
        <v>284.85860896197721</v>
      </c>
      <c r="D37" s="418">
        <f>[1]BaseToFE!E103</f>
        <v>64.961054012586743</v>
      </c>
      <c r="E37" s="419">
        <f>[1]BaseToFE!F103</f>
        <v>164.82386371151898</v>
      </c>
      <c r="F37" s="418">
        <f>[1]BaseToFE!G103</f>
        <v>239.15233067207757</v>
      </c>
      <c r="G37" s="417">
        <f>[1]BaseToFE!H103</f>
        <v>305.61564671677445</v>
      </c>
      <c r="H37" s="447">
        <f t="shared" si="2"/>
        <v>115.11831411670353</v>
      </c>
      <c r="I37" s="415">
        <f t="shared" si="3"/>
        <v>7.28678618155012</v>
      </c>
      <c r="K37" s="449">
        <f t="shared" si="4"/>
        <v>20.757037754797238</v>
      </c>
    </row>
    <row r="38" spans="1:11">
      <c r="A38" s="421" t="s">
        <v>220</v>
      </c>
      <c r="B38" s="446">
        <f>[1]BaseToFE!C104</f>
        <v>31.695374765840672</v>
      </c>
      <c r="C38" s="419">
        <f>[1]BaseToFE!D104</f>
        <v>42.264560799977183</v>
      </c>
      <c r="D38" s="418">
        <f>[1]BaseToFE!E104</f>
        <v>6.6433846025867336</v>
      </c>
      <c r="E38" s="419">
        <f>[1]BaseToFE!F104</f>
        <v>20.849139679790248</v>
      </c>
      <c r="F38" s="418">
        <f>[1]BaseToFE!G104</f>
        <v>28.260839537348836</v>
      </c>
      <c r="G38" s="417">
        <f>[1]BaseToFE!H104</f>
        <v>45.67121773100456</v>
      </c>
      <c r="H38" s="447">
        <f t="shared" si="2"/>
        <v>144.09426633511902</v>
      </c>
      <c r="I38" s="415">
        <f t="shared" si="3"/>
        <v>8.0603154665438215</v>
      </c>
      <c r="K38" s="449">
        <f t="shared" si="4"/>
        <v>3.4066569310273778</v>
      </c>
    </row>
    <row r="39" spans="1:11" ht="28.5">
      <c r="A39" s="421" t="s">
        <v>221</v>
      </c>
      <c r="B39" s="446">
        <f>[1]BaseToFE!C105</f>
        <v>233.7842312045442</v>
      </c>
      <c r="C39" s="419">
        <f>[1]BaseToFE!D105</f>
        <v>242.59404816200004</v>
      </c>
      <c r="D39" s="418">
        <f>[1]BaseToFE!E105</f>
        <v>58.317669409999993</v>
      </c>
      <c r="E39" s="419">
        <f>[1]BaseToFE!F105</f>
        <v>143.97472403172873</v>
      </c>
      <c r="F39" s="418">
        <f>[1]BaseToFE!G105</f>
        <v>210.89149113472871</v>
      </c>
      <c r="G39" s="417">
        <f>[1]BaseToFE!H105</f>
        <v>259.94442898576983</v>
      </c>
      <c r="H39" s="447">
        <f t="shared" si="2"/>
        <v>111.18988977418984</v>
      </c>
      <c r="I39" s="415">
        <f t="shared" si="3"/>
        <v>7.1520224651939968</v>
      </c>
      <c r="K39" s="449">
        <f t="shared" si="4"/>
        <v>17.350380823769797</v>
      </c>
    </row>
    <row r="40" spans="1:11" ht="28.5">
      <c r="A40" s="421" t="s">
        <v>222</v>
      </c>
      <c r="B40" s="446">
        <f>[1]BaseToFE!C106</f>
        <v>0</v>
      </c>
      <c r="C40" s="419">
        <f>[1]BaseToFE!D106</f>
        <v>0</v>
      </c>
      <c r="D40" s="418">
        <f>[1]BaseToFE!E106</f>
        <v>0</v>
      </c>
      <c r="E40" s="419">
        <f>[1]BaseToFE!F106</f>
        <v>0</v>
      </c>
      <c r="F40" s="418">
        <f>[1]BaseToFE!G106</f>
        <v>0</v>
      </c>
      <c r="G40" s="417">
        <f>[1]BaseToFE!H106</f>
        <v>0</v>
      </c>
      <c r="H40" s="447"/>
      <c r="I40" s="415"/>
      <c r="K40" s="449">
        <f t="shared" si="4"/>
        <v>0</v>
      </c>
    </row>
    <row r="41" spans="1:11">
      <c r="A41" s="451" t="s">
        <v>223</v>
      </c>
      <c r="B41" s="446">
        <f>[1]BaseToFE!C107</f>
        <v>26.813167</v>
      </c>
      <c r="C41" s="419">
        <f>[1]BaseToFE!D107</f>
        <v>200.57710598600397</v>
      </c>
      <c r="D41" s="418">
        <f>[1]BaseToFE!E107</f>
        <v>28.005522244999995</v>
      </c>
      <c r="E41" s="419">
        <f>[1]BaseToFE!F107</f>
        <v>80.226837266999993</v>
      </c>
      <c r="F41" s="418">
        <f>[1]BaseToFE!G107</f>
        <v>106.65072305999998</v>
      </c>
      <c r="G41" s="417">
        <f>[1]BaseToFE!H107</f>
        <v>146.18966694337078</v>
      </c>
      <c r="H41" s="447">
        <f t="shared" si="2"/>
        <v>545.21596402010539</v>
      </c>
      <c r="I41" s="415">
        <f t="shared" si="3"/>
        <v>-27.115477000863841</v>
      </c>
      <c r="K41" s="449">
        <f t="shared" si="4"/>
        <v>-54.38743904263319</v>
      </c>
    </row>
    <row r="42" spans="1:11">
      <c r="A42" s="451" t="s">
        <v>208</v>
      </c>
      <c r="B42" s="446">
        <f>[1]BaseToFE!C108</f>
        <v>467.70440556808279</v>
      </c>
      <c r="C42" s="419">
        <f>[1]BaseToFE!D108</f>
        <v>408.36758215000009</v>
      </c>
      <c r="D42" s="418">
        <f>[1]BaseToFE!E108</f>
        <v>131.96220522150003</v>
      </c>
      <c r="E42" s="419">
        <f>[1]BaseToFE!F108</f>
        <v>213.06392928500006</v>
      </c>
      <c r="F42" s="418">
        <f>[1]BaseToFE!G108</f>
        <v>285.24406605132606</v>
      </c>
      <c r="G42" s="417">
        <f>[1]BaseToFE!H108</f>
        <v>371.54289672182608</v>
      </c>
      <c r="H42" s="447">
        <f t="shared" si="2"/>
        <v>79.43968290624565</v>
      </c>
      <c r="I42" s="415">
        <f t="shared" si="3"/>
        <v>-9.0175339664076759</v>
      </c>
      <c r="K42" s="449">
        <f t="shared" si="4"/>
        <v>-36.824685428174007</v>
      </c>
    </row>
    <row r="43" spans="1:11">
      <c r="A43" s="451" t="s">
        <v>224</v>
      </c>
      <c r="B43" s="446">
        <f>[1]BaseToFE!C109</f>
        <v>140.83238439392204</v>
      </c>
      <c r="C43" s="419">
        <f>[1]BaseToFE!D109</f>
        <v>104.60633644552041</v>
      </c>
      <c r="D43" s="418">
        <f>[1]BaseToFE!E109</f>
        <v>16.471066076034806</v>
      </c>
      <c r="E43" s="419">
        <f>[1]BaseToFE!F109</f>
        <v>54.622069020256923</v>
      </c>
      <c r="F43" s="418">
        <f>[1]BaseToFE!G109</f>
        <v>86.129252372069942</v>
      </c>
      <c r="G43" s="417">
        <f>[1]BaseToFE!H109</f>
        <v>103.82858367663626</v>
      </c>
      <c r="H43" s="447">
        <f t="shared" si="2"/>
        <v>73.724934874508335</v>
      </c>
      <c r="I43" s="415">
        <f t="shared" si="3"/>
        <v>-0.74350445232274076</v>
      </c>
      <c r="K43" s="449">
        <f t="shared" si="4"/>
        <v>-0.7777527688841559</v>
      </c>
    </row>
    <row r="44" spans="1:11">
      <c r="A44" s="451" t="s">
        <v>225</v>
      </c>
      <c r="B44" s="446">
        <f>[1]BaseToFE!C110</f>
        <v>128.70564840043684</v>
      </c>
      <c r="C44" s="419">
        <f>[1]BaseToFE!D110</f>
        <v>66.69681847999999</v>
      </c>
      <c r="D44" s="418">
        <f>[1]BaseToFE!E110</f>
        <v>-0.65768394100000016</v>
      </c>
      <c r="E44" s="419">
        <f>[1]BaseToFE!F110</f>
        <v>8.0180970780000038</v>
      </c>
      <c r="F44" s="418">
        <f>[1]BaseToFE!G110</f>
        <v>14.108844492000001</v>
      </c>
      <c r="G44" s="417">
        <f>[1]BaseToFE!H110</f>
        <v>19.043568686000004</v>
      </c>
      <c r="H44" s="447">
        <f t="shared" si="2"/>
        <v>14.796218287755714</v>
      </c>
      <c r="I44" s="415">
        <f t="shared" si="3"/>
        <v>-71.447560588350271</v>
      </c>
      <c r="K44" s="449">
        <f t="shared" si="4"/>
        <v>-47.65324979399999</v>
      </c>
    </row>
    <row r="45" spans="1:11" ht="28.2">
      <c r="A45" s="452" t="s">
        <v>186</v>
      </c>
      <c r="B45" s="446">
        <f>[1]BaseToFE!C111</f>
        <v>1386.9452769210907</v>
      </c>
      <c r="C45" s="419">
        <f>[1]BaseToFE!D111</f>
        <v>1260.2364276276412</v>
      </c>
      <c r="D45" s="418">
        <f>[1]BaseToFE!E111</f>
        <v>286.6548016920392</v>
      </c>
      <c r="E45" s="419">
        <f>[1]BaseToFE!F111</f>
        <v>608.33211650962573</v>
      </c>
      <c r="F45" s="418">
        <f>[1]BaseToFE!G111</f>
        <v>845.09438786703868</v>
      </c>
      <c r="G45" s="417">
        <f>[1]BaseToFE!H111</f>
        <v>1479.7665482984169</v>
      </c>
      <c r="H45" s="447">
        <f t="shared" si="2"/>
        <v>106.69249702363039</v>
      </c>
      <c r="I45" s="415">
        <f t="shared" si="3"/>
        <v>17.41975678992511</v>
      </c>
      <c r="K45" s="449">
        <f t="shared" si="4"/>
        <v>219.53012067077566</v>
      </c>
    </row>
    <row r="46" spans="1:11" ht="28.2">
      <c r="A46" s="453" t="s">
        <v>226</v>
      </c>
      <c r="B46" s="446">
        <f>[1]BaseToFE!C112</f>
        <v>1042.2099999210907</v>
      </c>
      <c r="C46" s="419">
        <f>[1]BaseToFE!D112</f>
        <v>775.04867515399997</v>
      </c>
      <c r="D46" s="418">
        <f>[1]BaseToFE!E112</f>
        <v>142.55317325699997</v>
      </c>
      <c r="E46" s="419">
        <f>[1]BaseToFE!F112</f>
        <v>336.836629706</v>
      </c>
      <c r="F46" s="418">
        <f>[1]BaseToFE!G112</f>
        <v>489.80565681299993</v>
      </c>
      <c r="G46" s="417">
        <f>[1]BaseToFE!H112</f>
        <v>1014.5112272729998</v>
      </c>
      <c r="H46" s="447">
        <f t="shared" si="2"/>
        <v>97.342304079773939</v>
      </c>
      <c r="I46" s="415">
        <f t="shared" si="3"/>
        <v>30.896453319066609</v>
      </c>
      <c r="K46" s="449">
        <f t="shared" si="4"/>
        <v>239.46255211899984</v>
      </c>
    </row>
    <row r="47" spans="1:11" ht="28.2">
      <c r="A47" s="454" t="s">
        <v>227</v>
      </c>
      <c r="B47" s="446">
        <f>[1]BaseToFE!C113</f>
        <v>1386.9452769210907</v>
      </c>
      <c r="C47" s="419">
        <f>[1]BaseToFE!D113</f>
        <v>1260.2364276276412</v>
      </c>
      <c r="D47" s="418">
        <f>[1]BaseToFE!E113</f>
        <v>286.6548016920392</v>
      </c>
      <c r="E47" s="419">
        <f>[1]BaseToFE!F113</f>
        <v>608.33211650962573</v>
      </c>
      <c r="F47" s="418">
        <f>[1]BaseToFE!G113</f>
        <v>845.09438786703868</v>
      </c>
      <c r="G47" s="417">
        <f>[1]BaseToFE!H113</f>
        <v>1479.7665482984169</v>
      </c>
      <c r="H47" s="447">
        <f t="shared" si="2"/>
        <v>106.69249702363039</v>
      </c>
      <c r="I47" s="415">
        <f t="shared" si="3"/>
        <v>17.41975678992511</v>
      </c>
      <c r="K47" s="449">
        <f t="shared" si="4"/>
        <v>219.53012067077566</v>
      </c>
    </row>
    <row r="48" spans="1:11">
      <c r="A48" s="455" t="s">
        <v>228</v>
      </c>
      <c r="B48" s="446">
        <f>[1]BaseToFE!C114</f>
        <v>1342.9602459210905</v>
      </c>
      <c r="C48" s="419">
        <f>[1]BaseToFE!D114</f>
        <v>1254.3658661158945</v>
      </c>
      <c r="D48" s="418">
        <f>[1]BaseToFE!E114</f>
        <v>280.61369048903919</v>
      </c>
      <c r="E48" s="419">
        <f>[1]BaseToFE!F114</f>
        <v>595.5943102960257</v>
      </c>
      <c r="F48" s="418">
        <f>[1]BaseToFE!G114</f>
        <v>824.29007912158943</v>
      </c>
      <c r="G48" s="417">
        <f>[1]BaseToFE!H114</f>
        <v>1447.1900295355676</v>
      </c>
      <c r="H48" s="447">
        <f t="shared" si="2"/>
        <v>107.76119650086808</v>
      </c>
      <c r="I48" s="415">
        <f t="shared" si="3"/>
        <v>15.37224255126992</v>
      </c>
      <c r="K48" s="449">
        <f t="shared" si="4"/>
        <v>192.82416341967314</v>
      </c>
    </row>
    <row r="49" spans="1:11">
      <c r="A49" s="456" t="s">
        <v>229</v>
      </c>
      <c r="B49" s="446">
        <f>[1]BaseToFE!C115</f>
        <v>2.1196519999999999</v>
      </c>
      <c r="C49" s="419">
        <f>[1]BaseToFE!D115</f>
        <v>1.552375528</v>
      </c>
      <c r="D49" s="418">
        <f>[1]BaseToFE!E115</f>
        <v>1.0592709999999999</v>
      </c>
      <c r="E49" s="419">
        <f>[1]BaseToFE!F115</f>
        <v>1.2810053559999999</v>
      </c>
      <c r="F49" s="418">
        <f>[1]BaseToFE!G115</f>
        <v>1.4904351869999999</v>
      </c>
      <c r="G49" s="417">
        <f>[1]BaseToFE!H115</f>
        <v>1.8176679089999999</v>
      </c>
      <c r="H49" s="447">
        <f t="shared" si="2"/>
        <v>85.753128768307249</v>
      </c>
      <c r="I49" s="415">
        <f t="shared" si="3"/>
        <v>17.089446220644099</v>
      </c>
      <c r="K49" s="449">
        <f t="shared" si="4"/>
        <v>0.26529238099999986</v>
      </c>
    </row>
    <row r="50" spans="1:11">
      <c r="A50" s="455" t="s">
        <v>230</v>
      </c>
      <c r="B50" s="446">
        <f>[1]BaseToFE!C116</f>
        <v>0</v>
      </c>
      <c r="C50" s="419">
        <f>[1]BaseToFE!D116</f>
        <v>0</v>
      </c>
      <c r="D50" s="418">
        <f>[1]BaseToFE!E116</f>
        <v>0</v>
      </c>
      <c r="E50" s="419">
        <f>[1]BaseToFE!F116</f>
        <v>0</v>
      </c>
      <c r="F50" s="418">
        <f>[1]BaseToFE!G116</f>
        <v>0</v>
      </c>
      <c r="G50" s="417">
        <f>[1]BaseToFE!H116</f>
        <v>0</v>
      </c>
      <c r="H50" s="447"/>
      <c r="I50" s="415"/>
      <c r="K50" s="449">
        <f t="shared" si="4"/>
        <v>0</v>
      </c>
    </row>
    <row r="51" spans="1:11">
      <c r="A51" s="455" t="s">
        <v>231</v>
      </c>
      <c r="B51" s="446">
        <f>[1]BaseToFE!C117</f>
        <v>41.865378999999997</v>
      </c>
      <c r="C51" s="419">
        <f>[1]BaseToFE!D117</f>
        <v>4.3181859837465</v>
      </c>
      <c r="D51" s="418">
        <f>[1]BaseToFE!E117</f>
        <v>4.981840203</v>
      </c>
      <c r="E51" s="419">
        <f>[1]BaseToFE!F117</f>
        <v>11.456800857600001</v>
      </c>
      <c r="F51" s="418">
        <f>[1]BaseToFE!G117</f>
        <v>19.313873558449199</v>
      </c>
      <c r="G51" s="417">
        <f>[1]BaseToFE!H117</f>
        <v>30.758850853849196</v>
      </c>
      <c r="H51" s="447">
        <f t="shared" si="2"/>
        <v>73.470852500461532</v>
      </c>
      <c r="I51" s="415">
        <f t="shared" si="3"/>
        <v>612.30954316521866</v>
      </c>
      <c r="K51" s="449">
        <f t="shared" si="4"/>
        <v>26.440664870102697</v>
      </c>
    </row>
    <row r="52" spans="1:11">
      <c r="K52" s="449">
        <f t="shared" si="4"/>
        <v>0</v>
      </c>
    </row>
    <row r="53" spans="1:11" ht="15.3">
      <c r="A53" s="436"/>
      <c r="B53" s="437"/>
      <c r="C53" s="437"/>
      <c r="D53" s="437"/>
      <c r="E53" s="437"/>
      <c r="F53" s="437"/>
      <c r="G53" s="437"/>
      <c r="H53" s="437"/>
      <c r="I53" s="438"/>
      <c r="K53" s="449">
        <f t="shared" si="4"/>
        <v>0</v>
      </c>
    </row>
    <row r="54" spans="1:11" ht="19.5">
      <c r="A54" s="872" t="s">
        <v>232</v>
      </c>
      <c r="B54" s="871"/>
      <c r="C54" s="871"/>
      <c r="D54" s="871"/>
      <c r="E54" s="871"/>
      <c r="F54" s="871"/>
      <c r="G54" s="871"/>
      <c r="H54" s="871"/>
      <c r="I54" s="873"/>
      <c r="K54" s="449">
        <f t="shared" si="4"/>
        <v>0</v>
      </c>
    </row>
    <row r="55" spans="1:11" ht="15.3">
      <c r="A55" s="457"/>
      <c r="B55" s="458"/>
      <c r="C55" s="458"/>
      <c r="D55" s="458"/>
      <c r="E55" s="458"/>
      <c r="F55" s="458"/>
      <c r="G55" s="458"/>
      <c r="H55" s="458"/>
      <c r="I55" s="459"/>
      <c r="K55" s="449">
        <f t="shared" si="4"/>
        <v>0</v>
      </c>
    </row>
    <row r="57" spans="1:11" ht="43.2">
      <c r="A57" s="386" t="s">
        <v>233</v>
      </c>
      <c r="B57" s="387" t="s">
        <v>193</v>
      </c>
      <c r="C57" s="388">
        <f>+[1]BaseToFE!D120</f>
        <v>4</v>
      </c>
      <c r="D57" s="388">
        <f>+[1]BaseToFE!E120</f>
        <v>1</v>
      </c>
      <c r="E57" s="388">
        <f>+[1]BaseToFE!F120</f>
        <v>2</v>
      </c>
      <c r="F57" s="388">
        <f>+[1]BaseToFE!G120</f>
        <v>3</v>
      </c>
      <c r="G57" s="388">
        <f>+[1]BaseToFE!H120</f>
        <v>4</v>
      </c>
      <c r="H57" s="874" t="s">
        <v>194</v>
      </c>
      <c r="I57" s="874" t="s">
        <v>195</v>
      </c>
    </row>
    <row r="58" spans="1:11">
      <c r="A58" s="442" t="s">
        <v>196</v>
      </c>
      <c r="B58" s="443" t="str">
        <f>+[1]BaseToFE!C121</f>
        <v>(2024)</v>
      </c>
      <c r="C58" s="444">
        <f>+[1]BaseToFE!D121</f>
        <v>2023</v>
      </c>
      <c r="D58" s="444">
        <f>+[1]BaseToFE!E121</f>
        <v>2024</v>
      </c>
      <c r="E58" s="444">
        <f>+[1]BaseToFE!F121</f>
        <v>2024</v>
      </c>
      <c r="F58" s="444">
        <f>+[1]BaseToFE!G121</f>
        <v>2024</v>
      </c>
      <c r="G58" s="444">
        <f>+[1]BaseToFE!H121</f>
        <v>2024</v>
      </c>
      <c r="H58" s="875"/>
      <c r="I58" s="875" t="s">
        <v>41</v>
      </c>
    </row>
    <row r="59" spans="1:11" ht="15.3">
      <c r="A59" s="392"/>
      <c r="B59" s="393"/>
      <c r="C59" s="394"/>
      <c r="D59" s="394"/>
      <c r="E59" s="394"/>
      <c r="F59" s="394"/>
      <c r="G59" s="394"/>
      <c r="H59" s="393"/>
      <c r="I59" s="395"/>
    </row>
    <row r="60" spans="1:11">
      <c r="A60" s="422" t="s">
        <v>234</v>
      </c>
      <c r="B60" s="460">
        <f>+[1]BaseToFE!C123</f>
        <v>700.21728819914574</v>
      </c>
      <c r="C60" s="411">
        <f>+[1]BaseToFE!D123</f>
        <v>428.16845226351012</v>
      </c>
      <c r="D60" s="412">
        <f>+[1]BaseToFE!E123</f>
        <v>121.11976673291777</v>
      </c>
      <c r="E60" s="411">
        <f>+[1]BaseToFE!F123</f>
        <v>293.08612071524601</v>
      </c>
      <c r="F60" s="412">
        <f>+[1]BaseToFE!G123</f>
        <v>315.43520113212639</v>
      </c>
      <c r="G60" s="411">
        <f>+[1]BaseToFE!H123</f>
        <v>588.16282005846494</v>
      </c>
      <c r="H60" s="447">
        <f>G60/B60*100</f>
        <v>83.99718629786075</v>
      </c>
      <c r="I60" s="415">
        <f>IF(C60&lt;&gt;0,G60/C60-1,"")*100</f>
        <v>37.367154667548604</v>
      </c>
    </row>
    <row r="61" spans="1:11">
      <c r="A61" s="422" t="s">
        <v>235</v>
      </c>
      <c r="B61" s="460">
        <f>+[1]BaseToFE!C124</f>
        <v>472.89334819914581</v>
      </c>
      <c r="C61" s="411">
        <f>+[1]BaseToFE!D124</f>
        <v>224.66740844030647</v>
      </c>
      <c r="D61" s="412">
        <f>+[1]BaseToFE!E124</f>
        <v>79.441359892734994</v>
      </c>
      <c r="E61" s="411">
        <f>+[1]BaseToFE!F124</f>
        <v>198.56301508431469</v>
      </c>
      <c r="F61" s="412">
        <f>+[1]BaseToFE!G124</f>
        <v>204.92013106227188</v>
      </c>
      <c r="G61" s="411">
        <f>+[1]BaseToFE!H124</f>
        <v>430.34254061854494</v>
      </c>
      <c r="H61" s="447">
        <f>G61/B61*100</f>
        <v>91.002028735942005</v>
      </c>
      <c r="I61" s="415">
        <f>IF(C61&lt;&gt;0,G61/C61-1,"")*100</f>
        <v>91.546492482413527</v>
      </c>
    </row>
    <row r="62" spans="1:11">
      <c r="A62" s="422" t="s">
        <v>236</v>
      </c>
      <c r="B62" s="460">
        <f>+[1]BaseToFE!C125</f>
        <v>964.39285107336877</v>
      </c>
      <c r="C62" s="411">
        <f>+[1]BaseToFE!D125</f>
        <v>711.64375295748732</v>
      </c>
      <c r="D62" s="412">
        <f>+[1]BaseToFE!E125</f>
        <v>185.86247028050454</v>
      </c>
      <c r="E62" s="411">
        <f>+[1]BaseToFE!F125</f>
        <v>457.33628029576499</v>
      </c>
      <c r="F62" s="412">
        <f>+[1]BaseToFE!G125</f>
        <v>531.60113458604951</v>
      </c>
      <c r="G62" s="411">
        <f>+[1]BaseToFE!H125</f>
        <v>870.05201581608503</v>
      </c>
      <c r="H62" s="447">
        <f>G62/B62*100</f>
        <v>90.21759284587371</v>
      </c>
      <c r="I62" s="415">
        <f>IF(C62&lt;&gt;0,G62/C62-1,"")*100</f>
        <v>22.259488992951336</v>
      </c>
    </row>
    <row r="63" spans="1:11">
      <c r="A63" s="461" t="s">
        <v>237</v>
      </c>
      <c r="B63" s="404">
        <f>+[1]BaseToFE!C126</f>
        <v>-686.72798872194483</v>
      </c>
      <c r="C63" s="462">
        <f>+[1]BaseToFE!D126</f>
        <v>-832.06797536413103</v>
      </c>
      <c r="D63" s="463">
        <f>+[1]BaseToFE!E126</f>
        <v>-165.53503495912145</v>
      </c>
      <c r="E63" s="462">
        <f>+[1]BaseToFE!F126</f>
        <v>-315.24599579437984</v>
      </c>
      <c r="F63" s="463">
        <f>+[1]BaseToFE!G126</f>
        <v>-410.3087783505415</v>
      </c>
      <c r="G63" s="424">
        <f>+[1]BaseToFE!H126</f>
        <v>-772.25331985558114</v>
      </c>
      <c r="H63" s="401">
        <f>G63/B63*100</f>
        <v>112.4540331161987</v>
      </c>
      <c r="I63" s="408">
        <f>IF(C63&lt;&gt;0,G63/C63-1,"")*100</f>
        <v>-7.1886741563841223</v>
      </c>
    </row>
    <row r="64" spans="1:11">
      <c r="A64" s="464"/>
      <c r="B64" s="465"/>
      <c r="C64" s="466"/>
      <c r="D64" s="466"/>
      <c r="E64" s="466"/>
      <c r="F64" s="466"/>
      <c r="G64" s="466"/>
      <c r="H64" s="465"/>
      <c r="I64" s="467"/>
    </row>
    <row r="65" spans="1:9" ht="15.3">
      <c r="A65" s="439"/>
      <c r="B65" s="440"/>
      <c r="C65" s="440"/>
      <c r="D65" s="440"/>
      <c r="E65" s="440"/>
      <c r="F65" s="440"/>
      <c r="G65" s="440"/>
      <c r="H65" s="440"/>
      <c r="I65" s="441"/>
    </row>
    <row r="66" spans="1:9" ht="19.5">
      <c r="A66" s="872" t="s">
        <v>238</v>
      </c>
      <c r="B66" s="871"/>
      <c r="C66" s="871"/>
      <c r="D66" s="871"/>
      <c r="E66" s="871"/>
      <c r="F66" s="871"/>
      <c r="G66" s="871"/>
      <c r="H66" s="871"/>
      <c r="I66" s="873"/>
    </row>
    <row r="67" spans="1:9" ht="15.3">
      <c r="A67" s="457"/>
      <c r="B67" s="458"/>
      <c r="C67" s="458"/>
      <c r="D67" s="458"/>
      <c r="E67" s="458"/>
      <c r="F67" s="458"/>
      <c r="G67" s="458"/>
      <c r="H67" s="458"/>
      <c r="I67" s="459"/>
    </row>
    <row r="69" spans="1:9" ht="43.2">
      <c r="A69" s="386" t="s">
        <v>238</v>
      </c>
      <c r="B69" s="387" t="s">
        <v>193</v>
      </c>
      <c r="C69" s="388">
        <f>+[1]BaseToFE!D129</f>
        <v>4</v>
      </c>
      <c r="D69" s="388">
        <f>+[1]BaseToFE!E129</f>
        <v>1</v>
      </c>
      <c r="E69" s="388">
        <f>+[1]BaseToFE!F129</f>
        <v>2</v>
      </c>
      <c r="F69" s="388">
        <f>+[1]BaseToFE!G129</f>
        <v>3</v>
      </c>
      <c r="G69" s="388">
        <f>+[1]BaseToFE!H129</f>
        <v>4</v>
      </c>
      <c r="H69" s="874" t="s">
        <v>194</v>
      </c>
      <c r="I69" s="874" t="s">
        <v>24</v>
      </c>
    </row>
    <row r="70" spans="1:9">
      <c r="A70" s="442" t="s">
        <v>196</v>
      </c>
      <c r="B70" s="443" t="str">
        <f>+[1]BaseToFE!C130</f>
        <v>(2024)</v>
      </c>
      <c r="C70" s="444">
        <f>+[1]BaseToFE!D130</f>
        <v>2023</v>
      </c>
      <c r="D70" s="444">
        <f>+[1]BaseToFE!E130</f>
        <v>2024</v>
      </c>
      <c r="E70" s="444">
        <f>+[1]BaseToFE!F130</f>
        <v>2024</v>
      </c>
      <c r="F70" s="444">
        <f>+[1]BaseToFE!G130</f>
        <v>2024</v>
      </c>
      <c r="G70" s="444">
        <f>+[1]BaseToFE!H130</f>
        <v>2024</v>
      </c>
      <c r="H70" s="875"/>
      <c r="I70" s="875" t="s">
        <v>41</v>
      </c>
    </row>
    <row r="71" spans="1:9" ht="15.3">
      <c r="A71" s="392"/>
      <c r="B71" s="393"/>
      <c r="C71" s="394"/>
      <c r="D71" s="394"/>
      <c r="E71" s="394"/>
      <c r="F71" s="394"/>
      <c r="G71" s="394"/>
      <c r="H71" s="393"/>
      <c r="I71" s="395"/>
    </row>
    <row r="72" spans="1:9" ht="42">
      <c r="A72" s="468" t="s">
        <v>239</v>
      </c>
      <c r="B72" s="460">
        <f>+[1]BaseToFE!C132</f>
        <v>-540.99371586006487</v>
      </c>
      <c r="C72" s="417">
        <f>+[1]BaseToFE!D132</f>
        <v>-839.18995986966479</v>
      </c>
      <c r="D72" s="418">
        <f>+[1]BaseToFE!E132</f>
        <v>-170.68204800398547</v>
      </c>
      <c r="E72" s="417">
        <f>+[1]BaseToFE!F132</f>
        <v>-319.77730658251528</v>
      </c>
      <c r="F72" s="418">
        <f>+[1]BaseToFE!G132</f>
        <v>-412.7990705340801</v>
      </c>
      <c r="G72" s="417">
        <f>+[1]BaseToFE!H132</f>
        <v>-776.82131379765337</v>
      </c>
      <c r="H72" s="401">
        <f>G72/B72*100</f>
        <v>143.59155957341812</v>
      </c>
      <c r="I72" s="415">
        <f>IF(C72&lt;&gt;0,G72/C72-1,"")*100</f>
        <v>-7.4320057501281234</v>
      </c>
    </row>
    <row r="73" spans="1:9">
      <c r="A73" s="469" t="s">
        <v>240</v>
      </c>
      <c r="B73" s="404">
        <f>+[1]BaseToFE!C133</f>
        <v>7.8865195672307167E-2</v>
      </c>
      <c r="C73" s="424">
        <f>+[1]BaseToFE!D133</f>
        <v>-110.46112513700004</v>
      </c>
      <c r="D73" s="425">
        <f>+[1]BaseToFE!E133</f>
        <v>29.779016991000002</v>
      </c>
      <c r="E73" s="424">
        <f>+[1]BaseToFE!F133</f>
        <v>55.867843356999998</v>
      </c>
      <c r="F73" s="425">
        <f>+[1]BaseToFE!G133</f>
        <v>97.459742298999998</v>
      </c>
      <c r="G73" s="424">
        <f>+[1]BaseToFE!H133</f>
        <v>137.43074260447449</v>
      </c>
      <c r="H73" s="401">
        <f t="shared" ref="H73:H96" si="5">G73/B73*100</f>
        <v>174260.320326235</v>
      </c>
      <c r="I73" s="408">
        <f t="shared" ref="I73:I96" si="6">IF(C73&lt;&gt;0,G73/C73-1,"")*100</f>
        <v>-224.41548321549794</v>
      </c>
    </row>
    <row r="74" spans="1:9">
      <c r="A74" s="453" t="s">
        <v>241</v>
      </c>
      <c r="B74" s="404">
        <f>+[1]BaseToFE!C134</f>
        <v>-5.9211348043276928</v>
      </c>
      <c r="C74" s="424">
        <f>+[1]BaseToFE!D134</f>
        <v>-117.28529074400002</v>
      </c>
      <c r="D74" s="425">
        <f>+[1]BaseToFE!E134</f>
        <v>29.779016991000002</v>
      </c>
      <c r="E74" s="424">
        <f>+[1]BaseToFE!F134</f>
        <v>54.593095903999995</v>
      </c>
      <c r="F74" s="425">
        <f>+[1]BaseToFE!G134</f>
        <v>93.68018640599999</v>
      </c>
      <c r="G74" s="424">
        <f>+[1]BaseToFE!H134</f>
        <v>133.1264762234745</v>
      </c>
      <c r="H74" s="401">
        <f t="shared" si="5"/>
        <v>-2248.3270626801777</v>
      </c>
      <c r="I74" s="408">
        <f t="shared" si="6"/>
        <v>-213.50654065738831</v>
      </c>
    </row>
    <row r="75" spans="1:9">
      <c r="A75" s="470" t="s">
        <v>242</v>
      </c>
      <c r="B75" s="460">
        <f>+[1]BaseToFE!C135</f>
        <v>0</v>
      </c>
      <c r="C75" s="417">
        <f>+[1]BaseToFE!D135</f>
        <v>0</v>
      </c>
      <c r="D75" s="418">
        <f>+[1]BaseToFE!E135</f>
        <v>0</v>
      </c>
      <c r="E75" s="417">
        <f>+[1]BaseToFE!F135</f>
        <v>0</v>
      </c>
      <c r="F75" s="418">
        <f>+[1]BaseToFE!G135</f>
        <v>0</v>
      </c>
      <c r="G75" s="417">
        <f>+[1]BaseToFE!H135</f>
        <v>0</v>
      </c>
      <c r="H75" s="447"/>
      <c r="I75" s="415"/>
    </row>
    <row r="76" spans="1:9">
      <c r="A76" s="470" t="s">
        <v>243</v>
      </c>
      <c r="B76" s="460">
        <f>+[1]BaseToFE!C136</f>
        <v>0</v>
      </c>
      <c r="C76" s="417">
        <f>+[1]BaseToFE!D136</f>
        <v>0</v>
      </c>
      <c r="D76" s="418">
        <f>+[1]BaseToFE!E136</f>
        <v>0</v>
      </c>
      <c r="E76" s="417">
        <f>+[1]BaseToFE!F136</f>
        <v>0</v>
      </c>
      <c r="F76" s="418">
        <f>+[1]BaseToFE!G136</f>
        <v>0</v>
      </c>
      <c r="G76" s="417">
        <f>+[1]BaseToFE!H136</f>
        <v>0</v>
      </c>
      <c r="H76" s="447"/>
      <c r="I76" s="415"/>
    </row>
    <row r="77" spans="1:9">
      <c r="A77" s="470" t="s">
        <v>244</v>
      </c>
      <c r="B77" s="460">
        <f>+[1]BaseToFE!C137</f>
        <v>-9.9211348043276928</v>
      </c>
      <c r="C77" s="417">
        <f>+[1]BaseToFE!D137</f>
        <v>-11.475943757000005</v>
      </c>
      <c r="D77" s="418">
        <f>+[1]BaseToFE!E137</f>
        <v>-2.1264237240000039</v>
      </c>
      <c r="E77" s="417">
        <f>+[1]BaseToFE!F137</f>
        <v>-3.7050046480000036</v>
      </c>
      <c r="F77" s="418">
        <f>+[1]BaseToFE!G137</f>
        <v>-5.7232708159999977</v>
      </c>
      <c r="G77" s="417">
        <f>+[1]BaseToFE!H137</f>
        <v>-1.7585880840000048</v>
      </c>
      <c r="H77" s="447">
        <f t="shared" si="5"/>
        <v>17.725674720525841</v>
      </c>
      <c r="I77" s="415">
        <f t="shared" si="6"/>
        <v>-84.675873973961274</v>
      </c>
    </row>
    <row r="78" spans="1:9">
      <c r="A78" s="453" t="s">
        <v>245</v>
      </c>
      <c r="B78" s="404">
        <f>+[1]BaseToFE!C138</f>
        <v>6</v>
      </c>
      <c r="C78" s="424">
        <f>+[1]BaseToFE!D138</f>
        <v>6.8241656069999985</v>
      </c>
      <c r="D78" s="425">
        <f>+[1]BaseToFE!E138</f>
        <v>0</v>
      </c>
      <c r="E78" s="424">
        <f>+[1]BaseToFE!F138</f>
        <v>1.274747453</v>
      </c>
      <c r="F78" s="425">
        <f>+[1]BaseToFE!G138</f>
        <v>3.7795558929999999</v>
      </c>
      <c r="G78" s="424">
        <f>+[1]BaseToFE!H138</f>
        <v>4.3042663809999997</v>
      </c>
      <c r="H78" s="401">
        <f t="shared" si="5"/>
        <v>71.737773016666665</v>
      </c>
      <c r="I78" s="408"/>
    </row>
    <row r="79" spans="1:9">
      <c r="A79" s="421" t="s">
        <v>242</v>
      </c>
      <c r="B79" s="460">
        <f>+[1]BaseToFE!C139</f>
        <v>0</v>
      </c>
      <c r="C79" s="417">
        <f>+[1]BaseToFE!D139</f>
        <v>0</v>
      </c>
      <c r="D79" s="418">
        <f>+[1]BaseToFE!E139</f>
        <v>0</v>
      </c>
      <c r="E79" s="417">
        <f>+[1]BaseToFE!F139</f>
        <v>0</v>
      </c>
      <c r="F79" s="418">
        <f>+[1]BaseToFE!G139</f>
        <v>0</v>
      </c>
      <c r="G79" s="417">
        <f>+[1]BaseToFE!H139</f>
        <v>0</v>
      </c>
      <c r="H79" s="447"/>
      <c r="I79" s="415"/>
    </row>
    <row r="80" spans="1:9">
      <c r="A80" s="421" t="s">
        <v>243</v>
      </c>
      <c r="B80" s="460">
        <f>+[1]BaseToFE!C140</f>
        <v>0</v>
      </c>
      <c r="C80" s="417">
        <f>+[1]BaseToFE!D140</f>
        <v>0</v>
      </c>
      <c r="D80" s="418">
        <f>+[1]BaseToFE!E140</f>
        <v>0</v>
      </c>
      <c r="E80" s="417">
        <f>+[1]BaseToFE!F140</f>
        <v>0</v>
      </c>
      <c r="F80" s="418">
        <f>+[1]BaseToFE!G140</f>
        <v>0</v>
      </c>
      <c r="G80" s="417">
        <f>+[1]BaseToFE!H140</f>
        <v>0</v>
      </c>
      <c r="H80" s="447"/>
      <c r="I80" s="415"/>
    </row>
    <row r="81" spans="1:9">
      <c r="A81" s="421" t="s">
        <v>244</v>
      </c>
      <c r="B81" s="460">
        <f>+[1]BaseToFE!C141</f>
        <v>0</v>
      </c>
      <c r="C81" s="417">
        <f>+[1]BaseToFE!D141</f>
        <v>-11.475943757000005</v>
      </c>
      <c r="D81" s="418">
        <f>+[1]BaseToFE!E141</f>
        <v>-2.1264237240000039</v>
      </c>
      <c r="E81" s="417">
        <f>+[1]BaseToFE!F141</f>
        <v>-3.7050046480000036</v>
      </c>
      <c r="F81" s="418">
        <f>+[1]BaseToFE!G141</f>
        <v>-5.7232708159999977</v>
      </c>
      <c r="G81" s="417">
        <f>+[1]BaseToFE!H141</f>
        <v>-1.7585880840000048</v>
      </c>
      <c r="H81" s="447"/>
      <c r="I81" s="415">
        <f t="shared" si="6"/>
        <v>-84.675873973961274</v>
      </c>
    </row>
    <row r="82" spans="1:9">
      <c r="A82" s="469" t="s">
        <v>246</v>
      </c>
      <c r="B82" s="404">
        <f>+[1]BaseToFE!C142</f>
        <v>541.07258105573715</v>
      </c>
      <c r="C82" s="424">
        <f>+[1]BaseToFE!D142</f>
        <v>728.72883473266484</v>
      </c>
      <c r="D82" s="425">
        <f>+[1]BaseToFE!E142</f>
        <v>200.46106499498546</v>
      </c>
      <c r="E82" s="424">
        <f>+[1]BaseToFE!F142</f>
        <v>375.64514993951525</v>
      </c>
      <c r="F82" s="425">
        <f>+[1]BaseToFE!G142</f>
        <v>510.25881283308007</v>
      </c>
      <c r="G82" s="424">
        <f>+[1]BaseToFE!H142</f>
        <v>914.25205640212789</v>
      </c>
      <c r="H82" s="401">
        <f t="shared" si="5"/>
        <v>168.97031718337038</v>
      </c>
      <c r="I82" s="408">
        <f t="shared" si="6"/>
        <v>25.45847135821413</v>
      </c>
    </row>
    <row r="83" spans="1:9">
      <c r="A83" s="453" t="s">
        <v>241</v>
      </c>
      <c r="B83" s="404">
        <f>+[1]BaseToFE!C143</f>
        <v>266.29156796549711</v>
      </c>
      <c r="C83" s="424">
        <f>+[1]BaseToFE!D143</f>
        <v>593.26740969248499</v>
      </c>
      <c r="D83" s="425">
        <f>+[1]BaseToFE!E143</f>
        <v>86.932733600483175</v>
      </c>
      <c r="E83" s="424">
        <f>+[1]BaseToFE!F143</f>
        <v>259.51739517556706</v>
      </c>
      <c r="F83" s="425">
        <f>+[1]BaseToFE!G143</f>
        <v>404.1653410766383</v>
      </c>
      <c r="G83" s="424">
        <f>+[1]BaseToFE!H143</f>
        <v>728.21531346032634</v>
      </c>
      <c r="H83" s="401">
        <f t="shared" si="5"/>
        <v>273.46540449026907</v>
      </c>
      <c r="I83" s="408">
        <f t="shared" si="6"/>
        <v>22.746556032429034</v>
      </c>
    </row>
    <row r="84" spans="1:9">
      <c r="A84" s="421" t="s">
        <v>243</v>
      </c>
      <c r="B84" s="460">
        <f>+[1]BaseToFE!C144</f>
        <v>0</v>
      </c>
      <c r="C84" s="417">
        <f>+[1]BaseToFE!D144</f>
        <v>0</v>
      </c>
      <c r="D84" s="418">
        <f>+[1]BaseToFE!E144</f>
        <v>0</v>
      </c>
      <c r="E84" s="417">
        <f>+[1]BaseToFE!F144</f>
        <v>0</v>
      </c>
      <c r="F84" s="418">
        <f>+[1]BaseToFE!G144</f>
        <v>0</v>
      </c>
      <c r="G84" s="417">
        <f>+[1]BaseToFE!H144</f>
        <v>0</v>
      </c>
      <c r="H84" s="447"/>
      <c r="I84" s="415"/>
    </row>
    <row r="85" spans="1:9">
      <c r="A85" s="470" t="s">
        <v>247</v>
      </c>
      <c r="B85" s="460">
        <f>+[1]BaseToFE!C145</f>
        <v>861</v>
      </c>
      <c r="C85" s="417">
        <f>+[1]BaseToFE!D145</f>
        <v>587.56454159899999</v>
      </c>
      <c r="D85" s="418">
        <f>+[1]BaseToFE!E145</f>
        <v>105.03228</v>
      </c>
      <c r="E85" s="417">
        <f>+[1]BaseToFE!F145</f>
        <v>400.54198000000002</v>
      </c>
      <c r="F85" s="418">
        <f>+[1]BaseToFE!G145</f>
        <v>717.77754000000004</v>
      </c>
      <c r="G85" s="417">
        <f>+[1]BaseToFE!H145</f>
        <v>1046.555427579</v>
      </c>
      <c r="H85" s="447">
        <f t="shared" si="5"/>
        <v>121.55115302891986</v>
      </c>
      <c r="I85" s="415">
        <f t="shared" si="6"/>
        <v>78.11752641350698</v>
      </c>
    </row>
    <row r="86" spans="1:9">
      <c r="A86" s="470" t="s">
        <v>248</v>
      </c>
      <c r="B86" s="460">
        <f>+[1]BaseToFE!C146</f>
        <v>-514.300104862544</v>
      </c>
      <c r="C86" s="417">
        <f>+[1]BaseToFE!D146</f>
        <v>-243.41127475410002</v>
      </c>
      <c r="D86" s="418">
        <f>+[1]BaseToFE!E146</f>
        <v>-105.68863983775</v>
      </c>
      <c r="E86" s="417">
        <f>+[1]BaseToFE!F146</f>
        <v>-243.57587973624999</v>
      </c>
      <c r="F86" s="418">
        <f>+[1]BaseToFE!G146</f>
        <v>-351.38813883403901</v>
      </c>
      <c r="G86" s="417">
        <f>+[1]BaseToFE!H146</f>
        <v>-419.65345852003901</v>
      </c>
      <c r="H86" s="447">
        <f t="shared" si="5"/>
        <v>81.597000380196107</v>
      </c>
      <c r="I86" s="415">
        <f t="shared" si="6"/>
        <v>72.405102821955609</v>
      </c>
    </row>
    <row r="87" spans="1:9">
      <c r="A87" s="421" t="s">
        <v>244</v>
      </c>
      <c r="B87" s="460">
        <f>+[1]BaseToFE!C147</f>
        <v>-80.408327171958788</v>
      </c>
      <c r="C87" s="417">
        <f>+[1]BaseToFE!D147</f>
        <v>-11.475943757000005</v>
      </c>
      <c r="D87" s="418">
        <f>+[1]BaseToFE!E147</f>
        <v>-2.1264237240000039</v>
      </c>
      <c r="E87" s="417">
        <f>+[1]BaseToFE!F147</f>
        <v>-3.7050046480000036</v>
      </c>
      <c r="F87" s="418">
        <f>+[1]BaseToFE!G147</f>
        <v>-5.7232708159999977</v>
      </c>
      <c r="G87" s="417">
        <f>+[1]BaseToFE!H147</f>
        <v>-1.7585880840000048</v>
      </c>
      <c r="H87" s="447">
        <f t="shared" si="5"/>
        <v>2.1870720929676128</v>
      </c>
      <c r="I87" s="415">
        <f t="shared" si="6"/>
        <v>-84.675873973961274</v>
      </c>
    </row>
    <row r="88" spans="1:9">
      <c r="A88" s="470" t="s">
        <v>249</v>
      </c>
      <c r="B88" s="460">
        <f>+[1]BaseToFE!C148</f>
        <v>38.5</v>
      </c>
      <c r="C88" s="417">
        <f>+[1]BaseToFE!D148</f>
        <v>195.23954772299999</v>
      </c>
      <c r="D88" s="418">
        <f>+[1]BaseToFE!E148</f>
        <v>37.869146520999998</v>
      </c>
      <c r="E88" s="417">
        <f>+[1]BaseToFE!F148</f>
        <v>81.499523730999982</v>
      </c>
      <c r="F88" s="418">
        <f>+[1]BaseToFE!G148</f>
        <v>199.33976926599996</v>
      </c>
      <c r="G88" s="417">
        <f>+[1]BaseToFE!H148</f>
        <v>215.36842967599992</v>
      </c>
      <c r="H88" s="447"/>
      <c r="I88" s="415">
        <f t="shared" si="6"/>
        <v>10.309838446029485</v>
      </c>
    </row>
    <row r="89" spans="1:9">
      <c r="A89" s="470" t="s">
        <v>248</v>
      </c>
      <c r="B89" s="460">
        <f>+[1]BaseToFE!C149</f>
        <v>-118.908327171959</v>
      </c>
      <c r="C89" s="417">
        <f>+[1]BaseToFE!D149</f>
        <v>-243.41127475410002</v>
      </c>
      <c r="D89" s="418">
        <f>+[1]BaseToFE!E149</f>
        <v>-105.68863983775</v>
      </c>
      <c r="E89" s="417">
        <f>+[1]BaseToFE!F149</f>
        <v>-243.57587973624999</v>
      </c>
      <c r="F89" s="418">
        <f>+[1]BaseToFE!G149</f>
        <v>-351.38813883403901</v>
      </c>
      <c r="G89" s="417">
        <f>+[1]BaseToFE!H149</f>
        <v>-419.65345852003901</v>
      </c>
      <c r="H89" s="447">
        <f t="shared" si="5"/>
        <v>352.92184197760861</v>
      </c>
      <c r="I89" s="415">
        <f t="shared" si="6"/>
        <v>72.405102821955609</v>
      </c>
    </row>
    <row r="90" spans="1:9">
      <c r="A90" s="453" t="s">
        <v>245</v>
      </c>
      <c r="B90" s="404">
        <f>+[1]BaseToFE!C150</f>
        <v>274.78101309023998</v>
      </c>
      <c r="C90" s="424">
        <f>+[1]BaseToFE!D150</f>
        <v>135.46142504017976</v>
      </c>
      <c r="D90" s="425">
        <f>+[1]BaseToFE!E150</f>
        <v>113.0283313945023</v>
      </c>
      <c r="E90" s="424">
        <f>+[1]BaseToFE!F150</f>
        <v>116.91714486536382</v>
      </c>
      <c r="F90" s="425">
        <f>+[1]BaseToFE!G150</f>
        <v>112.38340341570922</v>
      </c>
      <c r="G90" s="424">
        <f>+[1]BaseToFE!H150</f>
        <v>192.3266746010691</v>
      </c>
      <c r="H90" s="401">
        <f t="shared" si="5"/>
        <v>69.992708898670415</v>
      </c>
      <c r="I90" s="408">
        <f t="shared" si="6"/>
        <v>41.97892465993349</v>
      </c>
    </row>
    <row r="91" spans="1:9">
      <c r="A91" s="421" t="s">
        <v>243</v>
      </c>
      <c r="B91" s="460">
        <f>+[1]BaseToFE!C151</f>
        <v>167.29438525099999</v>
      </c>
      <c r="C91" s="417">
        <f>+[1]BaseToFE!D151</f>
        <v>0</v>
      </c>
      <c r="D91" s="418">
        <f>+[1]BaseToFE!E151</f>
        <v>0</v>
      </c>
      <c r="E91" s="417">
        <f>+[1]BaseToFE!F151</f>
        <v>0</v>
      </c>
      <c r="F91" s="418">
        <f>+[1]BaseToFE!G151</f>
        <v>0</v>
      </c>
      <c r="G91" s="417">
        <f>+[1]BaseToFE!H151</f>
        <v>0</v>
      </c>
      <c r="H91" s="447">
        <f t="shared" si="5"/>
        <v>0</v>
      </c>
      <c r="I91" s="415"/>
    </row>
    <row r="92" spans="1:9">
      <c r="A92" s="470" t="s">
        <v>247</v>
      </c>
      <c r="B92" s="460">
        <f>+[1]BaseToFE!C152</f>
        <v>359</v>
      </c>
      <c r="C92" s="417">
        <f>+[1]BaseToFE!D152</f>
        <v>587.56454159899999</v>
      </c>
      <c r="D92" s="418">
        <f>+[1]BaseToFE!E152</f>
        <v>105.03228</v>
      </c>
      <c r="E92" s="417">
        <f>+[1]BaseToFE!F152</f>
        <v>400.54198000000002</v>
      </c>
      <c r="F92" s="418">
        <f>+[1]BaseToFE!G152</f>
        <v>717.77754000000004</v>
      </c>
      <c r="G92" s="417">
        <f>+[1]BaseToFE!H152</f>
        <v>1046.555427579</v>
      </c>
      <c r="H92" s="447">
        <f t="shared" si="5"/>
        <v>291.51961771002789</v>
      </c>
      <c r="I92" s="415">
        <f t="shared" si="6"/>
        <v>78.11752641350698</v>
      </c>
    </row>
    <row r="93" spans="1:9">
      <c r="A93" s="470" t="s">
        <v>248</v>
      </c>
      <c r="B93" s="460">
        <f>+[1]BaseToFE!C153</f>
        <v>-191.70561474900001</v>
      </c>
      <c r="C93" s="417">
        <f>+[1]BaseToFE!D153</f>
        <v>-243.41127475410002</v>
      </c>
      <c r="D93" s="418">
        <f>+[1]BaseToFE!E153</f>
        <v>-105.68863983775</v>
      </c>
      <c r="E93" s="417">
        <f>+[1]BaseToFE!F153</f>
        <v>-243.57587973624999</v>
      </c>
      <c r="F93" s="418">
        <f>+[1]BaseToFE!G153</f>
        <v>-351.38813883403901</v>
      </c>
      <c r="G93" s="417">
        <f>+[1]BaseToFE!H153</f>
        <v>-419.65345852003901</v>
      </c>
      <c r="H93" s="447">
        <f t="shared" si="5"/>
        <v>218.90514738939228</v>
      </c>
      <c r="I93" s="415">
        <f t="shared" si="6"/>
        <v>72.405102821955609</v>
      </c>
    </row>
    <row r="94" spans="1:9">
      <c r="A94" s="421" t="s">
        <v>244</v>
      </c>
      <c r="B94" s="460">
        <f>+[1]BaseToFE!C154</f>
        <v>107.48662783923999</v>
      </c>
      <c r="C94" s="417">
        <f>+[1]BaseToFE!D154</f>
        <v>-11.475943757000005</v>
      </c>
      <c r="D94" s="418">
        <f>+[1]BaseToFE!E154</f>
        <v>-2.1264237240000039</v>
      </c>
      <c r="E94" s="417">
        <f>+[1]BaseToFE!F154</f>
        <v>-3.7050046480000036</v>
      </c>
      <c r="F94" s="418">
        <f>+[1]BaseToFE!G154</f>
        <v>-5.7232708159999977</v>
      </c>
      <c r="G94" s="417">
        <f>+[1]BaseToFE!H154</f>
        <v>-1.7585880840000048</v>
      </c>
      <c r="H94" s="447">
        <f t="shared" si="5"/>
        <v>-1.6360994100868047</v>
      </c>
      <c r="I94" s="415">
        <f t="shared" si="6"/>
        <v>-84.675873973961274</v>
      </c>
    </row>
    <row r="95" spans="1:9">
      <c r="A95" s="470" t="s">
        <v>249</v>
      </c>
      <c r="B95" s="460">
        <f>+[1]BaseToFE!C155</f>
        <v>261.59139699999997</v>
      </c>
      <c r="C95" s="417">
        <f>+[1]BaseToFE!D155</f>
        <v>195.23954772299999</v>
      </c>
      <c r="D95" s="418">
        <f>+[1]BaseToFE!E155</f>
        <v>37.869146520999998</v>
      </c>
      <c r="E95" s="417">
        <f>+[1]BaseToFE!F155</f>
        <v>81.499523730999982</v>
      </c>
      <c r="F95" s="418">
        <f>+[1]BaseToFE!G155</f>
        <v>199.33976926599996</v>
      </c>
      <c r="G95" s="417">
        <f>+[1]BaseToFE!H155</f>
        <v>215.36842967599992</v>
      </c>
      <c r="H95" s="447">
        <f t="shared" si="5"/>
        <v>82.330088888970593</v>
      </c>
      <c r="I95" s="415">
        <f t="shared" si="6"/>
        <v>10.309838446029485</v>
      </c>
    </row>
    <row r="96" spans="1:9">
      <c r="A96" s="470" t="s">
        <v>248</v>
      </c>
      <c r="B96" s="460">
        <f>+[1]BaseToFE!C156</f>
        <v>-154.10476916075999</v>
      </c>
      <c r="C96" s="417">
        <f>+[1]BaseToFE!D156</f>
        <v>-243.41127475410002</v>
      </c>
      <c r="D96" s="418">
        <f>+[1]BaseToFE!E156</f>
        <v>-105.68863983775</v>
      </c>
      <c r="E96" s="417">
        <f>+[1]BaseToFE!F156</f>
        <v>-243.57587973624999</v>
      </c>
      <c r="F96" s="418">
        <f>+[1]BaseToFE!G156</f>
        <v>-351.38813883403901</v>
      </c>
      <c r="G96" s="417">
        <f>+[1]BaseToFE!H156</f>
        <v>-419.65345852003901</v>
      </c>
      <c r="H96" s="447">
        <f t="shared" si="5"/>
        <v>272.3169833129968</v>
      </c>
      <c r="I96" s="415">
        <f t="shared" si="6"/>
        <v>72.405102821955609</v>
      </c>
    </row>
    <row r="98" spans="1:9" ht="15.3" hidden="1">
      <c r="A98" s="436"/>
      <c r="B98" s="437"/>
      <c r="C98" s="437"/>
      <c r="D98" s="437"/>
      <c r="E98" s="437"/>
      <c r="F98" s="437"/>
      <c r="G98" s="437"/>
      <c r="H98" s="437"/>
      <c r="I98" s="438"/>
    </row>
    <row r="99" spans="1:9" ht="19.5" hidden="1">
      <c r="A99" s="872" t="s">
        <v>189</v>
      </c>
      <c r="B99" s="871"/>
      <c r="C99" s="871"/>
      <c r="D99" s="871"/>
      <c r="E99" s="871"/>
      <c r="F99" s="871"/>
      <c r="G99" s="871"/>
      <c r="H99" s="871"/>
      <c r="I99" s="873"/>
    </row>
    <row r="100" spans="1:9" ht="15.3" hidden="1">
      <c r="A100" s="457"/>
      <c r="B100" s="458"/>
      <c r="C100" s="458"/>
      <c r="D100" s="458"/>
      <c r="E100" s="458"/>
      <c r="F100" s="458"/>
      <c r="G100" s="458"/>
      <c r="H100" s="458"/>
      <c r="I100" s="459"/>
    </row>
    <row r="101" spans="1:9" hidden="1"/>
    <row r="102" spans="1:9" ht="28.8" hidden="1">
      <c r="A102" s="471" t="s">
        <v>238</v>
      </c>
      <c r="B102" s="472" t="s">
        <v>193</v>
      </c>
      <c r="C102" s="388">
        <f>+[1]BaseToFE!D188</f>
        <v>3</v>
      </c>
      <c r="D102" s="388">
        <f>+[1]BaseToFE!E188</f>
        <v>4</v>
      </c>
      <c r="E102" s="388">
        <f>+[1]BaseToFE!F188</f>
        <v>1</v>
      </c>
      <c r="F102" s="388">
        <f>+[1]BaseToFE!G188</f>
        <v>2</v>
      </c>
      <c r="G102" s="388">
        <f>+[1]BaseToFE!H188</f>
        <v>3</v>
      </c>
      <c r="H102" s="874" t="s">
        <v>194</v>
      </c>
      <c r="I102" s="874" t="s">
        <v>24</v>
      </c>
    </row>
    <row r="103" spans="1:9" hidden="1">
      <c r="A103" s="442" t="s">
        <v>196</v>
      </c>
      <c r="B103" s="473" t="str">
        <f>+[1]BaseToFE!C189</f>
        <v>(2021)</v>
      </c>
      <c r="C103" s="444">
        <f>+[1]BaseToFE!D189</f>
        <v>2023</v>
      </c>
      <c r="D103" s="444">
        <f>+[1]BaseToFE!E189</f>
        <v>2024</v>
      </c>
      <c r="E103" s="444">
        <f>+[1]BaseToFE!F189</f>
        <v>2024</v>
      </c>
      <c r="F103" s="444">
        <f>+[1]BaseToFE!G189</f>
        <v>2024</v>
      </c>
      <c r="G103" s="444">
        <f>+[1]BaseToFE!H189</f>
        <v>2024</v>
      </c>
      <c r="H103" s="875"/>
      <c r="I103" s="875" t="s">
        <v>41</v>
      </c>
    </row>
    <row r="104" spans="1:9" ht="15.3" hidden="1">
      <c r="A104" s="392"/>
      <c r="B104" s="393"/>
      <c r="C104" s="394"/>
      <c r="D104" s="394"/>
      <c r="E104" s="394"/>
      <c r="F104" s="394"/>
      <c r="G104" s="394"/>
      <c r="H104" s="393"/>
      <c r="I104" s="395"/>
    </row>
    <row r="105" spans="1:9" hidden="1">
      <c r="A105" s="474" t="s">
        <v>250</v>
      </c>
      <c r="B105" s="475"/>
      <c r="C105" s="411">
        <f>[1]BaseToFE!D191</f>
        <v>0</v>
      </c>
      <c r="D105" s="412">
        <f>[1]BaseToFE!E191</f>
        <v>0</v>
      </c>
      <c r="E105" s="411">
        <f>[1]BaseToFE!F191</f>
        <v>0</v>
      </c>
      <c r="F105" s="412">
        <f>[1]BaseToFE!G191</f>
        <v>0</v>
      </c>
      <c r="G105" s="411">
        <f>[1]BaseToFE!H191</f>
        <v>0</v>
      </c>
      <c r="H105" s="475"/>
      <c r="I105" s="476" t="str">
        <f t="shared" ref="I105:I114" si="7">IF(C105&lt;&gt;0,G105/C105-1,"")</f>
        <v/>
      </c>
    </row>
    <row r="106" spans="1:9" hidden="1">
      <c r="A106" s="477" t="s">
        <v>251</v>
      </c>
      <c r="B106" s="475"/>
      <c r="C106" s="411">
        <f>[1]BaseToFE!D192</f>
        <v>0</v>
      </c>
      <c r="D106" s="412">
        <f>[1]BaseToFE!E192</f>
        <v>0</v>
      </c>
      <c r="E106" s="411">
        <f>[1]BaseToFE!F192</f>
        <v>0</v>
      </c>
      <c r="F106" s="412">
        <f>[1]BaseToFE!G192</f>
        <v>0</v>
      </c>
      <c r="G106" s="411">
        <f>[1]BaseToFE!H192</f>
        <v>0</v>
      </c>
      <c r="H106" s="475"/>
      <c r="I106" s="476" t="str">
        <f t="shared" si="7"/>
        <v/>
      </c>
    </row>
    <row r="107" spans="1:9" ht="15" hidden="1">
      <c r="A107" s="478" t="s">
        <v>252</v>
      </c>
      <c r="B107" s="475"/>
      <c r="C107" s="411">
        <f>[1]BaseToFE!D193</f>
        <v>0</v>
      </c>
      <c r="D107" s="412">
        <f>[1]BaseToFE!E193</f>
        <v>0</v>
      </c>
      <c r="E107" s="411">
        <f>[1]BaseToFE!F193</f>
        <v>0</v>
      </c>
      <c r="F107" s="412">
        <f>[1]BaseToFE!G193</f>
        <v>0</v>
      </c>
      <c r="G107" s="411">
        <f>[1]BaseToFE!H193</f>
        <v>0</v>
      </c>
      <c r="H107" s="475"/>
      <c r="I107" s="476" t="str">
        <f t="shared" si="7"/>
        <v/>
      </c>
    </row>
    <row r="108" spans="1:9" ht="15" hidden="1">
      <c r="A108" s="478" t="s">
        <v>253</v>
      </c>
      <c r="B108" s="475"/>
      <c r="C108" s="411">
        <f>[1]BaseToFE!D194</f>
        <v>0</v>
      </c>
      <c r="D108" s="412">
        <f>[1]BaseToFE!E194</f>
        <v>0</v>
      </c>
      <c r="E108" s="411">
        <f>[1]BaseToFE!F194</f>
        <v>0</v>
      </c>
      <c r="F108" s="412">
        <f>[1]BaseToFE!G194</f>
        <v>0</v>
      </c>
      <c r="G108" s="411">
        <f>[1]BaseToFE!H194</f>
        <v>0</v>
      </c>
      <c r="H108" s="475"/>
      <c r="I108" s="476" t="str">
        <f t="shared" si="7"/>
        <v/>
      </c>
    </row>
    <row r="109" spans="1:9" hidden="1">
      <c r="A109" s="477" t="s">
        <v>254</v>
      </c>
      <c r="B109" s="475"/>
      <c r="C109" s="411">
        <f>[1]BaseToFE!D195</f>
        <v>0</v>
      </c>
      <c r="D109" s="412">
        <f>[1]BaseToFE!E195</f>
        <v>0</v>
      </c>
      <c r="E109" s="411">
        <f>[1]BaseToFE!F195</f>
        <v>0</v>
      </c>
      <c r="F109" s="412">
        <f>[1]BaseToFE!G195</f>
        <v>0</v>
      </c>
      <c r="G109" s="411">
        <f>[1]BaseToFE!H195</f>
        <v>0</v>
      </c>
      <c r="H109" s="475"/>
      <c r="I109" s="476" t="str">
        <f t="shared" si="7"/>
        <v/>
      </c>
    </row>
    <row r="110" spans="1:9" ht="15" hidden="1">
      <c r="A110" s="479" t="s">
        <v>255</v>
      </c>
      <c r="B110" s="475"/>
      <c r="C110" s="411">
        <f>[1]BaseToFE!D196</f>
        <v>0</v>
      </c>
      <c r="D110" s="412">
        <f>[1]BaseToFE!E196</f>
        <v>0</v>
      </c>
      <c r="E110" s="411">
        <f>[1]BaseToFE!F196</f>
        <v>0</v>
      </c>
      <c r="F110" s="412">
        <f>[1]BaseToFE!G196</f>
        <v>0</v>
      </c>
      <c r="G110" s="411">
        <f>[1]BaseToFE!H196</f>
        <v>0</v>
      </c>
      <c r="H110" s="475"/>
      <c r="I110" s="476" t="str">
        <f t="shared" si="7"/>
        <v/>
      </c>
    </row>
    <row r="111" spans="1:9" ht="15" hidden="1">
      <c r="A111" s="478" t="s">
        <v>256</v>
      </c>
      <c r="B111" s="475"/>
      <c r="C111" s="411">
        <f>[1]BaseToFE!D197</f>
        <v>0</v>
      </c>
      <c r="D111" s="412">
        <f>[1]BaseToFE!E197</f>
        <v>0</v>
      </c>
      <c r="E111" s="411">
        <f>[1]BaseToFE!F197</f>
        <v>0</v>
      </c>
      <c r="F111" s="412">
        <f>[1]BaseToFE!G197</f>
        <v>0</v>
      </c>
      <c r="G111" s="411">
        <f>[1]BaseToFE!H197</f>
        <v>0</v>
      </c>
      <c r="H111" s="475"/>
      <c r="I111" s="476" t="str">
        <f t="shared" si="7"/>
        <v/>
      </c>
    </row>
    <row r="112" spans="1:9" ht="15" hidden="1">
      <c r="A112" s="478" t="s">
        <v>257</v>
      </c>
      <c r="B112" s="475"/>
      <c r="C112" s="411">
        <f>[1]BaseToFE!D198</f>
        <v>0</v>
      </c>
      <c r="D112" s="412">
        <f>[1]BaseToFE!E198</f>
        <v>0</v>
      </c>
      <c r="E112" s="411">
        <f>[1]BaseToFE!F198</f>
        <v>0</v>
      </c>
      <c r="F112" s="412">
        <f>[1]BaseToFE!G198</f>
        <v>0</v>
      </c>
      <c r="G112" s="411">
        <f>[1]BaseToFE!H198</f>
        <v>0</v>
      </c>
      <c r="H112" s="475"/>
      <c r="I112" s="476" t="str">
        <f t="shared" si="7"/>
        <v/>
      </c>
    </row>
    <row r="113" spans="1:9" hidden="1">
      <c r="A113" s="475"/>
      <c r="B113" s="475"/>
      <c r="C113" s="411">
        <f>[1]BaseToFE!D199</f>
        <v>0</v>
      </c>
      <c r="D113" s="412">
        <f>[1]BaseToFE!E199</f>
        <v>0</v>
      </c>
      <c r="E113" s="411">
        <f>[1]BaseToFE!F199</f>
        <v>0</v>
      </c>
      <c r="F113" s="412">
        <f>[1]BaseToFE!G199</f>
        <v>0</v>
      </c>
      <c r="G113" s="411">
        <f>[1]BaseToFE!H199</f>
        <v>0</v>
      </c>
      <c r="H113" s="475"/>
      <c r="I113" s="476" t="str">
        <f t="shared" si="7"/>
        <v/>
      </c>
    </row>
    <row r="114" spans="1:9" hidden="1">
      <c r="A114" s="480" t="s">
        <v>258</v>
      </c>
      <c r="B114" s="475"/>
      <c r="C114" s="411">
        <f>[1]BaseToFE!D200</f>
        <v>0</v>
      </c>
      <c r="D114" s="412">
        <f>[1]BaseToFE!E200</f>
        <v>0</v>
      </c>
      <c r="E114" s="411">
        <f>[1]BaseToFE!F200</f>
        <v>0</v>
      </c>
      <c r="F114" s="412">
        <f>[1]BaseToFE!G200</f>
        <v>0</v>
      </c>
      <c r="G114" s="411">
        <f>[1]BaseToFE!H200</f>
        <v>0</v>
      </c>
      <c r="H114" s="475"/>
      <c r="I114" s="476" t="str">
        <f t="shared" si="7"/>
        <v/>
      </c>
    </row>
    <row r="116" spans="1:9" ht="15.3">
      <c r="A116" s="436"/>
      <c r="B116" s="437"/>
      <c r="C116" s="437"/>
      <c r="D116" s="437"/>
      <c r="E116" s="437"/>
      <c r="F116" s="437"/>
      <c r="G116" s="437"/>
      <c r="H116" s="437"/>
      <c r="I116" s="438"/>
    </row>
    <row r="117" spans="1:9" ht="19.5">
      <c r="A117" s="872" t="s">
        <v>190</v>
      </c>
      <c r="B117" s="871"/>
      <c r="C117" s="871"/>
      <c r="D117" s="871"/>
      <c r="E117" s="871"/>
      <c r="F117" s="871"/>
      <c r="G117" s="871"/>
      <c r="H117" s="871"/>
      <c r="I117" s="873"/>
    </row>
    <row r="118" spans="1:9" ht="15.3">
      <c r="A118" s="457"/>
      <c r="B118" s="458"/>
      <c r="C118" s="458"/>
      <c r="D118" s="458"/>
      <c r="E118" s="458"/>
      <c r="F118" s="458"/>
      <c r="G118" s="458"/>
      <c r="H118" s="458"/>
      <c r="I118" s="459"/>
    </row>
    <row r="120" spans="1:9" ht="43.2">
      <c r="A120" s="386" t="s">
        <v>238</v>
      </c>
      <c r="B120" s="387" t="s">
        <v>193</v>
      </c>
      <c r="C120" s="388">
        <f>[1]BaseToFE!D205</f>
        <v>3</v>
      </c>
      <c r="D120" s="388">
        <f>[1]BaseToFE!E205</f>
        <v>4</v>
      </c>
      <c r="E120" s="388">
        <f>[1]BaseToFE!F205</f>
        <v>1</v>
      </c>
      <c r="F120" s="388">
        <f>[1]BaseToFE!G205</f>
        <v>2</v>
      </c>
      <c r="G120" s="388">
        <f>[1]BaseToFE!H205</f>
        <v>3</v>
      </c>
      <c r="H120" s="874" t="s">
        <v>194</v>
      </c>
      <c r="I120" s="874" t="s">
        <v>195</v>
      </c>
    </row>
    <row r="121" spans="1:9">
      <c r="A121" s="442" t="s">
        <v>196</v>
      </c>
      <c r="B121" s="443" t="str">
        <f>[1]BaseToFE!C206</f>
        <v>(2024)</v>
      </c>
      <c r="C121" s="444">
        <f>[1]BaseToFE!D206</f>
        <v>2023</v>
      </c>
      <c r="D121" s="444">
        <f>[1]BaseToFE!E206</f>
        <v>2024</v>
      </c>
      <c r="E121" s="444">
        <f>[1]BaseToFE!F206</f>
        <v>2024</v>
      </c>
      <c r="F121" s="444">
        <f>[1]BaseToFE!G206</f>
        <v>2024</v>
      </c>
      <c r="G121" s="444">
        <f>[1]BaseToFE!H206</f>
        <v>2024</v>
      </c>
      <c r="H121" s="875"/>
      <c r="I121" s="875" t="s">
        <v>41</v>
      </c>
    </row>
    <row r="122" spans="1:9" ht="15.3">
      <c r="A122" s="392"/>
      <c r="B122" s="393"/>
      <c r="C122" s="394"/>
      <c r="D122" s="394"/>
      <c r="E122" s="394"/>
      <c r="F122" s="394"/>
      <c r="G122" s="394"/>
      <c r="H122" s="393"/>
      <c r="I122" s="395"/>
    </row>
    <row r="123" spans="1:9">
      <c r="A123" s="481" t="s">
        <v>259</v>
      </c>
      <c r="B123" s="404">
        <f>[1]BaseToFE!C208</f>
        <v>776.92995950555951</v>
      </c>
      <c r="C123" s="424">
        <f>[1]BaseToFE!D208</f>
        <v>943.76250786020819</v>
      </c>
      <c r="D123" s="425">
        <f>[1]BaseToFE!E208</f>
        <v>1225.1030202663349</v>
      </c>
      <c r="E123" s="424">
        <f>[1]BaseToFE!F208</f>
        <v>235.7461576816909</v>
      </c>
      <c r="F123" s="425">
        <f>[1]BaseToFE!G208</f>
        <v>700.32087264451525</v>
      </c>
      <c r="G123" s="424">
        <f>[1]BaseToFE!H208</f>
        <v>1001.4369159050952</v>
      </c>
      <c r="H123" s="401">
        <f>G123/B123*100</f>
        <v>128.89667899309902</v>
      </c>
      <c r="I123" s="401">
        <f>100*(G123/C123-1)</f>
        <v>6.1111145616127738</v>
      </c>
    </row>
    <row r="124" spans="1:9">
      <c r="A124" s="482" t="s">
        <v>260</v>
      </c>
      <c r="B124" s="460">
        <f>[1]BaseToFE!C209</f>
        <v>979.018815944263</v>
      </c>
      <c r="C124" s="417">
        <f>[1]BaseToFE!D209</f>
        <v>719.75016166396199</v>
      </c>
      <c r="D124" s="418">
        <f>[1]BaseToFE!E209</f>
        <v>940.24441130435764</v>
      </c>
      <c r="E124" s="417">
        <f>[1]BaseToFE!F209</f>
        <v>170.78510366910416</v>
      </c>
      <c r="F124" s="418">
        <f>[1]BaseToFE!G209</f>
        <v>535.49700893299632</v>
      </c>
      <c r="G124" s="417">
        <f>[1]BaseToFE!H209</f>
        <v>762.28458523301765</v>
      </c>
      <c r="H124" s="447">
        <f t="shared" ref="H124:H130" si="8">G124/B124*100</f>
        <v>77.862097522384659</v>
      </c>
      <c r="I124" s="447">
        <f t="shared" ref="I124:I130" si="9">100*(G124/C124-1)</f>
        <v>5.9096094498571672</v>
      </c>
    </row>
    <row r="125" spans="1:9">
      <c r="A125" s="482" t="s">
        <v>261</v>
      </c>
      <c r="B125" s="460">
        <f>[1]BaseToFE!C210</f>
        <v>-202.08885643870352</v>
      </c>
      <c r="C125" s="417">
        <f>[1]BaseToFE!D210</f>
        <v>224.01234619624609</v>
      </c>
      <c r="D125" s="418">
        <f>[1]BaseToFE!E210</f>
        <v>284.85860896197721</v>
      </c>
      <c r="E125" s="417">
        <f>[1]BaseToFE!F210</f>
        <v>64.961054012586743</v>
      </c>
      <c r="F125" s="418">
        <f>[1]BaseToFE!G210</f>
        <v>164.82386371151898</v>
      </c>
      <c r="G125" s="417">
        <f>[1]BaseToFE!H210</f>
        <v>239.15233067207757</v>
      </c>
      <c r="H125" s="447">
        <f t="shared" si="8"/>
        <v>-118.34018702788589</v>
      </c>
      <c r="I125" s="447">
        <f t="shared" si="9"/>
        <v>6.7585491303984169</v>
      </c>
    </row>
    <row r="126" spans="1:9">
      <c r="A126" s="481" t="s">
        <v>262</v>
      </c>
      <c r="B126" s="404">
        <f>[1]BaseToFE!C211</f>
        <v>399.42420082995886</v>
      </c>
      <c r="C126" s="424">
        <f>[1]BaseToFE!D211</f>
        <v>566.5169395731001</v>
      </c>
      <c r="D126" s="425">
        <f>[1]BaseToFE!E211</f>
        <v>731.12396097010014</v>
      </c>
      <c r="E126" s="424">
        <f>[1]BaseToFE!F211</f>
        <v>182.30925459175</v>
      </c>
      <c r="F126" s="425">
        <f>[1]BaseToFE!G211</f>
        <v>529.14061877097879</v>
      </c>
      <c r="G126" s="424">
        <f>[1]BaseToFE!H211</f>
        <v>721.53599452976789</v>
      </c>
      <c r="H126" s="401">
        <f t="shared" si="8"/>
        <v>180.64403534650549</v>
      </c>
      <c r="I126" s="401">
        <f t="shared" si="9"/>
        <v>27.363533926008053</v>
      </c>
    </row>
    <row r="127" spans="1:9">
      <c r="A127" s="482" t="s">
        <v>263</v>
      </c>
      <c r="B127" s="460">
        <f>[1]BaseToFE!C212</f>
        <v>633.20843203450306</v>
      </c>
      <c r="C127" s="417">
        <f>[1]BaseToFE!D212</f>
        <v>369.23276769910001</v>
      </c>
      <c r="D127" s="418">
        <f>[1]BaseToFE!E212</f>
        <v>488.52991280810005</v>
      </c>
      <c r="E127" s="417">
        <f>[1]BaseToFE!F212</f>
        <v>123.99158518175001</v>
      </c>
      <c r="F127" s="418">
        <f>[1]BaseToFE!G212</f>
        <v>385.16589473925001</v>
      </c>
      <c r="G127" s="417">
        <f>[1]BaseToFE!H212</f>
        <v>510.64450339503907</v>
      </c>
      <c r="H127" s="447">
        <f t="shared" si="8"/>
        <v>80.643983491239169</v>
      </c>
      <c r="I127" s="447">
        <f t="shared" si="9"/>
        <v>38.298804457999822</v>
      </c>
    </row>
    <row r="128" spans="1:9">
      <c r="A128" s="482" t="s">
        <v>219</v>
      </c>
      <c r="B128" s="460">
        <f>[1]BaseToFE!C213</f>
        <v>-233.7842312045442</v>
      </c>
      <c r="C128" s="417">
        <f>[1]BaseToFE!D213</f>
        <v>197.28417187400001</v>
      </c>
      <c r="D128" s="418">
        <f>[1]BaseToFE!E213</f>
        <v>242.59404816200004</v>
      </c>
      <c r="E128" s="417">
        <f>[1]BaseToFE!F213</f>
        <v>58.317669409999993</v>
      </c>
      <c r="F128" s="418">
        <f>[1]BaseToFE!G213</f>
        <v>143.97472403172873</v>
      </c>
      <c r="G128" s="417">
        <f>[1]BaseToFE!H213</f>
        <v>210.89149113472871</v>
      </c>
      <c r="H128" s="447">
        <f t="shared" si="8"/>
        <v>-90.207748421754758</v>
      </c>
      <c r="I128" s="447">
        <f t="shared" si="9"/>
        <v>6.8973192990968046</v>
      </c>
    </row>
    <row r="129" spans="1:9">
      <c r="A129" s="481" t="s">
        <v>264</v>
      </c>
      <c r="B129" s="404">
        <f>[1]BaseToFE!C214</f>
        <v>377.50575867560065</v>
      </c>
      <c r="C129" s="424">
        <f>[1]BaseToFE!D214</f>
        <v>377.2455682871082</v>
      </c>
      <c r="D129" s="425">
        <f>[1]BaseToFE!E214</f>
        <v>493.97905929623488</v>
      </c>
      <c r="E129" s="424">
        <f>[1]BaseToFE!F214</f>
        <v>53.436903089940884</v>
      </c>
      <c r="F129" s="425">
        <f>[1]BaseToFE!G214</f>
        <v>171.18025387353651</v>
      </c>
      <c r="G129" s="424">
        <f>[1]BaseToFE!H214</f>
        <v>279.9009213753273</v>
      </c>
      <c r="H129" s="401">
        <f t="shared" si="8"/>
        <v>74.144808375188944</v>
      </c>
      <c r="I129" s="401">
        <f t="shared" si="9"/>
        <v>-25.804053140710547</v>
      </c>
    </row>
    <row r="130" spans="1:9">
      <c r="A130" s="482" t="s">
        <v>263</v>
      </c>
      <c r="B130" s="460">
        <f>[1]BaseToFE!C215</f>
        <v>345.81038390975999</v>
      </c>
      <c r="C130" s="417">
        <f>[1]BaseToFE!D215</f>
        <v>369.23276769910001</v>
      </c>
      <c r="D130" s="418">
        <f>[1]BaseToFE!E215</f>
        <v>488.52991280810005</v>
      </c>
      <c r="E130" s="417">
        <f>[1]BaseToFE!F215</f>
        <v>123.99158518175001</v>
      </c>
      <c r="F130" s="418">
        <f>[1]BaseToFE!G215</f>
        <v>385.16589473925001</v>
      </c>
      <c r="G130" s="417">
        <f>[1]BaseToFE!H215</f>
        <v>510.64450339503907</v>
      </c>
      <c r="H130" s="447">
        <f t="shared" si="8"/>
        <v>147.66604103140318</v>
      </c>
      <c r="I130" s="447">
        <f t="shared" si="9"/>
        <v>38.298804457999822</v>
      </c>
    </row>
    <row r="131" spans="1:9">
      <c r="A131" s="482" t="s">
        <v>219</v>
      </c>
      <c r="B131" s="460">
        <f>[1]BaseToFE!C216</f>
        <v>31.695374765840672</v>
      </c>
      <c r="C131" s="417">
        <f>[1]BaseToFE!D216</f>
        <v>197.28417187400001</v>
      </c>
      <c r="D131" s="418">
        <f>[1]BaseToFE!E216</f>
        <v>242.59404816200004</v>
      </c>
      <c r="E131" s="417">
        <f>[1]BaseToFE!F216</f>
        <v>58.317669409999993</v>
      </c>
      <c r="F131" s="418">
        <f>[1]BaseToFE!G216</f>
        <v>143.97472403172873</v>
      </c>
      <c r="G131" s="417">
        <f>[1]BaseToFE!H216</f>
        <v>210.89149113472871</v>
      </c>
      <c r="H131" s="447">
        <f>G131/B131*100</f>
        <v>665.3699244535029</v>
      </c>
      <c r="I131" s="447">
        <f>100*(G131/C131-1)</f>
        <v>6.8973192990968046</v>
      </c>
    </row>
    <row r="132" spans="1:9">
      <c r="A132" s="483"/>
      <c r="B132" s="484"/>
      <c r="C132" s="485"/>
      <c r="D132" s="485"/>
      <c r="E132" s="485"/>
      <c r="F132" s="485"/>
      <c r="G132" s="485"/>
      <c r="H132" s="486"/>
      <c r="I132" s="487"/>
    </row>
    <row r="133" spans="1:9">
      <c r="A133" s="481" t="s">
        <v>265</v>
      </c>
      <c r="B133" s="404">
        <f>[1]BaseToFE!C218</f>
        <v>1154.4357181811602</v>
      </c>
      <c r="C133" s="424">
        <f>[1]BaseToFE!D218</f>
        <v>1321.0080761473164</v>
      </c>
      <c r="D133" s="425">
        <f>[1]BaseToFE!E218</f>
        <v>1719.0820795625698</v>
      </c>
      <c r="E133" s="424">
        <f>[1]BaseToFE!F218</f>
        <v>289.1830607716318</v>
      </c>
      <c r="F133" s="425">
        <f>[1]BaseToFE!G218</f>
        <v>871.50112651805171</v>
      </c>
      <c r="G133" s="424">
        <f>[1]BaseToFE!H218</f>
        <v>1281.3378372804225</v>
      </c>
      <c r="H133" s="401">
        <f>G133/B133*100</f>
        <v>110.99256693990718</v>
      </c>
      <c r="I133" s="401">
        <f>100*(G133/C133-1)</f>
        <v>-3.003027731866037</v>
      </c>
    </row>
  </sheetData>
  <mergeCells count="19">
    <mergeCell ref="H29:H30"/>
    <mergeCell ref="I29:I30"/>
    <mergeCell ref="A2:I2"/>
    <mergeCell ref="A4:I5"/>
    <mergeCell ref="H7:H8"/>
    <mergeCell ref="I7:I8"/>
    <mergeCell ref="A27:I27"/>
    <mergeCell ref="A54:I54"/>
    <mergeCell ref="H57:H58"/>
    <mergeCell ref="I57:I58"/>
    <mergeCell ref="A66:I66"/>
    <mergeCell ref="H69:H70"/>
    <mergeCell ref="I69:I70"/>
    <mergeCell ref="A99:I99"/>
    <mergeCell ref="H102:H103"/>
    <mergeCell ref="I102:I103"/>
    <mergeCell ref="A117:I117"/>
    <mergeCell ref="H120:H121"/>
    <mergeCell ref="I120:I121"/>
  </mergeCells>
  <printOptions horizontalCentered="1"/>
  <pageMargins left="0.70866141732283472" right="0.70866141732283472" top="0.74803149606299213" bottom="0.74803149606299213" header="0.31496062992125984" footer="0.31496062992125984"/>
  <pageSetup paperSize="9" scale="75" firstPageNumber="23" orientation="portrait" useFirstPageNumber="1" r:id="rId1"/>
  <headerFooter>
    <oddHeader>&amp;LComité de Prévision et de Conjoncture&amp;RTableau de bord de l’économie - 4ème trimestre 2024</oddHeader>
    <oddFooter>&amp;C&amp;"Arial,Normal"&amp;P</oddFooter>
  </headerFooter>
  <rowBreaks count="2" manualBreakCount="2">
    <brk id="52" max="8" man="1"/>
    <brk id="114"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8E4D-A7CD-4B74-96CF-3EC95D5CDD4C}">
  <sheetPr>
    <tabColor rgb="FF00B050"/>
  </sheetPr>
  <dimension ref="B1:L80"/>
  <sheetViews>
    <sheetView view="pageBreakPreview" topLeftCell="A44" zoomScale="90" zoomScaleNormal="100" zoomScaleSheetLayoutView="90" workbookViewId="0">
      <selection activeCell="M29" sqref="M29"/>
    </sheetView>
  </sheetViews>
  <sheetFormatPr baseColWidth="10" defaultRowHeight="14.4"/>
  <cols>
    <col min="1" max="1" width="1.77734375" style="2" customWidth="1"/>
    <col min="2" max="2" width="1.6640625" style="2" customWidth="1"/>
    <col min="3" max="3" width="31.5" style="2" customWidth="1"/>
    <col min="4" max="4" width="16.109375" style="2" customWidth="1"/>
    <col min="5" max="5" width="16.5546875" style="2" customWidth="1"/>
    <col min="6" max="8" width="16.27734375" style="2" customWidth="1"/>
    <col min="9" max="9" width="1.77734375" style="2" customWidth="1"/>
    <col min="10" max="10" width="14.609375" style="2" customWidth="1"/>
    <col min="11" max="11" width="17.33203125" style="2" customWidth="1"/>
    <col min="12" max="12" width="0.88671875" style="2" customWidth="1"/>
    <col min="13" max="16384" width="10.6640625" style="2"/>
  </cols>
  <sheetData>
    <row r="1" spans="2:12" ht="18" customHeight="1">
      <c r="B1" s="488"/>
      <c r="C1" s="887"/>
      <c r="D1" s="887"/>
      <c r="E1" s="887"/>
      <c r="F1" s="887"/>
      <c r="G1" s="887"/>
      <c r="H1" s="887"/>
      <c r="I1" s="887"/>
      <c r="J1" s="887"/>
      <c r="K1" s="887"/>
      <c r="L1" s="28"/>
    </row>
    <row r="2" spans="2:12" ht="18" customHeight="1">
      <c r="B2" s="489"/>
      <c r="C2" s="490"/>
      <c r="D2" s="490"/>
      <c r="E2" s="490"/>
      <c r="F2" s="490"/>
      <c r="G2" s="490"/>
      <c r="H2" s="490"/>
      <c r="I2" s="490"/>
      <c r="J2" s="490"/>
      <c r="K2" s="490"/>
      <c r="L2" s="30"/>
    </row>
    <row r="3" spans="2:12" ht="18" customHeight="1">
      <c r="B3" s="489"/>
      <c r="C3" s="490"/>
      <c r="D3" s="490"/>
      <c r="E3" s="490"/>
      <c r="F3" s="490"/>
      <c r="G3" s="490"/>
      <c r="H3" s="490"/>
      <c r="I3" s="490"/>
      <c r="J3" s="490"/>
      <c r="K3" s="490"/>
      <c r="L3" s="30"/>
    </row>
    <row r="4" spans="2:12" ht="18" customHeight="1">
      <c r="B4" s="489"/>
      <c r="C4" s="490"/>
      <c r="D4" s="490"/>
      <c r="E4" s="490"/>
      <c r="F4" s="490"/>
      <c r="G4" s="490"/>
      <c r="H4" s="490"/>
      <c r="I4" s="490"/>
      <c r="J4" s="490"/>
      <c r="K4" s="490"/>
      <c r="L4" s="30"/>
    </row>
    <row r="5" spans="2:12">
      <c r="B5" s="29"/>
      <c r="L5" s="30"/>
    </row>
    <row r="6" spans="2:12">
      <c r="B6" s="29"/>
      <c r="C6" s="888"/>
      <c r="D6" s="890" t="str">
        <f>CONCATENATE(LEFT([1]Saisie_MasseSal!I8),"T",[1]Saisie_MasseSal!I9)</f>
        <v>4T2023</v>
      </c>
      <c r="E6" s="890" t="str">
        <f>CONCATENATE(LEFT([1]Saisie_MasseSal!J8),"T",[1]Saisie_MasseSal!J9)</f>
        <v>1T2024</v>
      </c>
      <c r="F6" s="890" t="str">
        <f>CONCATENATE(LEFT([1]Saisie_MasseSal!K8),"T",[1]Saisie_MasseSal!K9)</f>
        <v>2T2024</v>
      </c>
      <c r="G6" s="890" t="str">
        <f>CONCATENATE(LEFT([1]Saisie_MasseSal!L8),"T",[1]Saisie_MasseSal!L9)</f>
        <v>3T2024</v>
      </c>
      <c r="H6" s="890" t="str">
        <f>CONCATENATE(LEFT([1]Saisie_MasseSal!M8),"T",[1]Saisie_MasseSal!M9)</f>
        <v>4T2024</v>
      </c>
      <c r="I6" s="491"/>
      <c r="J6" s="892" t="s">
        <v>37</v>
      </c>
      <c r="K6" s="892"/>
      <c r="L6" s="30"/>
    </row>
    <row r="7" spans="2:12">
      <c r="B7" s="29"/>
      <c r="C7" s="889"/>
      <c r="D7" s="891"/>
      <c r="E7" s="891"/>
      <c r="F7" s="891"/>
      <c r="G7" s="891"/>
      <c r="H7" s="891"/>
      <c r="I7" s="492"/>
      <c r="J7" s="493" t="s">
        <v>40</v>
      </c>
      <c r="K7" s="493" t="s">
        <v>41</v>
      </c>
      <c r="L7" s="30"/>
    </row>
    <row r="8" spans="2:12" s="497" customFormat="1" ht="12.75" customHeight="1">
      <c r="B8" s="494"/>
      <c r="C8" s="495"/>
      <c r="D8" s="496"/>
      <c r="E8" s="496"/>
      <c r="F8" s="496"/>
      <c r="G8" s="496"/>
      <c r="H8" s="496"/>
      <c r="J8" s="496"/>
      <c r="K8" s="496"/>
      <c r="L8" s="498"/>
    </row>
    <row r="9" spans="2:12" ht="33.75" customHeight="1">
      <c r="B9" s="29"/>
      <c r="C9" s="499" t="s">
        <v>266</v>
      </c>
      <c r="D9" s="500">
        <f>[1]Saisie_MasseSal!I10</f>
        <v>590115</v>
      </c>
      <c r="E9" s="501">
        <f>[1]Saisie_MasseSal!J10</f>
        <v>595264</v>
      </c>
      <c r="F9" s="500">
        <f>[1]Saisie_MasseSal!K10</f>
        <v>599420</v>
      </c>
      <c r="G9" s="501">
        <f>[1]Saisie_MasseSal!L10</f>
        <v>604894</v>
      </c>
      <c r="H9" s="500">
        <f>[1]Saisie_MasseSal!M10</f>
        <v>606245</v>
      </c>
      <c r="I9" s="502"/>
      <c r="J9" s="503">
        <f>(H9/G9-1)*100</f>
        <v>0.22334491663003053</v>
      </c>
      <c r="K9" s="503">
        <f>(H9/D9-1)*100</f>
        <v>2.7333655304474513</v>
      </c>
      <c r="L9" s="30"/>
    </row>
    <row r="10" spans="2:12" ht="42.75" customHeight="1">
      <c r="B10" s="29"/>
      <c r="C10" s="499" t="s">
        <v>267</v>
      </c>
      <c r="D10" s="504">
        <f>[1]Saisie_MasseSal!I11/1000000000</f>
        <v>192.01870675000001</v>
      </c>
      <c r="E10" s="505">
        <f>[1]Saisie_MasseSal!J11/1000000000</f>
        <v>193.87772094799999</v>
      </c>
      <c r="F10" s="504">
        <f>[1]Saisie_MasseSal!K11/1000000000</f>
        <v>193.98755899999995</v>
      </c>
      <c r="G10" s="505">
        <f>[1]Saisie_MasseSal!L11/1000000000</f>
        <v>194.74817300000001</v>
      </c>
      <c r="H10" s="504">
        <f>[1]Saisie_MasseSal!M11/1000000000</f>
        <v>194.03615099999999</v>
      </c>
      <c r="I10" s="502"/>
      <c r="J10" s="503">
        <f>(H10/G10-1)*100</f>
        <v>-0.36561164555829473</v>
      </c>
      <c r="K10" s="503">
        <f>(H10/D10-1)*100</f>
        <v>1.0506498476873016</v>
      </c>
      <c r="L10" s="30"/>
    </row>
    <row r="11" spans="2:12" ht="21" customHeight="1">
      <c r="B11" s="29"/>
      <c r="C11" s="499" t="s">
        <v>268</v>
      </c>
      <c r="D11" s="500">
        <f>[1]Saisie_MasseSal!I12</f>
        <v>325392.01130288164</v>
      </c>
      <c r="E11" s="501">
        <f>[1]Saisie_MasseSal!J12</f>
        <v>325700.3967113751</v>
      </c>
      <c r="F11" s="500">
        <f>[1]Saisie_MasseSal!K12</f>
        <v>323625.43625504646</v>
      </c>
      <c r="G11" s="501">
        <f>[1]Saisie_MasseSal!L12</f>
        <v>321954.21511868195</v>
      </c>
      <c r="H11" s="500">
        <f>[1]Saisie_MasseSal!M12</f>
        <v>320062.27020429034</v>
      </c>
      <c r="I11" s="502"/>
      <c r="J11" s="503">
        <f>(H11/G11-1)*100</f>
        <v>-0.58764408898768217</v>
      </c>
      <c r="K11" s="503">
        <f>(H11/D11-1)*100</f>
        <v>-1.6379446678026377</v>
      </c>
      <c r="L11" s="30"/>
    </row>
    <row r="12" spans="2:12" ht="9.75" customHeight="1">
      <c r="B12" s="29"/>
      <c r="C12" s="884"/>
      <c r="D12" s="884"/>
      <c r="E12" s="884"/>
      <c r="F12" s="884"/>
      <c r="G12" s="884"/>
      <c r="H12" s="884"/>
      <c r="I12" s="884"/>
      <c r="J12" s="884"/>
      <c r="K12" s="884"/>
      <c r="L12" s="30"/>
    </row>
    <row r="13" spans="2:12" ht="12.75" customHeight="1">
      <c r="B13" s="29"/>
      <c r="C13" s="885" t="str">
        <f>[1]Saisie_MasseSal!C15</f>
        <v>NB : Ces données ne prennent pas en compte les Forces Armées Nationales et les Missions Diplomatiques et  Postes Consulaires</v>
      </c>
      <c r="D13" s="885"/>
      <c r="E13" s="885"/>
      <c r="F13" s="885"/>
      <c r="G13" s="885"/>
      <c r="H13" s="885"/>
      <c r="I13" s="885"/>
      <c r="J13" s="885"/>
      <c r="K13" s="885"/>
      <c r="L13" s="30"/>
    </row>
    <row r="14" spans="2:12" ht="10.5" customHeight="1">
      <c r="B14" s="29"/>
      <c r="C14" s="886"/>
      <c r="D14" s="886"/>
      <c r="E14" s="886"/>
      <c r="F14" s="886"/>
      <c r="G14" s="886"/>
      <c r="H14" s="886"/>
      <c r="I14" s="886"/>
      <c r="J14" s="886"/>
      <c r="K14" s="886"/>
      <c r="L14" s="30"/>
    </row>
    <row r="15" spans="2:12">
      <c r="B15" s="29"/>
      <c r="L15" s="30"/>
    </row>
    <row r="16" spans="2:12">
      <c r="B16" s="29"/>
      <c r="L16" s="30"/>
    </row>
    <row r="17" spans="2:12">
      <c r="B17" s="29"/>
      <c r="L17" s="30"/>
    </row>
    <row r="18" spans="2:12">
      <c r="B18" s="29"/>
      <c r="L18" s="30"/>
    </row>
    <row r="19" spans="2:12">
      <c r="B19" s="29"/>
      <c r="L19" s="30"/>
    </row>
    <row r="20" spans="2:12">
      <c r="B20" s="29"/>
      <c r="L20" s="30"/>
    </row>
    <row r="21" spans="2:12">
      <c r="B21" s="29"/>
      <c r="L21" s="30"/>
    </row>
    <row r="22" spans="2:12">
      <c r="B22" s="29"/>
      <c r="L22" s="30"/>
    </row>
    <row r="23" spans="2:12">
      <c r="B23" s="29"/>
      <c r="L23" s="30"/>
    </row>
    <row r="24" spans="2:12">
      <c r="B24" s="29"/>
      <c r="L24" s="30"/>
    </row>
    <row r="25" spans="2:12">
      <c r="B25" s="29"/>
      <c r="L25" s="30"/>
    </row>
    <row r="26" spans="2:12">
      <c r="B26" s="29"/>
      <c r="L26" s="30"/>
    </row>
    <row r="27" spans="2:12">
      <c r="B27" s="29"/>
      <c r="L27" s="30"/>
    </row>
    <row r="28" spans="2:12">
      <c r="B28" s="29"/>
      <c r="L28" s="30"/>
    </row>
    <row r="29" spans="2:12" ht="5.25" customHeight="1">
      <c r="B29" s="29"/>
      <c r="C29" s="886"/>
      <c r="D29" s="886"/>
      <c r="E29" s="886"/>
      <c r="F29" s="886"/>
      <c r="G29" s="886"/>
      <c r="H29" s="886"/>
      <c r="I29" s="886"/>
      <c r="J29" s="886"/>
      <c r="K29" s="886"/>
      <c r="L29" s="30"/>
    </row>
    <row r="30" spans="2:12">
      <c r="B30" s="29"/>
      <c r="L30" s="30"/>
    </row>
    <row r="31" spans="2:12">
      <c r="B31" s="29"/>
      <c r="L31" s="30"/>
    </row>
    <row r="32" spans="2:12">
      <c r="B32" s="29"/>
      <c r="L32" s="30"/>
    </row>
    <row r="33" spans="2:12">
      <c r="B33" s="29"/>
      <c r="L33" s="30"/>
    </row>
    <row r="34" spans="2:12">
      <c r="B34" s="29"/>
      <c r="L34" s="30"/>
    </row>
    <row r="35" spans="2:12">
      <c r="B35" s="29"/>
      <c r="L35" s="30"/>
    </row>
    <row r="36" spans="2:12">
      <c r="B36" s="29"/>
      <c r="L36" s="30"/>
    </row>
    <row r="37" spans="2:12">
      <c r="B37" s="29"/>
      <c r="L37" s="30"/>
    </row>
    <row r="38" spans="2:12">
      <c r="B38" s="29"/>
      <c r="L38" s="30"/>
    </row>
    <row r="39" spans="2:12">
      <c r="B39" s="29"/>
      <c r="L39" s="30"/>
    </row>
    <row r="40" spans="2:12">
      <c r="B40" s="29"/>
      <c r="L40" s="30"/>
    </row>
    <row r="41" spans="2:12">
      <c r="B41" s="29"/>
      <c r="L41" s="30"/>
    </row>
    <row r="42" spans="2:12">
      <c r="B42" s="29"/>
      <c r="L42" s="30"/>
    </row>
    <row r="43" spans="2:12">
      <c r="B43" s="29"/>
      <c r="L43" s="30"/>
    </row>
    <row r="44" spans="2:12" ht="4.5" customHeight="1">
      <c r="B44" s="29"/>
      <c r="C44" s="886"/>
      <c r="D44" s="886"/>
      <c r="E44" s="886"/>
      <c r="F44" s="886"/>
      <c r="G44" s="886"/>
      <c r="H44" s="886"/>
      <c r="I44" s="886"/>
      <c r="J44" s="886"/>
      <c r="K44" s="886"/>
      <c r="L44" s="30"/>
    </row>
    <row r="45" spans="2:12">
      <c r="B45" s="29"/>
      <c r="L45" s="30"/>
    </row>
    <row r="46" spans="2:12">
      <c r="B46" s="29"/>
      <c r="L46" s="30"/>
    </row>
    <row r="47" spans="2:12">
      <c r="B47" s="29"/>
      <c r="L47" s="30"/>
    </row>
    <row r="48" spans="2:12">
      <c r="B48" s="29"/>
      <c r="L48" s="30"/>
    </row>
    <row r="49" spans="2:12">
      <c r="B49" s="29"/>
      <c r="L49" s="30"/>
    </row>
    <row r="50" spans="2:12">
      <c r="B50" s="29"/>
      <c r="L50" s="30"/>
    </row>
    <row r="51" spans="2:12">
      <c r="B51" s="29"/>
      <c r="L51" s="30"/>
    </row>
    <row r="52" spans="2:12">
      <c r="B52" s="29"/>
      <c r="L52" s="30"/>
    </row>
    <row r="53" spans="2:12">
      <c r="B53" s="29"/>
      <c r="L53" s="30"/>
    </row>
    <row r="54" spans="2:12">
      <c r="B54" s="29"/>
      <c r="L54" s="30"/>
    </row>
    <row r="55" spans="2:12">
      <c r="B55" s="29"/>
      <c r="L55" s="30"/>
    </row>
    <row r="56" spans="2:12">
      <c r="B56" s="29"/>
      <c r="L56" s="30"/>
    </row>
    <row r="57" spans="2:12">
      <c r="B57" s="29"/>
      <c r="L57" s="30"/>
    </row>
    <row r="58" spans="2:12">
      <c r="B58" s="29"/>
      <c r="L58" s="30"/>
    </row>
    <row r="59" spans="2:12">
      <c r="B59" s="29"/>
      <c r="L59" s="30"/>
    </row>
    <row r="60" spans="2:12">
      <c r="B60" s="29"/>
      <c r="L60" s="30"/>
    </row>
    <row r="61" spans="2:12">
      <c r="B61" s="29"/>
      <c r="L61" s="30"/>
    </row>
    <row r="62" spans="2:12">
      <c r="B62" s="29"/>
      <c r="L62" s="30"/>
    </row>
    <row r="63" spans="2:12">
      <c r="B63" s="29"/>
      <c r="L63" s="30"/>
    </row>
    <row r="64" spans="2:12">
      <c r="B64" s="29"/>
      <c r="L64" s="30"/>
    </row>
    <row r="65" spans="2:12">
      <c r="B65" s="29"/>
      <c r="L65" s="30"/>
    </row>
    <row r="66" spans="2:12">
      <c r="B66" s="29"/>
      <c r="L66" s="30"/>
    </row>
    <row r="67" spans="2:12">
      <c r="B67" s="29"/>
      <c r="L67" s="30"/>
    </row>
    <row r="68" spans="2:12">
      <c r="B68" s="29"/>
      <c r="L68" s="30"/>
    </row>
    <row r="69" spans="2:12">
      <c r="B69" s="29"/>
      <c r="L69" s="30"/>
    </row>
    <row r="70" spans="2:12">
      <c r="B70" s="29"/>
      <c r="L70" s="30"/>
    </row>
    <row r="71" spans="2:12">
      <c r="B71" s="29"/>
      <c r="L71" s="30"/>
    </row>
    <row r="72" spans="2:12">
      <c r="B72" s="29"/>
      <c r="L72" s="30"/>
    </row>
    <row r="73" spans="2:12">
      <c r="B73" s="29"/>
      <c r="L73" s="30"/>
    </row>
    <row r="74" spans="2:12">
      <c r="B74" s="29"/>
      <c r="L74" s="30"/>
    </row>
    <row r="75" spans="2:12">
      <c r="B75" s="29"/>
      <c r="L75" s="30"/>
    </row>
    <row r="76" spans="2:12">
      <c r="B76" s="29"/>
      <c r="L76" s="30"/>
    </row>
    <row r="77" spans="2:12">
      <c r="B77" s="29"/>
      <c r="L77" s="30"/>
    </row>
    <row r="78" spans="2:12">
      <c r="B78" s="29"/>
      <c r="L78" s="30"/>
    </row>
    <row r="79" spans="2:12">
      <c r="B79" s="29"/>
      <c r="C79" s="506" t="s">
        <v>269</v>
      </c>
      <c r="D79" s="235"/>
      <c r="E79" s="235"/>
      <c r="F79" s="235"/>
      <c r="G79" s="235"/>
      <c r="H79" s="235"/>
      <c r="I79" s="235"/>
      <c r="J79" s="235"/>
      <c r="K79" s="235"/>
      <c r="L79" s="30"/>
    </row>
    <row r="80" spans="2:12">
      <c r="B80" s="31"/>
      <c r="C80" s="507" t="s">
        <v>270</v>
      </c>
      <c r="D80" s="508"/>
      <c r="E80" s="508"/>
      <c r="F80" s="508"/>
      <c r="G80" s="508"/>
      <c r="H80" s="508"/>
      <c r="I80" s="508"/>
      <c r="J80" s="508"/>
      <c r="K80" s="508"/>
      <c r="L80" s="33"/>
    </row>
  </sheetData>
  <mergeCells count="13">
    <mergeCell ref="C1:K1"/>
    <mergeCell ref="C6:C7"/>
    <mergeCell ref="D6:D7"/>
    <mergeCell ref="E6:E7"/>
    <mergeCell ref="F6:F7"/>
    <mergeCell ref="G6:G7"/>
    <mergeCell ref="H6:H7"/>
    <mergeCell ref="J6:K6"/>
    <mergeCell ref="C12:K12"/>
    <mergeCell ref="C13:K13"/>
    <mergeCell ref="C14:K14"/>
    <mergeCell ref="C29:K29"/>
    <mergeCell ref="C44:K44"/>
  </mergeCells>
  <printOptions horizontalCentered="1"/>
  <pageMargins left="0.23622047244094491" right="0.59055118110236227" top="0.74803149606299213" bottom="0.74803149606299213" header="0.31496062992125984" footer="0.31496062992125984"/>
  <pageSetup paperSize="9" scale="61" firstPageNumber="26" orientation="portrait" useFirstPageNumber="1" r:id="rId1"/>
  <headerFooter>
    <oddHeader>&amp;LComité de Prévision et de Conjoncture&amp;RTableau de bord de l’économie - 4ème trimestre 2024</oddHeader>
    <oddFooter>&amp;C&amp;"Arial,Normal"&amp;P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66C21-88C0-4BDD-B15A-00171BB81BF3}">
  <sheetPr>
    <tabColor rgb="FF00B050"/>
  </sheetPr>
  <dimension ref="A15:K125"/>
  <sheetViews>
    <sheetView showGridLines="0" view="pageBreakPreview" topLeftCell="A100" zoomScale="130" zoomScaleNormal="70" zoomScaleSheetLayoutView="130" workbookViewId="0">
      <selection activeCell="M29" sqref="M29"/>
    </sheetView>
  </sheetViews>
  <sheetFormatPr baseColWidth="10" defaultRowHeight="14.4"/>
  <cols>
    <col min="1" max="1" width="40.83203125" style="2" customWidth="1"/>
    <col min="2" max="2" width="9.33203125" style="2" customWidth="1"/>
    <col min="3" max="3" width="11.1640625" style="2" customWidth="1"/>
    <col min="4" max="4" width="10.109375" style="2" customWidth="1"/>
    <col min="5" max="5" width="11.77734375" style="2" customWidth="1"/>
    <col min="6" max="6" width="10.38671875" style="2" customWidth="1"/>
    <col min="7" max="7" width="2.27734375" style="2" customWidth="1"/>
    <col min="8" max="8" width="11.88671875" style="2" customWidth="1"/>
    <col min="9" max="9" width="9.33203125" style="2" customWidth="1"/>
    <col min="10" max="16384" width="10.6640625" style="2"/>
  </cols>
  <sheetData>
    <row r="15" ht="3.75" customHeight="1"/>
    <row r="51" ht="13.9" customHeight="1"/>
    <row r="65" ht="13.5" customHeight="1"/>
    <row r="98" spans="1:11">
      <c r="A98" s="893" t="s">
        <v>271</v>
      </c>
      <c r="B98" s="509" t="str">
        <f>[1]Saisie_BDP!D8</f>
        <v>4. TRIM.</v>
      </c>
      <c r="C98" s="509" t="str">
        <f>[1]Saisie_BDP!E8</f>
        <v>1. TRIM.</v>
      </c>
      <c r="D98" s="509" t="str">
        <f>[1]Saisie_BDP!F8</f>
        <v>2. TRIM.</v>
      </c>
      <c r="E98" s="509" t="str">
        <f>[1]Saisie_BDP!G8</f>
        <v>3. TRIM.</v>
      </c>
      <c r="F98" s="509" t="str">
        <f>[1]Saisie_BDP!H8</f>
        <v>4.Trim</v>
      </c>
      <c r="G98" s="510"/>
      <c r="H98" s="895" t="s">
        <v>37</v>
      </c>
      <c r="I98" s="895"/>
    </row>
    <row r="99" spans="1:11" ht="21.75" customHeight="1">
      <c r="A99" s="894"/>
      <c r="B99" s="511">
        <f>[1]Saisie_BDP!D9</f>
        <v>2023</v>
      </c>
      <c r="C99" s="511">
        <f>[1]Saisie_BDP!E9</f>
        <v>2024</v>
      </c>
      <c r="D99" s="511">
        <f>[1]Saisie_BDP!F9</f>
        <v>2024</v>
      </c>
      <c r="E99" s="511">
        <f>[1]Saisie_BDP!G9</f>
        <v>2024</v>
      </c>
      <c r="F99" s="511">
        <f>[1]Saisie_BDP!H9</f>
        <v>2024</v>
      </c>
      <c r="G99" s="512"/>
      <c r="H99" s="513" t="s">
        <v>40</v>
      </c>
      <c r="I99" s="513" t="s">
        <v>41</v>
      </c>
    </row>
    <row r="100" spans="1:11">
      <c r="A100" s="514"/>
      <c r="B100" s="515"/>
      <c r="C100" s="515"/>
      <c r="D100" s="515"/>
      <c r="E100" s="515"/>
      <c r="F100" s="515"/>
      <c r="G100" s="515"/>
      <c r="H100" s="393"/>
      <c r="I100" s="395"/>
    </row>
    <row r="101" spans="1:11">
      <c r="A101" s="516" t="s">
        <v>272</v>
      </c>
      <c r="B101" s="517">
        <f>[1]Saisie_BDP!D10/1000</f>
        <v>-233.10920377933141</v>
      </c>
      <c r="C101" s="518">
        <f>[1]Saisie_BDP!E10/1000</f>
        <v>-43.904821492382091</v>
      </c>
      <c r="D101" s="517">
        <f>[1]Saisie_BDP!F10/1000</f>
        <v>-57.870101161496947</v>
      </c>
      <c r="E101" s="518">
        <f>[1]Saisie_BDP!G10/1000</f>
        <v>-108.45065518609341</v>
      </c>
      <c r="F101" s="517">
        <f>[1]Saisie_BDP!H10/1000</f>
        <v>-50.749489373367282</v>
      </c>
      <c r="G101" s="519"/>
      <c r="H101" s="520">
        <f>(F101/E101-1)*100</f>
        <v>-53.204995132316292</v>
      </c>
      <c r="I101" s="520">
        <f>(F101/B101-1)*100</f>
        <v>-78.229306886823579</v>
      </c>
      <c r="J101" s="521">
        <f>F101-B101</f>
        <v>182.35971440596413</v>
      </c>
      <c r="K101" s="521">
        <f>F101-E101</f>
        <v>57.701165812726131</v>
      </c>
    </row>
    <row r="102" spans="1:11">
      <c r="A102" s="522" t="s">
        <v>273</v>
      </c>
      <c r="B102" s="523">
        <f>[1]Saisie_BDP!D11/1000</f>
        <v>-212.48505347962515</v>
      </c>
      <c r="C102" s="524">
        <f>[1]Saisie_BDP!E11/1000</f>
        <v>-21.980389186134097</v>
      </c>
      <c r="D102" s="523">
        <f>[1]Saisie_BDP!F11/1000</f>
        <v>-28.101767033598851</v>
      </c>
      <c r="E102" s="524">
        <f>[1]Saisie_BDP!G11/1000</f>
        <v>-77.89853875874006</v>
      </c>
      <c r="F102" s="523">
        <f>[1]Saisie_BDP!H11/1000</f>
        <v>-29.524792160240935</v>
      </c>
      <c r="G102" s="525"/>
      <c r="H102" s="526">
        <f t="shared" ref="H102:H125" si="0">(F102/E102-1)*100</f>
        <v>-62.098400521115927</v>
      </c>
      <c r="I102" s="526">
        <f t="shared" ref="I102:I125" si="1">(F102/B102-1)*100</f>
        <v>-86.105002833494808</v>
      </c>
      <c r="J102" s="521">
        <f t="shared" ref="J102:J124" si="2">F102-B102</f>
        <v>182.96026131938422</v>
      </c>
      <c r="K102" s="521">
        <f t="shared" ref="K102:K124" si="3">F102-E102</f>
        <v>48.373746598499125</v>
      </c>
    </row>
    <row r="103" spans="1:11">
      <c r="A103" s="522" t="s">
        <v>274</v>
      </c>
      <c r="B103" s="523">
        <f>[1]Saisie_BDP!D12/1000</f>
        <v>-66.506591703069631</v>
      </c>
      <c r="C103" s="524">
        <f>[1]Saisie_BDP!E12/1000</f>
        <v>111.37544978746539</v>
      </c>
      <c r="D103" s="523">
        <f>[1]Saisie_BDP!F12/1000</f>
        <v>98.845260245406067</v>
      </c>
      <c r="E103" s="524">
        <f>[1]Saisie_BDP!G12/1000</f>
        <v>52.067593264197932</v>
      </c>
      <c r="F103" s="523">
        <f>[1]Saisie_BDP!H12/1000</f>
        <v>102.59242208526051</v>
      </c>
      <c r="G103" s="525"/>
      <c r="H103" s="526">
        <f t="shared" si="0"/>
        <v>97.036996821982612</v>
      </c>
      <c r="I103" s="526">
        <f t="shared" si="1"/>
        <v>-254.25902825287216</v>
      </c>
      <c r="J103" s="521">
        <f t="shared" si="2"/>
        <v>169.09901378833013</v>
      </c>
      <c r="K103" s="521">
        <f t="shared" si="3"/>
        <v>50.524828821062577</v>
      </c>
    </row>
    <row r="104" spans="1:11">
      <c r="A104" s="527" t="s">
        <v>275</v>
      </c>
      <c r="B104" s="528">
        <f>[1]Saisie_BDP!D13/1000</f>
        <v>-145.97846177655563</v>
      </c>
      <c r="C104" s="529">
        <f>[1]Saisie_BDP!E13/1000</f>
        <v>-133.35583897359953</v>
      </c>
      <c r="D104" s="528">
        <f>[1]Saisie_BDP!F13/1000</f>
        <v>-126.94702727900503</v>
      </c>
      <c r="E104" s="529">
        <f>[1]Saisie_BDP!G13/1000</f>
        <v>-129.96613202293801</v>
      </c>
      <c r="F104" s="528">
        <f>[1]Saisie_BDP!H13/1000</f>
        <v>-132.11721424550137</v>
      </c>
      <c r="G104" s="530"/>
      <c r="H104" s="531">
        <f t="shared" si="0"/>
        <v>1.6551098267537201</v>
      </c>
      <c r="I104" s="531">
        <f t="shared" si="1"/>
        <v>-9.49540594027577</v>
      </c>
      <c r="J104" s="521">
        <f t="shared" si="2"/>
        <v>13.861247531054261</v>
      </c>
      <c r="K104" s="521">
        <f t="shared" si="3"/>
        <v>-2.1510822225633603</v>
      </c>
    </row>
    <row r="105" spans="1:11">
      <c r="A105" s="516" t="s">
        <v>276</v>
      </c>
      <c r="B105" s="517">
        <f>[1]Saisie_BDP!D14/1000</f>
        <v>-139.5163804265043</v>
      </c>
      <c r="C105" s="518">
        <f>[1]Saisie_BDP!E14/1000</f>
        <v>-130.47719622521771</v>
      </c>
      <c r="D105" s="517">
        <f>[1]Saisie_BDP!F14/1000</f>
        <v>-141.0096209695339</v>
      </c>
      <c r="E105" s="518">
        <f>[1]Saisie_BDP!G14/1000</f>
        <v>-142.33835870500278</v>
      </c>
      <c r="F105" s="517">
        <f>[1]Saisie_BDP!H14/1000</f>
        <v>-147.41385726497566</v>
      </c>
      <c r="G105" s="519"/>
      <c r="H105" s="520">
        <f t="shared" si="0"/>
        <v>3.5657981489669144</v>
      </c>
      <c r="I105" s="520">
        <f t="shared" si="1"/>
        <v>5.6606090369665685</v>
      </c>
      <c r="J105" s="521">
        <f t="shared" si="2"/>
        <v>-7.8974768384713627</v>
      </c>
      <c r="K105" s="521">
        <f t="shared" si="3"/>
        <v>-5.0754985599728855</v>
      </c>
    </row>
    <row r="106" spans="1:11">
      <c r="A106" s="532" t="s">
        <v>277</v>
      </c>
      <c r="B106" s="528">
        <f>[1]Saisie_BDP!D15/1000</f>
        <v>-36.415539932468782</v>
      </c>
      <c r="C106" s="529">
        <f>[1]Saisie_BDP!E15/1000</f>
        <v>-40.399367403461802</v>
      </c>
      <c r="D106" s="528">
        <f>[1]Saisie_BDP!F15/1000</f>
        <v>-69.066114638738185</v>
      </c>
      <c r="E106" s="529">
        <f>[1]Saisie_BDP!G15/1000</f>
        <v>-32.713772323352593</v>
      </c>
      <c r="F106" s="528">
        <f>[1]Saisie_BDP!H15/1000</f>
        <v>-59.929701799621803</v>
      </c>
      <c r="G106" s="530"/>
      <c r="H106" s="531">
        <f t="shared" si="0"/>
        <v>83.194103105135426</v>
      </c>
      <c r="I106" s="531">
        <f t="shared" si="1"/>
        <v>64.571778726222732</v>
      </c>
      <c r="J106" s="521">
        <f t="shared" si="2"/>
        <v>-23.514161867153021</v>
      </c>
      <c r="K106" s="521">
        <f t="shared" si="3"/>
        <v>-27.21592947626921</v>
      </c>
    </row>
    <row r="107" spans="1:11">
      <c r="A107" s="533" t="s">
        <v>278</v>
      </c>
      <c r="B107" s="523">
        <f>[1]Saisie_BDP!D16/1000</f>
        <v>118.89223012679783</v>
      </c>
      <c r="C107" s="524">
        <f>[1]Saisie_BDP!E16/1000</f>
        <v>108.55276391896984</v>
      </c>
      <c r="D107" s="523">
        <f>[1]Saisie_BDP!F16/1000</f>
        <v>111.24128684163573</v>
      </c>
      <c r="E107" s="524">
        <f>[1]Saisie_BDP!G16/1000</f>
        <v>111.78624227764955</v>
      </c>
      <c r="F107" s="523">
        <f>[1]Saisie_BDP!H16/1000</f>
        <v>126.18916005184911</v>
      </c>
      <c r="G107" s="525"/>
      <c r="H107" s="526">
        <f t="shared" si="0"/>
        <v>12.88433843086545</v>
      </c>
      <c r="I107" s="526">
        <f t="shared" si="1"/>
        <v>6.137432124260056</v>
      </c>
      <c r="J107" s="521">
        <f t="shared" si="2"/>
        <v>7.2969299250512876</v>
      </c>
      <c r="K107" s="521">
        <f t="shared" si="3"/>
        <v>14.402917774199565</v>
      </c>
    </row>
    <row r="108" spans="1:11">
      <c r="A108" s="522" t="s">
        <v>279</v>
      </c>
      <c r="B108" s="523">
        <f>[1]Saisie_BDP!D17/1000</f>
        <v>61.39046686056011</v>
      </c>
      <c r="C108" s="524">
        <f>[1]Saisie_BDP!E17/1000</f>
        <v>59.101034333767203</v>
      </c>
      <c r="D108" s="523">
        <f>[1]Saisie_BDP!F17/1000</f>
        <v>58.625066668626069</v>
      </c>
      <c r="E108" s="524">
        <f>[1]Saisie_BDP!G17/1000</f>
        <v>56.55592900486257</v>
      </c>
      <c r="F108" s="523">
        <f>[1]Saisie_BDP!H17/1000</f>
        <v>56.482436347184681</v>
      </c>
      <c r="G108" s="525"/>
      <c r="H108" s="526">
        <f t="shared" si="0"/>
        <v>-0.12994686670528832</v>
      </c>
      <c r="I108" s="526">
        <f t="shared" si="1"/>
        <v>-7.9947763298873991</v>
      </c>
      <c r="J108" s="521">
        <f t="shared" si="2"/>
        <v>-4.9080305133754294</v>
      </c>
      <c r="K108" s="521">
        <f t="shared" si="3"/>
        <v>-7.3492657677888928E-2</v>
      </c>
    </row>
    <row r="109" spans="1:11">
      <c r="A109" s="522" t="s">
        <v>280</v>
      </c>
      <c r="B109" s="523">
        <f>[1]Saisie_BDP!D18/1000</f>
        <v>57.501763266237717</v>
      </c>
      <c r="C109" s="524">
        <f>[1]Saisie_BDP!E18/1000</f>
        <v>49.451729585202649</v>
      </c>
      <c r="D109" s="523">
        <f>[1]Saisie_BDP!F18/1000</f>
        <v>52.616220173009644</v>
      </c>
      <c r="E109" s="524">
        <f>[1]Saisie_BDP!G18/1000</f>
        <v>55.230313272786972</v>
      </c>
      <c r="F109" s="523">
        <f>[1]Saisie_BDP!H18/1000</f>
        <v>69.706723704664441</v>
      </c>
      <c r="G109" s="525"/>
      <c r="H109" s="526">
        <f t="shared" si="0"/>
        <v>26.210987361917205</v>
      </c>
      <c r="I109" s="526">
        <f t="shared" si="1"/>
        <v>21.225367267290206</v>
      </c>
      <c r="J109" s="521">
        <f t="shared" si="2"/>
        <v>12.204960438426724</v>
      </c>
      <c r="K109" s="521">
        <f t="shared" si="3"/>
        <v>14.476410431877468</v>
      </c>
    </row>
    <row r="110" spans="1:11">
      <c r="A110" s="532" t="s">
        <v>281</v>
      </c>
      <c r="B110" s="528">
        <f>[1]Saisie_BDP!D19/1000</f>
        <v>55.433959427404737</v>
      </c>
      <c r="C110" s="529">
        <f>[1]Saisie_BDP!E19/1000</f>
        <v>48.390433830992166</v>
      </c>
      <c r="D110" s="528">
        <f>[1]Saisie_BDP!F19/1000</f>
        <v>53.872491636717456</v>
      </c>
      <c r="E110" s="529">
        <f>[1]Saisie_BDP!G19/1000</f>
        <v>57.585245602560299</v>
      </c>
      <c r="F110" s="528">
        <f>[1]Saisie_BDP!H19/1000</f>
        <v>69.516105665393781</v>
      </c>
      <c r="G110" s="530"/>
      <c r="H110" s="531">
        <f t="shared" si="0"/>
        <v>20.718605847715654</v>
      </c>
      <c r="I110" s="531">
        <f t="shared" si="1"/>
        <v>25.403464561160849</v>
      </c>
      <c r="J110" s="521">
        <f t="shared" si="2"/>
        <v>14.082146237989043</v>
      </c>
      <c r="K110" s="521">
        <f t="shared" si="3"/>
        <v>11.930860062833482</v>
      </c>
    </row>
    <row r="111" spans="1:11">
      <c r="A111" s="533" t="s">
        <v>282</v>
      </c>
      <c r="B111" s="523">
        <f>[1]Saisie_BDP!D20/1000</f>
        <v>38.124943035723369</v>
      </c>
      <c r="C111" s="524">
        <f>[1]Saisie_BDP!E20/1000</f>
        <v>56.744606091391923</v>
      </c>
      <c r="D111" s="523">
        <f>[1]Saisie_BDP!F20/1000</f>
        <v>65.794669588187972</v>
      </c>
      <c r="E111" s="524">
        <f>[1]Saisie_BDP!G20/1000</f>
        <v>50.577934369637703</v>
      </c>
      <c r="F111" s="523">
        <f>[1]Saisie_BDP!H20/1000</f>
        <v>65.633928670314788</v>
      </c>
      <c r="G111" s="525"/>
      <c r="H111" s="526">
        <f t="shared" si="0"/>
        <v>29.767910628068872</v>
      </c>
      <c r="I111" s="526">
        <f t="shared" si="1"/>
        <v>72.15482422836746</v>
      </c>
      <c r="J111" s="521">
        <f t="shared" si="2"/>
        <v>27.508985634591419</v>
      </c>
      <c r="K111" s="521">
        <f t="shared" si="3"/>
        <v>15.055994300677085</v>
      </c>
    </row>
    <row r="112" spans="1:11">
      <c r="A112" s="522" t="s">
        <v>283</v>
      </c>
      <c r="B112" s="523">
        <f>[1]Saisie_BDP!D21/1000</f>
        <v>38.0648114883682</v>
      </c>
      <c r="C112" s="524">
        <f>[1]Saisie_BDP!E21/1000</f>
        <v>56.681934287688797</v>
      </c>
      <c r="D112" s="523">
        <f>[1]Saisie_BDP!F21/1000</f>
        <v>65.738264964855162</v>
      </c>
      <c r="E112" s="524">
        <f>[1]Saisie_BDP!G21/1000</f>
        <v>50.516516002008643</v>
      </c>
      <c r="F112" s="523">
        <f>[1]Saisie_BDP!H21/1000</f>
        <v>65.563736250167281</v>
      </c>
      <c r="G112" s="525"/>
      <c r="H112" s="526">
        <f t="shared" si="0"/>
        <v>29.78673400113405</v>
      </c>
      <c r="I112" s="526">
        <f t="shared" si="1"/>
        <v>72.242377373134175</v>
      </c>
      <c r="J112" s="521">
        <f t="shared" si="2"/>
        <v>27.498924761799081</v>
      </c>
      <c r="K112" s="521">
        <f t="shared" si="3"/>
        <v>15.047220248158638</v>
      </c>
    </row>
    <row r="113" spans="1:11">
      <c r="A113" s="522" t="s">
        <v>284</v>
      </c>
      <c r="B113" s="523">
        <f>[1]Saisie_BDP!D22/1000</f>
        <v>23.351634846905732</v>
      </c>
      <c r="C113" s="524">
        <f>[1]Saisie_BDP!E22/1000</f>
        <v>41.678406840182802</v>
      </c>
      <c r="D113" s="523">
        <f>[1]Saisie_BDP!F22/1000</f>
        <v>52.844698999999999</v>
      </c>
      <c r="E113" s="524">
        <f>[1]Saisie_BDP!G22/1000</f>
        <v>36.658026874513098</v>
      </c>
      <c r="F113" s="523">
        <f>[1]Saisie_BDP!H22/1000</f>
        <v>47.305209000000005</v>
      </c>
      <c r="G113" s="525"/>
      <c r="H113" s="526">
        <f t="shared" si="0"/>
        <v>29.04461323555163</v>
      </c>
      <c r="I113" s="526">
        <f t="shared" si="1"/>
        <v>102.57771804901404</v>
      </c>
      <c r="J113" s="521">
        <f t="shared" si="2"/>
        <v>23.953574153094273</v>
      </c>
      <c r="K113" s="521">
        <f t="shared" si="3"/>
        <v>10.647182125486907</v>
      </c>
    </row>
    <row r="114" spans="1:11">
      <c r="A114" s="527" t="s">
        <v>285</v>
      </c>
      <c r="B114" s="528">
        <f>[1]Saisie_BDP!D24/1000</f>
        <v>14.713176641462464</v>
      </c>
      <c r="C114" s="529">
        <f>[1]Saisie_BDP!E24/1000</f>
        <v>15.003527447505995</v>
      </c>
      <c r="D114" s="528">
        <f>[1]Saisie_BDP!F24/1000</f>
        <v>12.893565964855155</v>
      </c>
      <c r="E114" s="529">
        <f>[1]Saisie_BDP!G24/1000</f>
        <v>13.858489127495538</v>
      </c>
      <c r="F114" s="528">
        <f>[1]Saisie_BDP!H24/1000</f>
        <v>18.258527250167287</v>
      </c>
      <c r="G114" s="530"/>
      <c r="H114" s="531">
        <f t="shared" si="0"/>
        <v>31.74976782961123</v>
      </c>
      <c r="I114" s="531">
        <f t="shared" si="1"/>
        <v>24.096432028919224</v>
      </c>
      <c r="J114" s="521">
        <f t="shared" si="2"/>
        <v>3.5453506087048225</v>
      </c>
      <c r="K114" s="521">
        <f t="shared" si="3"/>
        <v>4.4000381226717487</v>
      </c>
    </row>
    <row r="115" spans="1:11">
      <c r="A115" s="534" t="s">
        <v>286</v>
      </c>
      <c r="B115" s="535">
        <f>[1]Saisie_BDP!D25/1000</f>
        <v>-194.98426074360799</v>
      </c>
      <c r="C115" s="536">
        <f>[1]Saisie_BDP!E25/1000</f>
        <v>12.839784599009901</v>
      </c>
      <c r="D115" s="535">
        <f>[1]Saisie_BDP!F25/1000</f>
        <v>7.9245684266909953</v>
      </c>
      <c r="E115" s="536">
        <f>[1]Saisie_BDP!G25/1000</f>
        <v>-57.872720816455548</v>
      </c>
      <c r="F115" s="535">
        <f>[1]Saisie_BDP!H25/1000</f>
        <v>14.884439296947559</v>
      </c>
      <c r="G115" s="537"/>
      <c r="H115" s="538">
        <f t="shared" si="0"/>
        <v>-125.71926649889824</v>
      </c>
      <c r="I115" s="538">
        <f t="shared" si="1"/>
        <v>-107.63366193772926</v>
      </c>
      <c r="J115" s="521">
        <f t="shared" si="2"/>
        <v>209.86870004055555</v>
      </c>
      <c r="K115" s="521">
        <f t="shared" si="3"/>
        <v>72.757160113403103</v>
      </c>
    </row>
    <row r="116" spans="1:11">
      <c r="A116" s="539" t="s">
        <v>287</v>
      </c>
      <c r="B116" s="528">
        <f>[1]Saisie_BDP!D26/1000</f>
        <v>83.702722871827191</v>
      </c>
      <c r="C116" s="529">
        <f>[1]Saisie_BDP!E26/1000</f>
        <v>-232.35252611566341</v>
      </c>
      <c r="D116" s="528">
        <f>[1]Saisie_BDP!F26/1000</f>
        <v>-221.8149880138786</v>
      </c>
      <c r="E116" s="529">
        <f>[1]Saisie_BDP!G26/1000</f>
        <v>243.07331576936238</v>
      </c>
      <c r="F116" s="528">
        <f>[1]Saisie_BDP!H26/1000</f>
        <v>-255.64539321706442</v>
      </c>
      <c r="G116" s="530"/>
      <c r="H116" s="531">
        <f t="shared" si="0"/>
        <v>-205.17213393329888</v>
      </c>
      <c r="I116" s="531">
        <f t="shared" si="1"/>
        <v>-405.42064158238986</v>
      </c>
      <c r="J116" s="521">
        <f t="shared" si="2"/>
        <v>-339.34811608889163</v>
      </c>
      <c r="K116" s="521">
        <f t="shared" si="3"/>
        <v>-498.7187089864268</v>
      </c>
    </row>
    <row r="117" spans="1:11">
      <c r="A117" s="533" t="s">
        <v>288</v>
      </c>
      <c r="B117" s="523">
        <f>[1]Saisie_BDP!D27/1000</f>
        <v>142.71780778578582</v>
      </c>
      <c r="C117" s="524">
        <f>[1]Saisie_BDP!E27/1000</f>
        <v>-56.266338544576222</v>
      </c>
      <c r="D117" s="523">
        <f>[1]Saisie_BDP!F27/1000</f>
        <v>-71.814451294576259</v>
      </c>
      <c r="E117" s="524">
        <f>[1]Saisie_BDP!G27/1000</f>
        <v>-24.056515994576248</v>
      </c>
      <c r="F117" s="523">
        <f>[1]Saisie_BDP!H27/1000</f>
        <v>7.071951655423705</v>
      </c>
      <c r="G117" s="525"/>
      <c r="H117" s="526">
        <f t="shared" si="0"/>
        <v>-129.39723963776856</v>
      </c>
      <c r="I117" s="526">
        <f t="shared" si="1"/>
        <v>-95.044800809974291</v>
      </c>
      <c r="J117" s="521">
        <f t="shared" si="2"/>
        <v>-135.64585613036212</v>
      </c>
      <c r="K117" s="521">
        <f t="shared" si="3"/>
        <v>31.128467649999955</v>
      </c>
    </row>
    <row r="118" spans="1:11">
      <c r="A118" s="540" t="s">
        <v>289</v>
      </c>
      <c r="B118" s="523">
        <f>[1]Saisie_BDP!D28/1000</f>
        <v>83.902860669785838</v>
      </c>
      <c r="C118" s="524">
        <f>[1]Saisie_BDP!E28/1000</f>
        <v>-4.126167322155001</v>
      </c>
      <c r="D118" s="523">
        <f>[1]Saisie_BDP!F28/1000</f>
        <v>-14.665280072155005</v>
      </c>
      <c r="E118" s="524">
        <f>[1]Saisie_BDP!G28/1000</f>
        <v>20.981655227844993</v>
      </c>
      <c r="F118" s="523">
        <f>[1]Saisie_BDP!H28/1000</f>
        <v>41.305122877844973</v>
      </c>
      <c r="G118" s="525"/>
      <c r="H118" s="526">
        <f t="shared" si="0"/>
        <v>96.863033108219582</v>
      </c>
      <c r="I118" s="526">
        <f t="shared" si="1"/>
        <v>-50.770304435258296</v>
      </c>
      <c r="J118" s="521">
        <f t="shared" si="2"/>
        <v>-42.597737791940865</v>
      </c>
      <c r="K118" s="521">
        <f t="shared" si="3"/>
        <v>20.32346764999998</v>
      </c>
    </row>
    <row r="119" spans="1:11">
      <c r="A119" s="541" t="s">
        <v>290</v>
      </c>
      <c r="B119" s="528">
        <f>[1]Saisie_BDP!D29/1000</f>
        <v>58.814947115999992</v>
      </c>
      <c r="C119" s="529">
        <f>[1]Saisie_BDP!E29/1000</f>
        <v>-52.140171222421245</v>
      </c>
      <c r="D119" s="528">
        <f>[1]Saisie_BDP!F29/1000</f>
        <v>-57.149171222421245</v>
      </c>
      <c r="E119" s="529">
        <f>[1]Saisie_BDP!G29/1000</f>
        <v>-45.038171222421248</v>
      </c>
      <c r="F119" s="528">
        <f>[1]Saisie_BDP!H29/1000</f>
        <v>-34.233171222421255</v>
      </c>
      <c r="G119" s="530"/>
      <c r="H119" s="531">
        <f t="shared" si="0"/>
        <v>-23.990760962827384</v>
      </c>
      <c r="I119" s="531">
        <f t="shared" si="1"/>
        <v>-158.20488311398734</v>
      </c>
      <c r="J119" s="521">
        <f t="shared" si="2"/>
        <v>-93.048118338421247</v>
      </c>
      <c r="K119" s="521">
        <f t="shared" si="3"/>
        <v>10.804999999999993</v>
      </c>
    </row>
    <row r="120" spans="1:11">
      <c r="A120" s="533" t="s">
        <v>291</v>
      </c>
      <c r="B120" s="523">
        <f>[1]Saisie_BDP!D30/1000</f>
        <v>-189.02391447311663</v>
      </c>
      <c r="C120" s="524">
        <f>[1]Saisie_BDP!E30/1000</f>
        <v>-89.798548429923372</v>
      </c>
      <c r="D120" s="523">
        <f>[1]Saisie_BDP!F30/1000</f>
        <v>-86.703295050935097</v>
      </c>
      <c r="E120" s="524">
        <f>[1]Saisie_BDP!G30/1000</f>
        <v>-88.077641920461332</v>
      </c>
      <c r="F120" s="523">
        <f>[1]Saisie_BDP!H30/1000</f>
        <v>-88.641506630238212</v>
      </c>
      <c r="G120" s="525"/>
      <c r="H120" s="526">
        <f t="shared" si="0"/>
        <v>0.64019051541601701</v>
      </c>
      <c r="I120" s="526">
        <f t="shared" si="1"/>
        <v>-53.105665557018725</v>
      </c>
      <c r="J120" s="521">
        <f t="shared" si="2"/>
        <v>100.38240784287842</v>
      </c>
      <c r="K120" s="521">
        <f t="shared" si="3"/>
        <v>-0.56386470977687964</v>
      </c>
    </row>
    <row r="121" spans="1:11">
      <c r="A121" s="540" t="s">
        <v>289</v>
      </c>
      <c r="B121" s="523">
        <f>[1]Saisie_BDP!D31/1000</f>
        <v>83.902860669785838</v>
      </c>
      <c r="C121" s="524">
        <f>[1]Saisie_BDP!E31/1000</f>
        <v>-4.126167322155001</v>
      </c>
      <c r="D121" s="523">
        <f>[1]Saisie_BDP!F31/1000</f>
        <v>-14.665280072155005</v>
      </c>
      <c r="E121" s="524">
        <f>[1]Saisie_BDP!G31/1000</f>
        <v>20.981655227844993</v>
      </c>
      <c r="F121" s="523">
        <f>[1]Saisie_BDP!H31/1000</f>
        <v>41.305122877844973</v>
      </c>
      <c r="G121" s="525"/>
      <c r="H121" s="526">
        <f t="shared" si="0"/>
        <v>96.863033108219582</v>
      </c>
      <c r="I121" s="526">
        <f t="shared" si="1"/>
        <v>-50.770304435258296</v>
      </c>
      <c r="J121" s="521">
        <f t="shared" si="2"/>
        <v>-42.597737791940865</v>
      </c>
      <c r="K121" s="521">
        <f t="shared" si="3"/>
        <v>20.32346764999998</v>
      </c>
    </row>
    <row r="122" spans="1:11">
      <c r="A122" s="541" t="s">
        <v>292</v>
      </c>
      <c r="B122" s="528">
        <f>[1]Saisie_BDP!D32/1000</f>
        <v>-185.88013848582725</v>
      </c>
      <c r="C122" s="529">
        <f>[1]Saisie_BDP!E32/1000</f>
        <v>-89.798548429923372</v>
      </c>
      <c r="D122" s="528">
        <f>[1]Saisie_BDP!F32/1000</f>
        <v>-86.703295050935097</v>
      </c>
      <c r="E122" s="529">
        <f>[1]Saisie_BDP!G32/1000</f>
        <v>-88.077641920461332</v>
      </c>
      <c r="F122" s="528">
        <f>[1]Saisie_BDP!H32/1000</f>
        <v>-88.641506630238212</v>
      </c>
      <c r="G122" s="530"/>
      <c r="H122" s="531">
        <f t="shared" si="0"/>
        <v>0.64019051541601701</v>
      </c>
      <c r="I122" s="531">
        <f t="shared" si="1"/>
        <v>-52.312545411086596</v>
      </c>
      <c r="J122" s="521">
        <f t="shared" si="2"/>
        <v>97.238631855589034</v>
      </c>
      <c r="K122" s="521">
        <f t="shared" si="3"/>
        <v>-0.56386470977687964</v>
      </c>
    </row>
    <row r="123" spans="1:11">
      <c r="A123" s="533" t="s">
        <v>293</v>
      </c>
      <c r="B123" s="523">
        <f>[1]Saisie_BDP!D33/1000</f>
        <v>130.00882955915807</v>
      </c>
      <c r="C123" s="524">
        <f>[1]Saisie_BDP!E33/1000</f>
        <v>-86.287639141163794</v>
      </c>
      <c r="D123" s="523">
        <f>[1]Saisie_BDP!F33/1000</f>
        <v>-63.297241668367263</v>
      </c>
      <c r="E123" s="524">
        <f>[1]Saisie_BDP!G33/1000</f>
        <v>355.20747368439999</v>
      </c>
      <c r="F123" s="523">
        <f>[1]Saisie_BDP!H33/1000</f>
        <v>-174.07583824224992</v>
      </c>
      <c r="G123" s="525"/>
      <c r="H123" s="526">
        <f t="shared" si="0"/>
        <v>-149.00680620163848</v>
      </c>
      <c r="I123" s="526">
        <f t="shared" si="1"/>
        <v>-233.89539682229045</v>
      </c>
      <c r="J123" s="521">
        <f t="shared" si="2"/>
        <v>-304.08466780140799</v>
      </c>
      <c r="K123" s="521">
        <f t="shared" si="3"/>
        <v>-529.28331192664996</v>
      </c>
    </row>
    <row r="124" spans="1:11">
      <c r="A124" s="527" t="s">
        <v>279</v>
      </c>
      <c r="B124" s="528">
        <f>[1]Saisie_BDP!D34/1000</f>
        <v>61.39046686056011</v>
      </c>
      <c r="C124" s="529">
        <f>[1]Saisie_BDP!E34/1000</f>
        <v>59.101034333767203</v>
      </c>
      <c r="D124" s="528">
        <f>[1]Saisie_BDP!F34/1000</f>
        <v>58.625066668626069</v>
      </c>
      <c r="E124" s="529">
        <f>[1]Saisie_BDP!G34/1000</f>
        <v>56.55592900486257</v>
      </c>
      <c r="F124" s="528">
        <f>[1]Saisie_BDP!H34/1000</f>
        <v>56.482436347184681</v>
      </c>
      <c r="G124" s="530"/>
      <c r="H124" s="531">
        <f t="shared" si="0"/>
        <v>-0.12994686670528832</v>
      </c>
      <c r="I124" s="531">
        <f t="shared" si="1"/>
        <v>-7.9947763298873991</v>
      </c>
      <c r="J124" s="521">
        <f t="shared" si="2"/>
        <v>-4.9080305133754294</v>
      </c>
      <c r="K124" s="521">
        <f t="shared" si="3"/>
        <v>-7.3492657677888928E-2</v>
      </c>
    </row>
    <row r="125" spans="1:11">
      <c r="A125" s="534" t="s">
        <v>294</v>
      </c>
      <c r="B125" s="535">
        <f>[1]Saisie_BDP!D37/1000</f>
        <v>-274.49767641500023</v>
      </c>
      <c r="C125" s="536">
        <f>[1]Saisie_BDP!E37/1000</f>
        <v>245.02248983899992</v>
      </c>
      <c r="D125" s="535">
        <f>[1]Saisie_BDP!F37/1000</f>
        <v>232.1258220939996</v>
      </c>
      <c r="E125" s="536">
        <f>[1]Saisie_BDP!G37/1000</f>
        <v>-294.54268541699969</v>
      </c>
      <c r="F125" s="535">
        <f>[1]Saisie_BDP!H37/1000</f>
        <v>266.32277519799948</v>
      </c>
      <c r="G125" s="537"/>
      <c r="H125" s="538">
        <f t="shared" si="0"/>
        <v>-190.41907620993953</v>
      </c>
      <c r="I125" s="538">
        <f t="shared" si="1"/>
        <v>-197.02186870076034</v>
      </c>
    </row>
  </sheetData>
  <mergeCells count="2">
    <mergeCell ref="A98:A99"/>
    <mergeCell ref="H98:I98"/>
  </mergeCells>
  <pageMargins left="0.70866141732283472" right="0.70866141732283472" top="0.74803149606299213" bottom="0.74803149606299213" header="0.31496062992125984" footer="0.31496062992125984"/>
  <pageSetup paperSize="9" scale="76" firstPageNumber="27" orientation="portrait" useFirstPageNumber="1" r:id="rId1"/>
  <headerFooter>
    <oddHeader>&amp;LComité de Prévision et de Conjoncture&amp;RTableau de bord de l’économie - 4ème trimestre 2024</oddHeader>
    <oddFooter>&amp;C&amp;"Arial,Normal"&amp;P</oddFooter>
  </headerFooter>
  <rowBreaks count="1" manualBreakCount="1">
    <brk id="60" max="8"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5A5B9-95AC-44AD-8A68-380788C83256}">
  <sheetPr>
    <tabColor rgb="FF00B050"/>
  </sheetPr>
  <dimension ref="A1:O219"/>
  <sheetViews>
    <sheetView view="pageBreakPreview" zoomScale="90" zoomScaleNormal="40" zoomScaleSheetLayoutView="90" zoomScalePageLayoutView="60" workbookViewId="0">
      <selection activeCell="M29" sqref="M29"/>
    </sheetView>
  </sheetViews>
  <sheetFormatPr baseColWidth="10" defaultColWidth="13.27734375" defaultRowHeight="15"/>
  <cols>
    <col min="1" max="1" width="53.38671875" style="545" customWidth="1"/>
    <col min="2" max="4" width="10.83203125" style="545" customWidth="1"/>
    <col min="5" max="5" width="11.88671875" style="545" customWidth="1"/>
    <col min="6" max="6" width="11.77734375" style="545" customWidth="1"/>
    <col min="7" max="7" width="1.94140625" style="545" customWidth="1"/>
    <col min="8" max="8" width="11" style="545" customWidth="1"/>
    <col min="9" max="15" width="8.71875" style="545" customWidth="1"/>
    <col min="16" max="16" width="3.609375" style="545" customWidth="1"/>
    <col min="17" max="16384" width="13.27734375" style="545"/>
  </cols>
  <sheetData>
    <row r="1" spans="1:15" ht="7.5" customHeight="1">
      <c r="A1" s="542"/>
      <c r="B1" s="543"/>
      <c r="C1" s="543"/>
      <c r="D1" s="543"/>
      <c r="E1" s="543"/>
      <c r="F1" s="543"/>
      <c r="G1" s="543"/>
      <c r="H1" s="543"/>
      <c r="I1" s="543"/>
      <c r="J1" s="543"/>
      <c r="K1" s="543"/>
      <c r="L1" s="543"/>
      <c r="M1" s="543"/>
      <c r="N1" s="543"/>
      <c r="O1" s="544"/>
    </row>
    <row r="2" spans="1:15" s="240" customFormat="1" ht="20.100000000000001" customHeight="1">
      <c r="A2" s="546"/>
      <c r="O2" s="547"/>
    </row>
    <row r="3" spans="1:15" s="240" customFormat="1" ht="32.25" customHeight="1">
      <c r="A3" s="546"/>
      <c r="O3" s="547"/>
    </row>
    <row r="4" spans="1:15" s="240" customFormat="1" ht="10.5" customHeight="1">
      <c r="A4" s="546"/>
      <c r="B4" s="382"/>
      <c r="O4" s="547"/>
    </row>
    <row r="5" spans="1:15" ht="15" customHeight="1">
      <c r="A5" s="548"/>
      <c r="D5" s="549"/>
      <c r="E5" s="550"/>
      <c r="F5" s="550"/>
      <c r="G5" s="550"/>
      <c r="H5" s="550"/>
      <c r="I5" s="550"/>
      <c r="O5" s="551"/>
    </row>
    <row r="6" spans="1:15" s="240" customFormat="1" ht="7.15" customHeight="1">
      <c r="A6" s="546"/>
      <c r="I6" s="552"/>
      <c r="O6" s="547"/>
    </row>
    <row r="7" spans="1:15" s="240" customFormat="1" ht="19.5" customHeight="1">
      <c r="A7" s="904" t="s">
        <v>295</v>
      </c>
      <c r="B7" s="905"/>
      <c r="C7" s="905"/>
      <c r="D7" s="905"/>
      <c r="E7" s="905"/>
      <c r="F7" s="905"/>
      <c r="G7" s="905"/>
      <c r="H7" s="905"/>
      <c r="I7" s="905"/>
      <c r="J7" s="905"/>
      <c r="K7" s="905"/>
      <c r="L7" s="905"/>
      <c r="M7" s="905"/>
      <c r="N7" s="905"/>
      <c r="O7" s="906"/>
    </row>
    <row r="8" spans="1:15" s="240" customFormat="1" ht="7.15" customHeight="1">
      <c r="A8" s="904"/>
      <c r="B8" s="905"/>
      <c r="C8" s="905"/>
      <c r="D8" s="905"/>
      <c r="E8" s="905"/>
      <c r="F8" s="905"/>
      <c r="G8" s="905"/>
      <c r="H8" s="905"/>
      <c r="I8" s="905"/>
      <c r="J8" s="905"/>
      <c r="K8" s="905"/>
      <c r="L8" s="905"/>
      <c r="M8" s="905"/>
      <c r="N8" s="905"/>
      <c r="O8" s="906"/>
    </row>
    <row r="9" spans="1:15" s="240" customFormat="1" ht="7.15" customHeight="1">
      <c r="A9" s="904"/>
      <c r="B9" s="905"/>
      <c r="C9" s="905"/>
      <c r="D9" s="905"/>
      <c r="E9" s="905"/>
      <c r="F9" s="905"/>
      <c r="G9" s="905"/>
      <c r="H9" s="905"/>
      <c r="I9" s="905"/>
      <c r="J9" s="905"/>
      <c r="K9" s="905"/>
      <c r="L9" s="905"/>
      <c r="M9" s="905"/>
      <c r="N9" s="905"/>
      <c r="O9" s="906"/>
    </row>
    <row r="10" spans="1:15" s="240" customFormat="1" ht="7.15" customHeight="1">
      <c r="A10" s="904"/>
      <c r="B10" s="905"/>
      <c r="C10" s="905"/>
      <c r="D10" s="905"/>
      <c r="E10" s="905"/>
      <c r="F10" s="905"/>
      <c r="G10" s="905"/>
      <c r="H10" s="905"/>
      <c r="I10" s="905"/>
      <c r="J10" s="905"/>
      <c r="K10" s="905"/>
      <c r="L10" s="905"/>
      <c r="M10" s="905"/>
      <c r="N10" s="905"/>
      <c r="O10" s="906"/>
    </row>
    <row r="11" spans="1:15" s="240" customFormat="1" ht="7.15" customHeight="1">
      <c r="A11" s="546"/>
      <c r="O11" s="547"/>
    </row>
    <row r="12" spans="1:15" s="240" customFormat="1" ht="7.15" customHeight="1">
      <c r="A12" s="546"/>
      <c r="O12" s="547"/>
    </row>
    <row r="13" spans="1:15" ht="15" customHeight="1">
      <c r="A13" s="548"/>
      <c r="D13" s="549"/>
      <c r="E13" s="550"/>
      <c r="F13" s="550"/>
      <c r="G13" s="550"/>
      <c r="H13" s="550"/>
      <c r="I13" s="550"/>
      <c r="O13" s="551"/>
    </row>
    <row r="14" spans="1:15" ht="15" customHeight="1">
      <c r="A14" s="548"/>
      <c r="D14" s="549"/>
      <c r="E14" s="550"/>
      <c r="F14" s="550"/>
      <c r="G14" s="550"/>
      <c r="H14" s="550"/>
      <c r="I14" s="550"/>
      <c r="O14" s="551"/>
    </row>
    <row r="15" spans="1:15" ht="15" customHeight="1">
      <c r="A15" s="548"/>
      <c r="D15" s="549"/>
      <c r="E15" s="550"/>
      <c r="F15" s="550"/>
      <c r="G15" s="550"/>
      <c r="H15" s="550"/>
      <c r="I15" s="550"/>
      <c r="O15" s="551"/>
    </row>
    <row r="16" spans="1:15" ht="15" customHeight="1">
      <c r="A16" s="548"/>
      <c r="D16" s="549"/>
      <c r="E16" s="550"/>
      <c r="F16" s="550"/>
      <c r="G16" s="550"/>
      <c r="H16" s="550"/>
      <c r="I16" s="550"/>
      <c r="O16" s="551"/>
    </row>
    <row r="17" spans="1:15" ht="15" customHeight="1">
      <c r="A17" s="548"/>
      <c r="D17" s="549"/>
      <c r="E17" s="550"/>
      <c r="F17" s="550"/>
      <c r="G17" s="550"/>
      <c r="H17" s="550"/>
      <c r="I17" s="550"/>
      <c r="O17" s="551"/>
    </row>
    <row r="18" spans="1:15" ht="15" customHeight="1">
      <c r="A18" s="548"/>
      <c r="D18" s="549"/>
      <c r="E18" s="550"/>
      <c r="F18" s="550"/>
      <c r="G18" s="550"/>
      <c r="H18" s="550"/>
      <c r="I18" s="550"/>
      <c r="O18" s="551"/>
    </row>
    <row r="19" spans="1:15" ht="15" customHeight="1">
      <c r="A19" s="548"/>
      <c r="D19" s="549"/>
      <c r="E19" s="550"/>
      <c r="F19" s="550"/>
      <c r="G19" s="550"/>
      <c r="H19" s="550"/>
      <c r="I19" s="550"/>
      <c r="O19" s="551"/>
    </row>
    <row r="20" spans="1:15" ht="15" customHeight="1">
      <c r="A20" s="548"/>
      <c r="D20" s="549"/>
      <c r="E20" s="550"/>
      <c r="F20" s="550"/>
      <c r="G20" s="550"/>
      <c r="H20" s="550"/>
      <c r="I20" s="550"/>
      <c r="O20" s="551"/>
    </row>
    <row r="21" spans="1:15" ht="15" customHeight="1">
      <c r="A21" s="548"/>
      <c r="D21" s="549"/>
      <c r="E21" s="550"/>
      <c r="F21" s="550"/>
      <c r="G21" s="550"/>
      <c r="H21" s="550"/>
      <c r="I21" s="550"/>
      <c r="O21" s="551"/>
    </row>
    <row r="22" spans="1:15" ht="15" customHeight="1">
      <c r="A22" s="548"/>
      <c r="D22" s="549"/>
      <c r="E22" s="550"/>
      <c r="F22" s="550"/>
      <c r="G22" s="550"/>
      <c r="H22" s="550"/>
      <c r="I22" s="550"/>
      <c r="O22" s="551"/>
    </row>
    <row r="23" spans="1:15" ht="19.149999999999999" customHeight="1">
      <c r="A23" s="548"/>
      <c r="D23" s="549"/>
      <c r="E23" s="550"/>
      <c r="F23" s="550"/>
      <c r="G23" s="550"/>
      <c r="H23" s="550"/>
      <c r="I23" s="550"/>
      <c r="O23" s="551"/>
    </row>
    <row r="24" spans="1:15" ht="19.149999999999999" customHeight="1">
      <c r="A24" s="548"/>
      <c r="D24" s="549"/>
      <c r="E24" s="550"/>
      <c r="F24" s="550"/>
      <c r="G24" s="550"/>
      <c r="H24" s="550"/>
      <c r="I24" s="550"/>
      <c r="O24" s="551"/>
    </row>
    <row r="25" spans="1:15" ht="19.149999999999999" customHeight="1">
      <c r="A25" s="548"/>
      <c r="D25" s="549"/>
      <c r="E25" s="550"/>
      <c r="F25" s="550"/>
      <c r="G25" s="550"/>
      <c r="H25" s="550"/>
      <c r="I25" s="550"/>
      <c r="O25" s="551"/>
    </row>
    <row r="26" spans="1:15" ht="19.149999999999999" customHeight="1">
      <c r="A26" s="548"/>
      <c r="D26" s="549"/>
      <c r="E26" s="550"/>
      <c r="F26" s="550"/>
      <c r="G26" s="550"/>
      <c r="H26" s="550"/>
      <c r="I26" s="550"/>
      <c r="O26" s="551"/>
    </row>
    <row r="27" spans="1:15" ht="19.149999999999999" customHeight="1">
      <c r="A27" s="548"/>
      <c r="D27" s="549"/>
      <c r="E27" s="550"/>
      <c r="F27" s="550"/>
      <c r="G27" s="550"/>
      <c r="H27" s="550"/>
      <c r="I27" s="550"/>
      <c r="O27" s="551"/>
    </row>
    <row r="28" spans="1:15" ht="19.149999999999999" customHeight="1">
      <c r="A28" s="548"/>
      <c r="D28" s="549"/>
      <c r="E28" s="550"/>
      <c r="F28" s="550"/>
      <c r="G28" s="550"/>
      <c r="H28" s="550"/>
      <c r="I28" s="550"/>
      <c r="O28" s="551"/>
    </row>
    <row r="29" spans="1:15" ht="19.149999999999999" customHeight="1">
      <c r="A29" s="548"/>
      <c r="D29" s="549"/>
      <c r="E29" s="550"/>
      <c r="F29" s="550"/>
      <c r="G29" s="550"/>
      <c r="H29" s="550"/>
      <c r="I29" s="550"/>
      <c r="O29" s="551"/>
    </row>
    <row r="30" spans="1:15" ht="15" customHeight="1">
      <c r="A30" s="548"/>
      <c r="D30" s="549"/>
      <c r="E30" s="550"/>
      <c r="F30" s="550"/>
      <c r="G30" s="550"/>
      <c r="H30" s="550"/>
      <c r="I30" s="550"/>
      <c r="O30" s="551"/>
    </row>
    <row r="31" spans="1:15" ht="15" customHeight="1">
      <c r="A31" s="548"/>
      <c r="D31" s="549"/>
      <c r="E31" s="550"/>
      <c r="F31" s="550"/>
      <c r="G31" s="550"/>
      <c r="H31" s="550"/>
      <c r="I31" s="550"/>
      <c r="O31" s="551"/>
    </row>
    <row r="32" spans="1:15" ht="15" customHeight="1">
      <c r="A32" s="548"/>
      <c r="D32" s="549"/>
      <c r="E32" s="550"/>
      <c r="F32" s="550"/>
      <c r="G32" s="550"/>
      <c r="H32" s="550"/>
      <c r="I32" s="550"/>
      <c r="O32" s="551"/>
    </row>
    <row r="33" spans="1:15" ht="15" customHeight="1">
      <c r="A33" s="548"/>
      <c r="D33" s="549"/>
      <c r="E33" s="550"/>
      <c r="F33" s="550"/>
      <c r="G33" s="550"/>
      <c r="H33" s="550"/>
      <c r="I33" s="550"/>
      <c r="O33" s="551"/>
    </row>
    <row r="34" spans="1:15" ht="15" customHeight="1">
      <c r="A34" s="548"/>
      <c r="D34" s="549"/>
      <c r="E34" s="550"/>
      <c r="F34" s="550"/>
      <c r="G34" s="550"/>
      <c r="H34" s="550"/>
      <c r="I34" s="550"/>
      <c r="O34" s="551"/>
    </row>
    <row r="35" spans="1:15" ht="15" customHeight="1">
      <c r="A35" s="548"/>
      <c r="D35" s="549"/>
      <c r="E35" s="550"/>
      <c r="F35" s="550"/>
      <c r="G35" s="550"/>
      <c r="H35" s="550"/>
      <c r="I35" s="550"/>
      <c r="O35" s="551"/>
    </row>
    <row r="36" spans="1:15" ht="15" customHeight="1">
      <c r="A36" s="548"/>
      <c r="G36" s="550"/>
      <c r="H36" s="550"/>
      <c r="I36" s="550"/>
      <c r="O36" s="551"/>
    </row>
    <row r="37" spans="1:15" ht="15" customHeight="1">
      <c r="A37" s="548"/>
      <c r="G37" s="550"/>
      <c r="H37" s="550"/>
      <c r="I37" s="550"/>
      <c r="O37" s="551"/>
    </row>
    <row r="38" spans="1:15" ht="15" customHeight="1">
      <c r="A38" s="548"/>
      <c r="G38" s="550"/>
      <c r="H38" s="550"/>
      <c r="I38" s="550"/>
      <c r="O38" s="551"/>
    </row>
    <row r="39" spans="1:15" ht="15" customHeight="1">
      <c r="A39" s="548"/>
      <c r="G39" s="550"/>
      <c r="H39" s="550"/>
      <c r="I39" s="550"/>
      <c r="O39" s="551"/>
    </row>
    <row r="40" spans="1:15" ht="15" customHeight="1">
      <c r="A40" s="548"/>
      <c r="G40" s="550"/>
      <c r="H40" s="550"/>
      <c r="I40" s="550"/>
      <c r="O40" s="551"/>
    </row>
    <row r="41" spans="1:15" ht="15" customHeight="1">
      <c r="A41" s="548"/>
      <c r="G41" s="550"/>
      <c r="H41" s="550"/>
      <c r="I41" s="550"/>
      <c r="O41" s="551"/>
    </row>
    <row r="42" spans="1:15" ht="15" customHeight="1">
      <c r="A42" s="548"/>
      <c r="G42" s="550"/>
      <c r="H42" s="550"/>
      <c r="I42" s="550"/>
      <c r="O42" s="551"/>
    </row>
    <row r="43" spans="1:15" ht="15" customHeight="1">
      <c r="A43" s="548"/>
      <c r="G43" s="550"/>
      <c r="H43" s="550"/>
      <c r="I43" s="550"/>
      <c r="O43" s="551"/>
    </row>
    <row r="44" spans="1:15" ht="15" customHeight="1">
      <c r="A44" s="548"/>
      <c r="G44" s="550"/>
      <c r="H44" s="550"/>
      <c r="I44" s="550"/>
      <c r="O44" s="551"/>
    </row>
    <row r="45" spans="1:15" ht="15" customHeight="1">
      <c r="A45" s="548"/>
      <c r="G45" s="550"/>
      <c r="H45" s="550"/>
      <c r="I45" s="550"/>
      <c r="O45" s="551"/>
    </row>
    <row r="46" spans="1:15" ht="15" customHeight="1">
      <c r="A46" s="548"/>
      <c r="G46" s="550"/>
      <c r="H46" s="550"/>
      <c r="I46" s="550"/>
      <c r="O46" s="551"/>
    </row>
    <row r="47" spans="1:15" ht="15" customHeight="1">
      <c r="A47" s="548"/>
      <c r="G47" s="550"/>
      <c r="H47" s="550"/>
      <c r="I47" s="550"/>
      <c r="O47" s="551"/>
    </row>
    <row r="48" spans="1:15" ht="15" customHeight="1">
      <c r="A48" s="548"/>
      <c r="G48" s="550"/>
      <c r="H48" s="550"/>
      <c r="I48" s="550"/>
      <c r="O48" s="551"/>
    </row>
    <row r="49" spans="1:15" ht="15" customHeight="1">
      <c r="A49" s="548"/>
      <c r="G49" s="550"/>
      <c r="H49" s="550"/>
      <c r="I49" s="550"/>
      <c r="O49" s="551"/>
    </row>
    <row r="50" spans="1:15" ht="15" customHeight="1">
      <c r="A50" s="548"/>
      <c r="G50" s="550"/>
      <c r="H50" s="550"/>
      <c r="I50" s="550"/>
      <c r="O50" s="551"/>
    </row>
    <row r="51" spans="1:15" ht="15" customHeight="1">
      <c r="A51" s="548"/>
      <c r="G51" s="550"/>
      <c r="H51" s="550"/>
      <c r="I51" s="550"/>
      <c r="O51" s="551"/>
    </row>
    <row r="52" spans="1:15" ht="15" customHeight="1">
      <c r="A52" s="548"/>
      <c r="G52" s="550"/>
      <c r="H52" s="550"/>
      <c r="I52" s="550"/>
      <c r="O52" s="551"/>
    </row>
    <row r="53" spans="1:15" ht="15" customHeight="1">
      <c r="A53" s="548"/>
      <c r="G53" s="550"/>
      <c r="H53" s="550"/>
      <c r="I53" s="550"/>
      <c r="O53" s="551"/>
    </row>
    <row r="54" spans="1:15" ht="15" customHeight="1">
      <c r="A54" s="548"/>
      <c r="G54" s="550"/>
      <c r="H54" s="550"/>
      <c r="I54" s="550"/>
      <c r="O54" s="551"/>
    </row>
    <row r="55" spans="1:15" ht="15" customHeight="1">
      <c r="A55" s="548"/>
      <c r="G55" s="550"/>
      <c r="H55" s="550"/>
      <c r="I55" s="550"/>
      <c r="O55" s="551"/>
    </row>
    <row r="56" spans="1:15" ht="15" customHeight="1">
      <c r="A56" s="548"/>
      <c r="G56" s="550"/>
      <c r="H56" s="550"/>
      <c r="I56" s="550"/>
      <c r="O56" s="551"/>
    </row>
    <row r="57" spans="1:15" ht="15" customHeight="1">
      <c r="A57" s="548"/>
      <c r="G57" s="550"/>
      <c r="H57" s="550"/>
      <c r="I57" s="550"/>
      <c r="O57" s="551"/>
    </row>
    <row r="58" spans="1:15" ht="15" customHeight="1">
      <c r="A58" s="548"/>
      <c r="G58" s="550"/>
      <c r="H58" s="550"/>
      <c r="I58" s="550"/>
      <c r="O58" s="551"/>
    </row>
    <row r="59" spans="1:15" ht="15" customHeight="1">
      <c r="A59" s="548"/>
      <c r="G59" s="550"/>
      <c r="H59" s="550"/>
      <c r="I59" s="550"/>
      <c r="O59" s="551"/>
    </row>
    <row r="60" spans="1:15" ht="15" customHeight="1">
      <c r="A60" s="548"/>
      <c r="G60" s="550"/>
      <c r="H60" s="550"/>
      <c r="I60" s="550"/>
      <c r="O60" s="551"/>
    </row>
    <row r="61" spans="1:15" ht="15" customHeight="1">
      <c r="A61" s="548"/>
      <c r="G61" s="550"/>
      <c r="H61" s="550"/>
      <c r="I61" s="550"/>
      <c r="O61" s="551"/>
    </row>
    <row r="62" spans="1:15" ht="15" customHeight="1">
      <c r="A62" s="548"/>
      <c r="G62" s="550"/>
      <c r="H62" s="550"/>
      <c r="I62" s="550"/>
      <c r="O62" s="551"/>
    </row>
    <row r="63" spans="1:15" ht="15" customHeight="1">
      <c r="A63" s="548"/>
      <c r="G63" s="550"/>
      <c r="H63" s="550"/>
      <c r="I63" s="550"/>
      <c r="O63" s="551"/>
    </row>
    <row r="64" spans="1:15" ht="15" customHeight="1">
      <c r="A64" s="548"/>
      <c r="G64" s="550"/>
      <c r="H64" s="550"/>
      <c r="I64" s="550"/>
      <c r="O64" s="551"/>
    </row>
    <row r="65" spans="1:15" ht="15" customHeight="1">
      <c r="A65" s="548"/>
      <c r="G65" s="550"/>
      <c r="H65" s="550"/>
      <c r="I65" s="550"/>
      <c r="O65" s="551"/>
    </row>
    <row r="66" spans="1:15" ht="15" customHeight="1">
      <c r="A66" s="548"/>
      <c r="G66" s="550"/>
      <c r="H66" s="550"/>
      <c r="I66" s="550"/>
      <c r="O66" s="551"/>
    </row>
    <row r="67" spans="1:15" ht="15" customHeight="1">
      <c r="A67" s="548"/>
      <c r="G67" s="550"/>
      <c r="H67" s="550"/>
      <c r="I67" s="550"/>
      <c r="O67" s="551"/>
    </row>
    <row r="68" spans="1:15" ht="15" customHeight="1">
      <c r="A68" s="548"/>
      <c r="G68" s="550"/>
      <c r="H68" s="550"/>
      <c r="I68" s="550"/>
      <c r="O68" s="551"/>
    </row>
    <row r="69" spans="1:15" ht="15" customHeight="1">
      <c r="A69" s="548"/>
      <c r="G69" s="550"/>
      <c r="H69" s="550"/>
      <c r="I69" s="550"/>
      <c r="O69" s="551"/>
    </row>
    <row r="70" spans="1:15" ht="15" customHeight="1">
      <c r="A70" s="548"/>
      <c r="G70" s="550"/>
      <c r="H70" s="550"/>
      <c r="I70" s="550"/>
      <c r="O70" s="551"/>
    </row>
    <row r="71" spans="1:15" ht="15" customHeight="1">
      <c r="A71" s="548"/>
      <c r="G71" s="550"/>
      <c r="H71" s="550"/>
      <c r="I71" s="550"/>
      <c r="O71" s="551"/>
    </row>
    <row r="72" spans="1:15" ht="15" customHeight="1">
      <c r="A72" s="548"/>
      <c r="G72" s="550"/>
      <c r="H72" s="550"/>
      <c r="I72" s="550"/>
      <c r="O72" s="551"/>
    </row>
    <row r="73" spans="1:15" ht="15" customHeight="1">
      <c r="A73" s="548"/>
      <c r="G73" s="550"/>
      <c r="H73" s="550"/>
      <c r="I73" s="550"/>
      <c r="O73" s="551"/>
    </row>
    <row r="74" spans="1:15" ht="15" customHeight="1">
      <c r="A74" s="548"/>
      <c r="G74" s="550"/>
      <c r="H74" s="550"/>
      <c r="I74" s="550"/>
      <c r="O74" s="551"/>
    </row>
    <row r="75" spans="1:15" ht="15" customHeight="1">
      <c r="A75" s="548"/>
      <c r="G75" s="550"/>
      <c r="H75" s="550"/>
      <c r="I75" s="550"/>
      <c r="O75" s="551"/>
    </row>
    <row r="76" spans="1:15" ht="15" customHeight="1">
      <c r="A76" s="548"/>
      <c r="G76" s="550"/>
      <c r="H76" s="550"/>
      <c r="I76" s="550"/>
      <c r="O76" s="551"/>
    </row>
    <row r="77" spans="1:15" ht="19.5" customHeight="1">
      <c r="A77" s="553" t="s">
        <v>34</v>
      </c>
      <c r="B77" s="554"/>
      <c r="C77" s="555"/>
      <c r="D77" s="555"/>
      <c r="E77" s="556"/>
      <c r="F77" s="557"/>
      <c r="G77" s="554"/>
      <c r="H77" s="555"/>
      <c r="I77" s="555"/>
      <c r="J77" s="558"/>
      <c r="K77" s="558"/>
      <c r="L77" s="558"/>
      <c r="M77" s="558"/>
      <c r="N77" s="558"/>
      <c r="O77" s="559"/>
    </row>
    <row r="78" spans="1:15" ht="15" customHeight="1">
      <c r="A78" s="548"/>
      <c r="D78" s="549"/>
      <c r="E78" s="550"/>
      <c r="F78" s="550"/>
      <c r="G78" s="550"/>
      <c r="H78" s="550"/>
      <c r="I78" s="550"/>
      <c r="O78" s="551"/>
    </row>
    <row r="79" spans="1:15" ht="15" customHeight="1">
      <c r="A79" s="548"/>
      <c r="D79" s="549"/>
      <c r="E79" s="550"/>
      <c r="F79" s="550"/>
      <c r="G79" s="550"/>
      <c r="H79" s="550"/>
      <c r="I79" s="550"/>
      <c r="O79" s="551"/>
    </row>
    <row r="80" spans="1:15" ht="15" customHeight="1">
      <c r="A80" s="560"/>
      <c r="B80" s="561"/>
      <c r="C80" s="561"/>
      <c r="D80" s="561"/>
      <c r="E80" s="561"/>
      <c r="F80" s="550"/>
      <c r="G80" s="550"/>
      <c r="H80" s="550"/>
      <c r="I80" s="550"/>
      <c r="O80" s="551"/>
    </row>
    <row r="81" spans="1:15" ht="15" customHeight="1">
      <c r="A81" s="560"/>
      <c r="B81" s="562"/>
      <c r="C81" s="563"/>
      <c r="D81" s="562"/>
      <c r="E81" s="562"/>
      <c r="F81" s="550"/>
      <c r="G81" s="550"/>
      <c r="H81" s="550"/>
      <c r="I81" s="550"/>
      <c r="O81" s="551"/>
    </row>
    <row r="82" spans="1:15" ht="15" customHeight="1">
      <c r="A82" s="560"/>
      <c r="B82" s="562"/>
      <c r="C82" s="563"/>
      <c r="D82" s="562"/>
      <c r="E82" s="562"/>
      <c r="F82" s="550"/>
      <c r="G82" s="550"/>
      <c r="H82" s="550"/>
      <c r="I82" s="550"/>
      <c r="O82" s="551"/>
    </row>
    <row r="83" spans="1:15" ht="15" customHeight="1">
      <c r="A83" s="560"/>
      <c r="B83" s="562"/>
      <c r="C83" s="563"/>
      <c r="D83" s="562"/>
      <c r="E83" s="562"/>
      <c r="F83" s="550"/>
      <c r="G83" s="550"/>
      <c r="H83" s="550"/>
      <c r="I83" s="550"/>
      <c r="O83" s="551"/>
    </row>
    <row r="84" spans="1:15" ht="15" customHeight="1">
      <c r="A84" s="560"/>
      <c r="B84" s="562"/>
      <c r="C84" s="563"/>
      <c r="D84" s="562"/>
      <c r="E84" s="562"/>
      <c r="F84" s="550"/>
      <c r="G84" s="550"/>
      <c r="H84" s="550"/>
      <c r="I84" s="550"/>
      <c r="O84" s="551"/>
    </row>
    <row r="85" spans="1:15" ht="15" customHeight="1">
      <c r="A85" s="560"/>
      <c r="B85" s="562"/>
      <c r="C85" s="563"/>
      <c r="D85" s="562"/>
      <c r="E85" s="562"/>
      <c r="F85" s="550"/>
      <c r="G85" s="550"/>
      <c r="H85" s="550"/>
      <c r="I85" s="550"/>
      <c r="O85" s="551"/>
    </row>
    <row r="86" spans="1:15" ht="15" customHeight="1">
      <c r="A86" s="560"/>
      <c r="B86" s="562"/>
      <c r="C86" s="563"/>
      <c r="D86" s="562"/>
      <c r="E86" s="562"/>
      <c r="F86" s="550"/>
      <c r="G86" s="550"/>
      <c r="H86" s="550"/>
      <c r="I86" s="550"/>
      <c r="O86" s="551"/>
    </row>
    <row r="87" spans="1:15" ht="15" customHeight="1">
      <c r="A87" s="560"/>
      <c r="B87" s="562"/>
      <c r="C87" s="563"/>
      <c r="D87" s="562"/>
      <c r="E87" s="562"/>
      <c r="F87" s="550"/>
      <c r="G87" s="550"/>
      <c r="H87" s="550"/>
      <c r="I87" s="550"/>
      <c r="O87" s="551"/>
    </row>
    <row r="88" spans="1:15" ht="15" customHeight="1">
      <c r="A88" s="560"/>
      <c r="B88" s="562"/>
      <c r="C88" s="563"/>
      <c r="D88" s="562"/>
      <c r="E88" s="562"/>
      <c r="F88" s="550"/>
      <c r="G88" s="550"/>
      <c r="H88" s="550"/>
      <c r="I88" s="550"/>
      <c r="O88" s="551"/>
    </row>
    <row r="89" spans="1:15" ht="15" customHeight="1">
      <c r="A89" s="548"/>
      <c r="F89" s="550"/>
      <c r="G89" s="550"/>
      <c r="H89" s="550"/>
      <c r="I89" s="550"/>
      <c r="O89" s="551"/>
    </row>
    <row r="90" spans="1:15" ht="18" customHeight="1">
      <c r="A90" s="564"/>
      <c r="B90" s="565"/>
      <c r="C90" s="565"/>
      <c r="D90" s="565"/>
      <c r="E90" s="565"/>
      <c r="F90" s="550"/>
      <c r="G90" s="550"/>
      <c r="H90" s="550"/>
      <c r="I90" s="550"/>
      <c r="O90" s="551"/>
    </row>
    <row r="91" spans="1:15" ht="18" customHeight="1">
      <c r="A91" s="566"/>
      <c r="B91" s="565"/>
      <c r="C91" s="565"/>
      <c r="D91" s="565"/>
      <c r="E91" s="565"/>
      <c r="F91" s="550"/>
      <c r="G91" s="550"/>
      <c r="H91" s="550"/>
      <c r="I91" s="550"/>
      <c r="O91" s="551"/>
    </row>
    <row r="92" spans="1:15" ht="18" customHeight="1">
      <c r="A92" s="566"/>
      <c r="B92" s="565"/>
      <c r="C92" s="565"/>
      <c r="D92" s="565"/>
      <c r="E92" s="565"/>
      <c r="F92" s="550"/>
      <c r="G92" s="550"/>
      <c r="H92" s="550"/>
      <c r="I92" s="550"/>
      <c r="O92" s="551"/>
    </row>
    <row r="93" spans="1:15" ht="18" customHeight="1">
      <c r="A93" s="566"/>
      <c r="B93" s="565"/>
      <c r="C93" s="565"/>
      <c r="D93" s="565"/>
      <c r="E93" s="565"/>
      <c r="F93" s="550"/>
      <c r="G93" s="550"/>
      <c r="H93" s="550"/>
      <c r="I93" s="550"/>
      <c r="O93" s="551"/>
    </row>
    <row r="94" spans="1:15" ht="15" customHeight="1">
      <c r="A94" s="567" t="s">
        <v>123</v>
      </c>
      <c r="B94" s="568"/>
      <c r="C94" s="569"/>
      <c r="D94" s="569"/>
      <c r="E94" s="570"/>
      <c r="F94" s="571"/>
      <c r="G94" s="568"/>
      <c r="H94" s="569"/>
      <c r="I94" s="569"/>
      <c r="J94" s="558"/>
      <c r="K94" s="558"/>
      <c r="L94" s="558"/>
      <c r="M94" s="558"/>
      <c r="N94" s="558"/>
      <c r="O94" s="559"/>
    </row>
    <row r="95" spans="1:15" ht="15" customHeight="1">
      <c r="A95" s="572"/>
      <c r="C95" s="573"/>
      <c r="D95" s="573"/>
      <c r="E95" s="574"/>
      <c r="F95" s="575"/>
      <c r="H95" s="573"/>
      <c r="I95" s="573"/>
      <c r="O95" s="551"/>
    </row>
    <row r="96" spans="1:15" ht="15" customHeight="1">
      <c r="A96" s="901" t="s">
        <v>296</v>
      </c>
      <c r="B96" s="902"/>
      <c r="C96" s="902"/>
      <c r="D96" s="902"/>
      <c r="E96" s="902"/>
      <c r="F96" s="902"/>
      <c r="G96" s="902"/>
      <c r="H96" s="902"/>
      <c r="I96" s="902"/>
      <c r="J96" s="902"/>
      <c r="K96" s="902"/>
      <c r="L96" s="902"/>
      <c r="M96" s="902"/>
      <c r="N96" s="902"/>
      <c r="O96" s="903"/>
    </row>
    <row r="97" spans="1:15" ht="15" customHeight="1">
      <c r="A97" s="572"/>
      <c r="C97" s="573"/>
      <c r="D97" s="573"/>
      <c r="E97" s="574"/>
      <c r="F97" s="575"/>
      <c r="H97" s="573"/>
      <c r="I97" s="573"/>
      <c r="O97" s="551"/>
    </row>
    <row r="98" spans="1:15" ht="15" customHeight="1">
      <c r="A98" s="572"/>
      <c r="C98" s="573"/>
      <c r="D98" s="573"/>
      <c r="E98" s="574"/>
      <c r="F98" s="575"/>
      <c r="H98" s="573"/>
      <c r="I98" s="573"/>
      <c r="O98" s="551"/>
    </row>
    <row r="99" spans="1:15" ht="15" customHeight="1">
      <c r="A99" s="572"/>
      <c r="C99" s="573"/>
      <c r="D99" s="573"/>
      <c r="E99" s="574"/>
      <c r="F99" s="575"/>
      <c r="H99" s="573"/>
      <c r="I99" s="573"/>
      <c r="O99" s="551"/>
    </row>
    <row r="100" spans="1:15" ht="15" customHeight="1">
      <c r="A100" s="572"/>
      <c r="C100" s="573"/>
      <c r="D100" s="573"/>
      <c r="E100" s="574"/>
      <c r="F100" s="575"/>
      <c r="H100" s="573"/>
      <c r="I100" s="573"/>
      <c r="O100" s="551"/>
    </row>
    <row r="101" spans="1:15" ht="15" customHeight="1">
      <c r="A101" s="572"/>
      <c r="C101" s="573"/>
      <c r="D101" s="573"/>
      <c r="E101" s="574"/>
      <c r="F101" s="575"/>
      <c r="H101" s="573"/>
      <c r="I101" s="573"/>
      <c r="O101" s="551"/>
    </row>
    <row r="102" spans="1:15" ht="15" customHeight="1">
      <c r="A102" s="572"/>
      <c r="C102" s="573"/>
      <c r="D102" s="573"/>
      <c r="E102" s="574"/>
      <c r="F102" s="575"/>
      <c r="H102" s="573"/>
      <c r="I102" s="573"/>
      <c r="O102" s="551"/>
    </row>
    <row r="103" spans="1:15" ht="15" customHeight="1">
      <c r="A103" s="572"/>
      <c r="C103" s="573"/>
      <c r="D103" s="573"/>
      <c r="E103" s="574"/>
      <c r="F103" s="575"/>
      <c r="H103" s="573"/>
      <c r="I103" s="573"/>
      <c r="O103" s="551"/>
    </row>
    <row r="104" spans="1:15" ht="15" customHeight="1">
      <c r="A104" s="572"/>
      <c r="C104" s="573"/>
      <c r="D104" s="573"/>
      <c r="E104" s="574"/>
      <c r="F104" s="575"/>
      <c r="H104" s="573"/>
      <c r="I104" s="573"/>
      <c r="O104" s="551"/>
    </row>
    <row r="105" spans="1:15" ht="15" customHeight="1">
      <c r="A105" s="572"/>
      <c r="C105" s="573"/>
      <c r="D105" s="573"/>
      <c r="E105" s="574"/>
      <c r="F105" s="575"/>
      <c r="H105" s="573"/>
      <c r="I105" s="573"/>
      <c r="O105" s="551"/>
    </row>
    <row r="106" spans="1:15" ht="15" customHeight="1">
      <c r="A106" s="572"/>
      <c r="C106" s="573"/>
      <c r="D106" s="573"/>
      <c r="E106" s="574"/>
      <c r="F106" s="575"/>
      <c r="H106" s="573"/>
      <c r="I106" s="573"/>
      <c r="O106" s="551"/>
    </row>
    <row r="107" spans="1:15" ht="15" customHeight="1">
      <c r="A107" s="572"/>
      <c r="C107" s="573"/>
      <c r="D107" s="573"/>
      <c r="E107" s="574"/>
      <c r="F107" s="575"/>
      <c r="H107" s="573"/>
      <c r="I107" s="573"/>
      <c r="O107" s="551"/>
    </row>
    <row r="108" spans="1:15" ht="15" customHeight="1">
      <c r="A108" s="572"/>
      <c r="C108" s="573"/>
      <c r="D108" s="573"/>
      <c r="E108" s="574"/>
      <c r="F108" s="575"/>
      <c r="H108" s="573"/>
      <c r="I108" s="573"/>
      <c r="O108" s="551"/>
    </row>
    <row r="109" spans="1:15" ht="15" customHeight="1">
      <c r="A109" s="572"/>
      <c r="C109" s="573"/>
      <c r="D109" s="573"/>
      <c r="E109" s="574"/>
      <c r="F109" s="575"/>
      <c r="H109" s="573"/>
      <c r="I109" s="573"/>
      <c r="O109" s="551"/>
    </row>
    <row r="110" spans="1:15" ht="15" customHeight="1">
      <c r="A110" s="572"/>
      <c r="C110" s="573"/>
      <c r="D110" s="573"/>
      <c r="E110" s="574"/>
      <c r="F110" s="575"/>
      <c r="H110" s="573"/>
      <c r="I110" s="573"/>
      <c r="O110" s="551"/>
    </row>
    <row r="111" spans="1:15" ht="15" customHeight="1">
      <c r="A111" s="572"/>
      <c r="C111" s="573"/>
      <c r="D111" s="573"/>
      <c r="E111" s="574"/>
      <c r="F111" s="575"/>
      <c r="H111" s="573"/>
      <c r="I111" s="573"/>
      <c r="O111" s="551"/>
    </row>
    <row r="112" spans="1:15" ht="15" customHeight="1">
      <c r="A112" s="572"/>
      <c r="C112" s="573"/>
      <c r="D112" s="573"/>
      <c r="E112" s="574"/>
      <c r="F112" s="575"/>
      <c r="H112" s="573"/>
      <c r="I112" s="573"/>
      <c r="O112" s="551"/>
    </row>
    <row r="113" spans="1:15" ht="15" customHeight="1">
      <c r="A113" s="572"/>
      <c r="C113" s="573"/>
      <c r="D113" s="573"/>
      <c r="E113" s="574"/>
      <c r="F113" s="575"/>
      <c r="H113" s="573"/>
      <c r="I113" s="573"/>
      <c r="O113" s="551"/>
    </row>
    <row r="114" spans="1:15" ht="15" customHeight="1">
      <c r="A114" s="572"/>
      <c r="C114" s="573"/>
      <c r="D114" s="573"/>
      <c r="E114" s="574"/>
      <c r="F114" s="575"/>
      <c r="H114" s="573"/>
      <c r="I114" s="573"/>
      <c r="O114" s="551"/>
    </row>
    <row r="115" spans="1:15">
      <c r="A115" s="548"/>
      <c r="O115" s="551"/>
    </row>
    <row r="116" spans="1:15" ht="15.6" customHeight="1">
      <c r="A116" s="907" t="s">
        <v>296</v>
      </c>
      <c r="B116" s="576" t="str">
        <f>[1]Saisie_COMEXT!U8</f>
        <v>4. TRIM.</v>
      </c>
      <c r="C116" s="576" t="str">
        <f>[1]Saisie_COMEXT!V8</f>
        <v>1. TRIM.</v>
      </c>
      <c r="D116" s="576" t="str">
        <f>[1]Saisie_COMEXT!W8</f>
        <v>2. TRIM.</v>
      </c>
      <c r="E116" s="576" t="str">
        <f>[1]Saisie_COMEXT!X8</f>
        <v>3. TRIM.</v>
      </c>
      <c r="F116" s="576" t="str">
        <f>[1]Saisie_COMEXT!Y8</f>
        <v>4.Trim</v>
      </c>
      <c r="H116" s="909" t="s">
        <v>37</v>
      </c>
      <c r="I116" s="910"/>
      <c r="O116" s="551"/>
    </row>
    <row r="117" spans="1:15" ht="26.65" customHeight="1">
      <c r="A117" s="908"/>
      <c r="B117" s="577">
        <f>[1]Saisie_COMEXT!U9</f>
        <v>2023</v>
      </c>
      <c r="C117" s="577">
        <f>[1]Saisie_COMEXT!V9</f>
        <v>2024</v>
      </c>
      <c r="D117" s="577">
        <f>[1]Saisie_COMEXT!W9</f>
        <v>2024</v>
      </c>
      <c r="E117" s="577">
        <f>[1]Saisie_COMEXT!X9</f>
        <v>2024</v>
      </c>
      <c r="F117" s="577">
        <f>[1]Saisie_COMEXT!Y9</f>
        <v>2024</v>
      </c>
      <c r="H117" s="578" t="s">
        <v>40</v>
      </c>
      <c r="I117" s="579" t="s">
        <v>41</v>
      </c>
      <c r="O117" s="551"/>
    </row>
    <row r="118" spans="1:15">
      <c r="A118" s="911" t="s">
        <v>297</v>
      </c>
      <c r="B118" s="911"/>
      <c r="C118" s="911"/>
      <c r="D118" s="911"/>
      <c r="E118" s="911"/>
      <c r="F118" s="911"/>
      <c r="H118" s="580" t="str">
        <f>IF(E118="","",F118/E118-1)</f>
        <v/>
      </c>
      <c r="I118" s="580" t="str">
        <f>IF(B118="","",F118/B118-1)</f>
        <v/>
      </c>
      <c r="O118" s="551"/>
    </row>
    <row r="119" spans="1:15">
      <c r="A119" s="581" t="s">
        <v>298</v>
      </c>
      <c r="B119" s="582">
        <f>[1]Saisie_COMEXT!U10</f>
        <v>327643.79792270297</v>
      </c>
      <c r="C119" s="583">
        <f>[1]Saisie_COMEXT!V10</f>
        <v>314270.56791687501</v>
      </c>
      <c r="D119" s="582">
        <f>[1]Saisie_COMEXT!W10</f>
        <v>313606.261840844</v>
      </c>
      <c r="E119" s="583">
        <f>[1]Saisie_COMEXT!X10</f>
        <v>355836.63187693805</v>
      </c>
      <c r="F119" s="582">
        <f>[1]Saisie_COMEXT!Y10</f>
        <v>357736.11254250002</v>
      </c>
      <c r="H119" s="584">
        <f>IF(E119="","",F119/E119-1)*100</f>
        <v>0.53380694830174047</v>
      </c>
      <c r="I119" s="584">
        <f>IF(B119="","",F119/B119-1)*100</f>
        <v>9.1844603226386656</v>
      </c>
      <c r="O119" s="551"/>
    </row>
    <row r="120" spans="1:15">
      <c r="A120" s="581" t="s">
        <v>299</v>
      </c>
      <c r="B120" s="582">
        <f>[1]Saisie_COMEXT!U11</f>
        <v>283860.21587899997</v>
      </c>
      <c r="C120" s="583">
        <f>[1]Saisie_COMEXT!V11</f>
        <v>278150.58480787498</v>
      </c>
      <c r="D120" s="582">
        <f>[1]Saisie_COMEXT!W11</f>
        <v>270602.93113399995</v>
      </c>
      <c r="E120" s="583">
        <f>[1]Saisie_COMEXT!X11</f>
        <v>315520.91150693799</v>
      </c>
      <c r="F120" s="582">
        <f>[1]Saisie_COMEXT!Y11</f>
        <v>318961.00550750003</v>
      </c>
      <c r="H120" s="584">
        <f t="shared" ref="H120:H133" si="0">IF(E120="","",F120/E120-1)*100</f>
        <v>1.0902903342070225</v>
      </c>
      <c r="I120" s="584">
        <f t="shared" ref="I120:I133" si="1">IF(B120="","",F120/B120-1)*100</f>
        <v>12.365519246790946</v>
      </c>
      <c r="O120" s="551"/>
    </row>
    <row r="121" spans="1:15">
      <c r="A121" s="581" t="s">
        <v>300</v>
      </c>
      <c r="B121" s="582">
        <f>[1]Saisie_COMEXT!U12</f>
        <v>201178.810807</v>
      </c>
      <c r="C121" s="583">
        <f>[1]Saisie_COMEXT!V12</f>
        <v>202417.752747875</v>
      </c>
      <c r="D121" s="582">
        <f>[1]Saisie_COMEXT!W12</f>
        <v>188795.82753499999</v>
      </c>
      <c r="E121" s="583">
        <f>[1]Saisie_COMEXT!X12</f>
        <v>225316.75171700001</v>
      </c>
      <c r="F121" s="582">
        <f>[1]Saisie_COMEXT!Y12</f>
        <v>205451.37507899999</v>
      </c>
      <c r="H121" s="584">
        <f t="shared" si="0"/>
        <v>-8.8166443402979304</v>
      </c>
      <c r="I121" s="584">
        <f t="shared" si="1"/>
        <v>2.1237645529671889</v>
      </c>
      <c r="O121" s="551"/>
    </row>
    <row r="122" spans="1:15">
      <c r="A122" s="581" t="s">
        <v>301</v>
      </c>
      <c r="B122" s="582">
        <f>[1]Saisie_COMEXT!U13</f>
        <v>79200.599232999986</v>
      </c>
      <c r="C122" s="583">
        <f>[1]Saisie_COMEXT!V13</f>
        <v>57852.648644682995</v>
      </c>
      <c r="D122" s="582">
        <f>[1]Saisie_COMEXT!W13</f>
        <v>47926.246784904004</v>
      </c>
      <c r="E122" s="583">
        <f>[1]Saisie_COMEXT!X13</f>
        <v>47989.759716312998</v>
      </c>
      <c r="F122" s="582">
        <f>[1]Saisie_COMEXT!Y13</f>
        <v>54018.909887031004</v>
      </c>
      <c r="H122" s="584">
        <f t="shared" si="0"/>
        <v>12.563409790669432</v>
      </c>
      <c r="I122" s="584">
        <f t="shared" si="1"/>
        <v>-31.794821743566683</v>
      </c>
      <c r="O122" s="551"/>
    </row>
    <row r="123" spans="1:15">
      <c r="A123" s="581" t="s">
        <v>302</v>
      </c>
      <c r="B123" s="582">
        <f>[1]Saisie_COMEXT!U14</f>
        <v>248506.02090524998</v>
      </c>
      <c r="C123" s="583">
        <f>[1]Saisie_COMEXT!V14</f>
        <v>254796.05725889502</v>
      </c>
      <c r="D123" s="582">
        <f>[1]Saisie_COMEXT!W14</f>
        <v>270414.95932881202</v>
      </c>
      <c r="E123" s="583">
        <f>[1]Saisie_COMEXT!X14</f>
        <v>306352.70419533999</v>
      </c>
      <c r="F123" s="582">
        <f>[1]Saisie_COMEXT!Y14</f>
        <v>348608.74904679903</v>
      </c>
      <c r="H123" s="584">
        <f t="shared" si="0"/>
        <v>13.793266477750855</v>
      </c>
      <c r="I123" s="584">
        <f t="shared" si="1"/>
        <v>40.28181199670653</v>
      </c>
      <c r="O123" s="551"/>
    </row>
    <row r="124" spans="1:15">
      <c r="A124" s="585" t="s">
        <v>303</v>
      </c>
      <c r="B124" s="582">
        <f>[1]Saisie_COMEXT!U15</f>
        <v>309932.24660993798</v>
      </c>
      <c r="C124" s="583">
        <f>[1]Saisie_COMEXT!V15</f>
        <v>286473.06593317504</v>
      </c>
      <c r="D124" s="582">
        <f>[1]Saisie_COMEXT!W15</f>
        <v>313139.25836707902</v>
      </c>
      <c r="E124" s="583">
        <f>[1]Saisie_COMEXT!X15</f>
        <v>291122.16867271799</v>
      </c>
      <c r="F124" s="582">
        <f>[1]Saisie_COMEXT!Y15</f>
        <v>291846.52831271</v>
      </c>
      <c r="H124" s="584">
        <f t="shared" si="0"/>
        <v>0.24881637949267787</v>
      </c>
      <c r="I124" s="584">
        <f t="shared" si="1"/>
        <v>-5.8353780528005439</v>
      </c>
      <c r="O124" s="551"/>
    </row>
    <row r="125" spans="1:15">
      <c r="A125" s="585" t="s">
        <v>304</v>
      </c>
      <c r="B125" s="582">
        <f>[1]Saisie_COMEXT!U16</f>
        <v>5623.5767379999998</v>
      </c>
      <c r="C125" s="583">
        <f>[1]Saisie_COMEXT!V16</f>
        <v>5202.127463328</v>
      </c>
      <c r="D125" s="582">
        <f>[1]Saisie_COMEXT!W16</f>
        <v>3582.5267220000001</v>
      </c>
      <c r="E125" s="583">
        <f>[1]Saisie_COMEXT!X16</f>
        <v>9087.4382260000002</v>
      </c>
      <c r="F125" s="582">
        <f>[1]Saisie_COMEXT!Y16</f>
        <v>8178.4771560850004</v>
      </c>
      <c r="H125" s="584">
        <f t="shared" si="0"/>
        <v>-10.002390633197134</v>
      </c>
      <c r="I125" s="584">
        <f t="shared" si="1"/>
        <v>45.431947266245352</v>
      </c>
      <c r="O125" s="551"/>
    </row>
    <row r="126" spans="1:15">
      <c r="A126" s="586" t="s">
        <v>305</v>
      </c>
      <c r="B126" s="587">
        <f>B119+SUM(B122:B125)</f>
        <v>970906.24140889093</v>
      </c>
      <c r="C126" s="588">
        <f>C119+SUM(C122:C125)</f>
        <v>918594.46721695596</v>
      </c>
      <c r="D126" s="587">
        <f>D119+SUM(D122:D125)</f>
        <v>948669.25304363901</v>
      </c>
      <c r="E126" s="588">
        <f>E119+SUM(E122:E125)</f>
        <v>1010388.702687309</v>
      </c>
      <c r="F126" s="587">
        <f>F119+SUM(F122:F125)</f>
        <v>1060388.7769451251</v>
      </c>
      <c r="G126" s="589"/>
      <c r="H126" s="590">
        <f>IF(E126="","",F126/E126-1)*100</f>
        <v>4.9485979133408797</v>
      </c>
      <c r="I126" s="590">
        <f>IF(B126="","",F126/B126-1)*100</f>
        <v>9.2163930686433027</v>
      </c>
      <c r="O126" s="551"/>
    </row>
    <row r="127" spans="1:15">
      <c r="A127" s="911" t="s">
        <v>306</v>
      </c>
      <c r="B127" s="911"/>
      <c r="C127" s="911"/>
      <c r="D127" s="911"/>
      <c r="E127" s="911"/>
      <c r="F127" s="911"/>
      <c r="H127" s="591"/>
      <c r="I127" s="591"/>
      <c r="O127" s="551"/>
    </row>
    <row r="128" spans="1:15">
      <c r="A128" s="581" t="s">
        <v>298</v>
      </c>
      <c r="B128" s="582">
        <f>[1]Saisie_COMEXT!AE10</f>
        <v>83894.756043000001</v>
      </c>
      <c r="C128" s="583">
        <f>[1]Saisie_COMEXT!AF10</f>
        <v>141160.97674299998</v>
      </c>
      <c r="D128" s="582">
        <f>[1]Saisie_COMEXT!AG10</f>
        <v>80255.282964999991</v>
      </c>
      <c r="E128" s="583">
        <f>[1]Saisie_COMEXT!AH10</f>
        <v>58501.563554944994</v>
      </c>
      <c r="F128" s="582">
        <f>[1]Saisie_COMEXT!AI10</f>
        <v>89505.654760999998</v>
      </c>
      <c r="H128" s="584">
        <f t="shared" si="0"/>
        <v>52.997030031403838</v>
      </c>
      <c r="I128" s="584">
        <f t="shared" si="1"/>
        <v>6.6880207806125025</v>
      </c>
      <c r="O128" s="551"/>
    </row>
    <row r="129" spans="1:15">
      <c r="A129" s="581" t="s">
        <v>299</v>
      </c>
      <c r="B129" s="582">
        <f>[1]Saisie_COMEXT!AE11</f>
        <v>78802.205264999997</v>
      </c>
      <c r="C129" s="583">
        <f>[1]Saisie_COMEXT!AF11</f>
        <v>118695.617654</v>
      </c>
      <c r="D129" s="582">
        <f>[1]Saisie_COMEXT!AG11</f>
        <v>69180.803799000001</v>
      </c>
      <c r="E129" s="583">
        <f>[1]Saisie_COMEXT!AH11</f>
        <v>38621.369082944999</v>
      </c>
      <c r="F129" s="582">
        <f>[1]Saisie_COMEXT!AI11</f>
        <v>68042.721361000004</v>
      </c>
      <c r="H129" s="584">
        <f t="shared" si="0"/>
        <v>76.178946983646227</v>
      </c>
      <c r="I129" s="584">
        <f t="shared" si="1"/>
        <v>-13.653785281538077</v>
      </c>
      <c r="O129" s="551"/>
    </row>
    <row r="130" spans="1:15">
      <c r="A130" s="581" t="s">
        <v>300</v>
      </c>
      <c r="B130" s="582">
        <f>[1]Saisie_COMEXT!AE12</f>
        <v>58677.832284999997</v>
      </c>
      <c r="C130" s="583">
        <f>[1]Saisie_COMEXT!AF12</f>
        <v>105972.73688000001</v>
      </c>
      <c r="D130" s="582">
        <f>[1]Saisie_COMEXT!AG12</f>
        <v>45258.161631000003</v>
      </c>
      <c r="E130" s="583">
        <f>[1]Saisie_COMEXT!AH12</f>
        <v>29324.900932944998</v>
      </c>
      <c r="F130" s="582">
        <f>[1]Saisie_COMEXT!AI12</f>
        <v>57349.224850999999</v>
      </c>
      <c r="H130" s="584">
        <f t="shared" si="0"/>
        <v>95.564939783210434</v>
      </c>
      <c r="I130" s="584">
        <f t="shared" si="1"/>
        <v>-2.264240825303343</v>
      </c>
      <c r="O130" s="551"/>
    </row>
    <row r="131" spans="1:15">
      <c r="A131" s="581" t="s">
        <v>301</v>
      </c>
      <c r="B131" s="582">
        <f>[1]Saisie_COMEXT!AE13</f>
        <v>1371.5057259999999</v>
      </c>
      <c r="C131" s="583">
        <f>[1]Saisie_COMEXT!AF13</f>
        <v>7396.3105060000007</v>
      </c>
      <c r="D131" s="582">
        <f>[1]Saisie_COMEXT!AG13</f>
        <v>3489.5572750000001</v>
      </c>
      <c r="E131" s="583">
        <f>[1]Saisie_COMEXT!AH13</f>
        <v>3599.486711</v>
      </c>
      <c r="F131" s="582">
        <f>[1]Saisie_COMEXT!AI13</f>
        <v>259.163636</v>
      </c>
      <c r="H131" s="584">
        <f t="shared" si="0"/>
        <v>-92.799983530762916</v>
      </c>
      <c r="I131" s="584">
        <f t="shared" si="1"/>
        <v>-81.103714619125114</v>
      </c>
      <c r="O131" s="551"/>
    </row>
    <row r="132" spans="1:15">
      <c r="A132" s="581" t="s">
        <v>302</v>
      </c>
      <c r="B132" s="582">
        <f>[1]Saisie_COMEXT!AE14</f>
        <v>155104.34989900002</v>
      </c>
      <c r="C132" s="583">
        <f>[1]Saisie_COMEXT!AF14</f>
        <v>176533.149619</v>
      </c>
      <c r="D132" s="582">
        <f>[1]Saisie_COMEXT!AG14</f>
        <v>240407.67082599999</v>
      </c>
      <c r="E132" s="583">
        <f>[1]Saisie_COMEXT!AH14</f>
        <v>256500.27001400001</v>
      </c>
      <c r="F132" s="582">
        <f>[1]Saisie_COMEXT!AI14</f>
        <v>325140.52777799999</v>
      </c>
      <c r="H132" s="584">
        <f t="shared" si="0"/>
        <v>26.760306240712151</v>
      </c>
      <c r="I132" s="584">
        <f t="shared" si="1"/>
        <v>109.6269562973077</v>
      </c>
      <c r="O132" s="551"/>
    </row>
    <row r="133" spans="1:15">
      <c r="A133" s="585" t="s">
        <v>303</v>
      </c>
      <c r="B133" s="582">
        <f>[1]Saisie_COMEXT!AE15</f>
        <v>464704.46004999999</v>
      </c>
      <c r="C133" s="583">
        <f>[1]Saisie_COMEXT!AF15</f>
        <v>513005.29334824998</v>
      </c>
      <c r="D133" s="582">
        <f>[1]Saisie_COMEXT!AG15</f>
        <v>492744.091602</v>
      </c>
      <c r="E133" s="583">
        <f>[1]Saisie_COMEXT!AH15</f>
        <v>495757.596222625</v>
      </c>
      <c r="F133" s="582">
        <f>[1]Saisie_COMEXT!AI15</f>
        <v>536614.722175</v>
      </c>
      <c r="H133" s="584">
        <f t="shared" si="0"/>
        <v>8.2413514717034619</v>
      </c>
      <c r="I133" s="584">
        <f t="shared" si="1"/>
        <v>15.474407565888825</v>
      </c>
      <c r="O133" s="551"/>
    </row>
    <row r="134" spans="1:15">
      <c r="A134" s="585" t="s">
        <v>304</v>
      </c>
      <c r="B134" s="582">
        <f>[1]Saisie_COMEXT!AE16</f>
        <v>113.79941800000002</v>
      </c>
      <c r="C134" s="583">
        <f>[1]Saisie_COMEXT!AF16</f>
        <v>95.482072000000002</v>
      </c>
      <c r="D134" s="582">
        <f>[1]Saisie_COMEXT!AG16</f>
        <v>196.45072300000001</v>
      </c>
      <c r="E134" s="583">
        <f>[1]Saisie_COMEXT!AH16</f>
        <v>27.808002000000002</v>
      </c>
      <c r="F134" s="582">
        <f>[1]Saisie_COMEXT!AI16</f>
        <v>13.933274000000001</v>
      </c>
      <c r="H134" s="584">
        <f>IF(E134="","",F134/E134-1)*100</f>
        <v>-49.894731739446797</v>
      </c>
      <c r="I134" s="584">
        <f>IF(B134="","",F134/B134-1)*100</f>
        <v>-87.756287119148539</v>
      </c>
      <c r="O134" s="551"/>
    </row>
    <row r="135" spans="1:15">
      <c r="A135" s="592" t="s">
        <v>307</v>
      </c>
      <c r="B135" s="593">
        <f>B128+SUM(B131:B134)</f>
        <v>705188.87113600003</v>
      </c>
      <c r="C135" s="594">
        <f>C128+SUM(C131:C134)</f>
        <v>838191.21228824998</v>
      </c>
      <c r="D135" s="593">
        <f>D128+SUM(D131:D134)</f>
        <v>817093.05339100002</v>
      </c>
      <c r="E135" s="594">
        <f>E128+SUM(E131:E134)</f>
        <v>814386.72450457001</v>
      </c>
      <c r="F135" s="593">
        <f>F128+SUM(F131:F134)</f>
        <v>951534.00162399991</v>
      </c>
      <c r="G135" s="595"/>
      <c r="H135" s="596">
        <f>IF(E135="","",F135/E135-1)*100</f>
        <v>16.840559035741045</v>
      </c>
      <c r="I135" s="596">
        <f>IF(B135="","",F135/B135-1)*100</f>
        <v>34.933213011594823</v>
      </c>
      <c r="O135" s="551"/>
    </row>
    <row r="136" spans="1:15" ht="18">
      <c r="A136" s="597" t="s">
        <v>308</v>
      </c>
      <c r="B136" s="598"/>
      <c r="C136" s="598"/>
      <c r="D136" s="598"/>
      <c r="E136" s="598"/>
      <c r="F136" s="598"/>
      <c r="G136" s="598"/>
      <c r="H136" s="598"/>
      <c r="I136" s="598"/>
      <c r="J136" s="598"/>
      <c r="K136" s="598"/>
      <c r="L136" s="598"/>
      <c r="M136" s="598"/>
      <c r="N136" s="598"/>
      <c r="O136" s="599"/>
    </row>
    <row r="137" spans="1:15" ht="18">
      <c r="A137" s="600"/>
    </row>
    <row r="138" spans="1:15" ht="18">
      <c r="A138" s="896" t="s">
        <v>309</v>
      </c>
      <c r="B138" s="897"/>
      <c r="C138" s="897"/>
      <c r="D138" s="897"/>
      <c r="E138" s="897"/>
      <c r="F138" s="897"/>
      <c r="G138" s="897"/>
      <c r="H138" s="897"/>
      <c r="I138" s="897"/>
      <c r="J138" s="897"/>
      <c r="K138" s="897"/>
      <c r="L138" s="897"/>
      <c r="M138" s="897"/>
      <c r="N138" s="897"/>
      <c r="O138" s="898"/>
    </row>
    <row r="139" spans="1:15">
      <c r="A139" s="548"/>
      <c r="O139" s="551"/>
    </row>
    <row r="140" spans="1:15">
      <c r="A140" s="548"/>
      <c r="O140" s="551"/>
    </row>
    <row r="141" spans="1:15">
      <c r="A141" s="548"/>
      <c r="O141" s="551"/>
    </row>
    <row r="142" spans="1:15">
      <c r="A142" s="548"/>
      <c r="O142" s="551"/>
    </row>
    <row r="143" spans="1:15">
      <c r="A143" s="548"/>
      <c r="O143" s="551"/>
    </row>
    <row r="144" spans="1:15">
      <c r="A144" s="548"/>
      <c r="O144" s="551"/>
    </row>
    <row r="145" spans="1:15">
      <c r="A145" s="548"/>
      <c r="O145" s="551"/>
    </row>
    <row r="146" spans="1:15">
      <c r="A146" s="548"/>
      <c r="O146" s="551"/>
    </row>
    <row r="147" spans="1:15">
      <c r="A147" s="548"/>
      <c r="O147" s="551"/>
    </row>
    <row r="148" spans="1:15">
      <c r="A148" s="548"/>
      <c r="O148" s="551"/>
    </row>
    <row r="149" spans="1:15">
      <c r="A149" s="548"/>
      <c r="O149" s="551"/>
    </row>
    <row r="150" spans="1:15">
      <c r="A150" s="548"/>
      <c r="O150" s="551"/>
    </row>
    <row r="151" spans="1:15">
      <c r="A151" s="548"/>
      <c r="O151" s="551"/>
    </row>
    <row r="152" spans="1:15">
      <c r="A152" s="548"/>
      <c r="O152" s="551"/>
    </row>
    <row r="153" spans="1:15">
      <c r="A153" s="548"/>
      <c r="O153" s="551"/>
    </row>
    <row r="154" spans="1:15">
      <c r="A154" s="548"/>
      <c r="O154" s="551"/>
    </row>
    <row r="155" spans="1:15">
      <c r="A155" s="548"/>
      <c r="O155" s="551"/>
    </row>
    <row r="156" spans="1:15" ht="36">
      <c r="A156" s="601" t="s">
        <v>309</v>
      </c>
      <c r="B156" s="602" t="str">
        <f>[1]Saisie_COMEXT!AM8</f>
        <v>4. TRIM.</v>
      </c>
      <c r="C156" s="602" t="str">
        <f>[1]Saisie_COMEXT!AN8</f>
        <v>1. TRIM.</v>
      </c>
      <c r="D156" s="602" t="str">
        <f>[1]Saisie_COMEXT!AO8</f>
        <v>2. TRIM.</v>
      </c>
      <c r="E156" s="602" t="str">
        <f>[1]Saisie_COMEXT!AP8</f>
        <v>3. TRIM.</v>
      </c>
      <c r="F156" s="602" t="str">
        <f>[1]Saisie_COMEXT!AQ8</f>
        <v>4.Trim</v>
      </c>
      <c r="G156" s="603"/>
      <c r="H156" s="899" t="s">
        <v>37</v>
      </c>
      <c r="I156" s="900"/>
      <c r="O156" s="551"/>
    </row>
    <row r="157" spans="1:15" ht="18">
      <c r="A157" s="601"/>
      <c r="B157" s="604">
        <f>[1]Saisie_COMEXT!AM9</f>
        <v>2023</v>
      </c>
      <c r="C157" s="604">
        <f>[1]Saisie_COMEXT!AN9</f>
        <v>2024</v>
      </c>
      <c r="D157" s="604">
        <f>[1]Saisie_COMEXT!AO9</f>
        <v>2024</v>
      </c>
      <c r="E157" s="604">
        <f>[1]Saisie_COMEXT!AP9</f>
        <v>2024</v>
      </c>
      <c r="F157" s="604">
        <f>[1]Saisie_COMEXT!AQ9</f>
        <v>2024</v>
      </c>
      <c r="H157" s="605" t="s">
        <v>40</v>
      </c>
      <c r="I157" s="579" t="s">
        <v>41</v>
      </c>
      <c r="O157" s="551"/>
    </row>
    <row r="158" spans="1:15">
      <c r="A158" s="606" t="s">
        <v>310</v>
      </c>
      <c r="B158" s="607">
        <f>[1]Saisie_COMEXT!AM10</f>
        <v>3341.0291160000002</v>
      </c>
      <c r="C158" s="608">
        <f>[1]Saisie_COMEXT!AN10</f>
        <v>1134.5053069999999</v>
      </c>
      <c r="D158" s="607">
        <f>[1]Saisie_COMEXT!AO10</f>
        <v>6491.7853049999994</v>
      </c>
      <c r="E158" s="608">
        <f>[1]Saisie_COMEXT!AP10</f>
        <v>13636.037491999999</v>
      </c>
      <c r="F158" s="607">
        <f>[1]Saisie_COMEXT!AQ10</f>
        <v>1713.4849059999999</v>
      </c>
      <c r="G158" s="609"/>
      <c r="H158" s="610">
        <f>IF(E158="","",F158/E158-1)*100</f>
        <v>-87.434143481892974</v>
      </c>
      <c r="I158" s="610">
        <f>IF(B158="","",F158/B158-1)*100</f>
        <v>-48.71385891867218</v>
      </c>
      <c r="O158" s="551"/>
    </row>
    <row r="159" spans="1:15">
      <c r="A159" s="606" t="s">
        <v>311</v>
      </c>
      <c r="B159" s="607">
        <f>[1]Saisie_COMEXT!AM11</f>
        <v>7.5</v>
      </c>
      <c r="C159" s="608">
        <f>[1]Saisie_COMEXT!AN11</f>
        <v>2106.6999999999998</v>
      </c>
      <c r="D159" s="607">
        <f>[1]Saisie_COMEXT!AO11</f>
        <v>132.16999999999999</v>
      </c>
      <c r="E159" s="608">
        <f>[1]Saisie_COMEXT!AP11</f>
        <v>0</v>
      </c>
      <c r="F159" s="607">
        <f>[1]Saisie_COMEXT!AQ11</f>
        <v>2.91</v>
      </c>
      <c r="G159" s="609"/>
      <c r="H159" s="610"/>
      <c r="I159" s="610">
        <f t="shared" ref="I159:I167" si="2">IF(B159="","",F159/B159-1)*100</f>
        <v>-61.199999999999996</v>
      </c>
      <c r="O159" s="551"/>
    </row>
    <row r="160" spans="1:15">
      <c r="A160" s="606" t="s">
        <v>312</v>
      </c>
      <c r="B160" s="607">
        <f>[1]Saisie_COMEXT!AM12</f>
        <v>28866.259271999996</v>
      </c>
      <c r="C160" s="608">
        <f>[1]Saisie_COMEXT!AN12</f>
        <v>12432.320696000001</v>
      </c>
      <c r="D160" s="607">
        <f>[1]Saisie_COMEXT!AO12</f>
        <v>7291.1001289999995</v>
      </c>
      <c r="E160" s="608">
        <f>[1]Saisie_COMEXT!AP12</f>
        <v>8834.0124299999989</v>
      </c>
      <c r="F160" s="607">
        <f>[1]Saisie_COMEXT!AQ12</f>
        <v>3574.0918869999996</v>
      </c>
      <c r="G160" s="609"/>
      <c r="H160" s="610">
        <f t="shared" ref="H160:H166" si="3">IF(E160="","",F160/E160-1)*100</f>
        <v>-59.541692800176428</v>
      </c>
      <c r="I160" s="610">
        <f t="shared" si="2"/>
        <v>-87.618444588465138</v>
      </c>
      <c r="O160" s="551"/>
    </row>
    <row r="161" spans="1:15">
      <c r="A161" s="606" t="s">
        <v>313</v>
      </c>
      <c r="B161" s="607">
        <f>[1]Saisie_COMEXT!AM13</f>
        <v>2831.7094099999999</v>
      </c>
      <c r="C161" s="608">
        <f>[1]Saisie_COMEXT!AN13</f>
        <v>3601.3099189999998</v>
      </c>
      <c r="D161" s="607">
        <f>[1]Saisie_COMEXT!AO13</f>
        <v>2499.2895939999999</v>
      </c>
      <c r="E161" s="608">
        <f>[1]Saisie_COMEXT!AP13</f>
        <v>2332.6897500000005</v>
      </c>
      <c r="F161" s="607">
        <f>[1]Saisie_COMEXT!AQ13</f>
        <v>3428.9364999999998</v>
      </c>
      <c r="G161" s="609"/>
      <c r="H161" s="610">
        <f t="shared" si="3"/>
        <v>46.994965790028395</v>
      </c>
      <c r="I161" s="610">
        <f t="shared" si="2"/>
        <v>21.090691293779319</v>
      </c>
      <c r="O161" s="551"/>
    </row>
    <row r="162" spans="1:15">
      <c r="A162" s="606" t="s">
        <v>314</v>
      </c>
      <c r="B162" s="607">
        <f>[1]Saisie_COMEXT!AM14</f>
        <v>367.97561999999999</v>
      </c>
      <c r="C162" s="608">
        <f>[1]Saisie_COMEXT!AN14</f>
        <v>203.86562900000001</v>
      </c>
      <c r="D162" s="607">
        <f>[1]Saisie_COMEXT!AO14</f>
        <v>239.83743200000004</v>
      </c>
      <c r="E162" s="608">
        <f>[1]Saisie_COMEXT!AP14</f>
        <v>240.33135200000004</v>
      </c>
      <c r="F162" s="607">
        <f>[1]Saisie_COMEXT!AQ14</f>
        <v>127.06254200000001</v>
      </c>
      <c r="G162" s="609"/>
      <c r="H162" s="610">
        <f t="shared" si="3"/>
        <v>-47.130267881154353</v>
      </c>
      <c r="I162" s="610">
        <f t="shared" si="2"/>
        <v>-65.469847703497308</v>
      </c>
      <c r="O162" s="551"/>
    </row>
    <row r="163" spans="1:15" ht="15.6" customHeight="1">
      <c r="A163" s="606" t="s">
        <v>315</v>
      </c>
      <c r="B163" s="607">
        <f>[1]Saisie_COMEXT!AM15</f>
        <v>3617.9238890000001</v>
      </c>
      <c r="C163" s="608">
        <f>[1]Saisie_COMEXT!AN15</f>
        <v>15175.85956425</v>
      </c>
      <c r="D163" s="607">
        <f>[1]Saisie_COMEXT!AO15</f>
        <v>33087.710689</v>
      </c>
      <c r="E163" s="608">
        <f>[1]Saisie_COMEXT!AP15</f>
        <v>17324.280706624999</v>
      </c>
      <c r="F163" s="607">
        <f>[1]Saisie_COMEXT!AQ15</f>
        <v>1988.0598340000001</v>
      </c>
      <c r="G163" s="609"/>
      <c r="H163" s="610">
        <f t="shared" si="3"/>
        <v>-88.524430724331637</v>
      </c>
      <c r="I163" s="610">
        <f t="shared" si="2"/>
        <v>-45.049705438952635</v>
      </c>
      <c r="O163" s="551"/>
    </row>
    <row r="164" spans="1:15" ht="16.5" customHeight="1">
      <c r="A164" s="606" t="s">
        <v>181</v>
      </c>
      <c r="B164" s="607">
        <f>[1]Saisie_COMEXT!AM16</f>
        <v>15892.551196</v>
      </c>
      <c r="C164" s="608">
        <f>[1]Saisie_COMEXT!AN16</f>
        <v>19558.227419999999</v>
      </c>
      <c r="D164" s="607">
        <f>[1]Saisie_COMEXT!AO16</f>
        <v>8066.100316</v>
      </c>
      <c r="E164" s="608">
        <f>[1]Saisie_COMEXT!AP16</f>
        <v>1653.1979940000001</v>
      </c>
      <c r="F164" s="607">
        <f>[1]Saisie_COMEXT!AQ16</f>
        <v>14703.479444000001</v>
      </c>
      <c r="G164" s="609"/>
      <c r="H164" s="610">
        <f t="shared" si="3"/>
        <v>789.3961580744575</v>
      </c>
      <c r="I164" s="610">
        <f t="shared" si="2"/>
        <v>-7.4819438196887962</v>
      </c>
      <c r="O164" s="551"/>
    </row>
    <row r="165" spans="1:15">
      <c r="A165" s="606" t="s">
        <v>316</v>
      </c>
      <c r="B165" s="607">
        <f>[1]Saisie_COMEXT!AM17</f>
        <v>182.5</v>
      </c>
      <c r="C165" s="608">
        <f>[1]Saisie_COMEXT!AN17</f>
        <v>3266.95</v>
      </c>
      <c r="D165" s="607">
        <f>[1]Saisie_COMEXT!AO17</f>
        <v>9540</v>
      </c>
      <c r="E165" s="608">
        <f>[1]Saisie_COMEXT!AP17</f>
        <v>0</v>
      </c>
      <c r="F165" s="607">
        <f>[1]Saisie_COMEXT!AQ17</f>
        <v>625.79999999999995</v>
      </c>
      <c r="G165" s="609"/>
      <c r="H165" s="610"/>
      <c r="I165" s="610"/>
      <c r="O165" s="551"/>
    </row>
    <row r="166" spans="1:15">
      <c r="A166" s="606" t="s">
        <v>317</v>
      </c>
      <c r="B166" s="607">
        <f>[1]Saisie_COMEXT!AM18</f>
        <v>39470.618547999999</v>
      </c>
      <c r="C166" s="608">
        <f>[1]Saisie_COMEXT!AN18</f>
        <v>122128.096383</v>
      </c>
      <c r="D166" s="607">
        <f>[1]Saisie_COMEXT!AO18</f>
        <v>28780.045076999999</v>
      </c>
      <c r="E166" s="608">
        <f>[1]Saisie_COMEXT!AP18</f>
        <v>2724.3511125470004</v>
      </c>
      <c r="F166" s="607">
        <f>[1]Saisie_COMEXT!AQ18</f>
        <v>49398.723302000006</v>
      </c>
      <c r="G166" s="609"/>
      <c r="H166" s="610">
        <f t="shared" si="3"/>
        <v>1713.2289584295563</v>
      </c>
      <c r="I166" s="610">
        <f t="shared" si="2"/>
        <v>25.153152190727624</v>
      </c>
      <c r="O166" s="551"/>
    </row>
    <row r="167" spans="1:15">
      <c r="A167" s="606" t="s">
        <v>318</v>
      </c>
      <c r="B167" s="607">
        <f>[1]Saisie_COMEXT!AM19</f>
        <v>22.232056</v>
      </c>
      <c r="C167" s="608">
        <f>[1]Saisie_COMEXT!AN19</f>
        <v>0.8</v>
      </c>
      <c r="D167" s="607">
        <f>[1]Saisie_COMEXT!AO19</f>
        <v>0</v>
      </c>
      <c r="E167" s="608">
        <f>[1]Saisie_COMEXT!AP19</f>
        <v>0</v>
      </c>
      <c r="F167" s="607">
        <f>[1]Saisie_COMEXT!AQ19</f>
        <v>0</v>
      </c>
      <c r="G167" s="609"/>
      <c r="H167" s="610"/>
      <c r="I167" s="610">
        <f t="shared" si="2"/>
        <v>-100</v>
      </c>
      <c r="O167" s="551"/>
    </row>
    <row r="168" spans="1:15">
      <c r="A168" s="548"/>
      <c r="B168" s="609"/>
      <c r="C168" s="609"/>
      <c r="D168" s="609"/>
      <c r="E168" s="609"/>
      <c r="F168" s="609"/>
      <c r="G168" s="609"/>
      <c r="H168" s="609"/>
      <c r="I168" s="609"/>
      <c r="O168" s="551"/>
    </row>
    <row r="169" spans="1:15" ht="18">
      <c r="A169" s="901" t="s">
        <v>319</v>
      </c>
      <c r="B169" s="902"/>
      <c r="C169" s="902"/>
      <c r="D169" s="902"/>
      <c r="E169" s="902"/>
      <c r="F169" s="902"/>
      <c r="G169" s="902"/>
      <c r="H169" s="902"/>
      <c r="I169" s="902"/>
      <c r="J169" s="902"/>
      <c r="K169" s="902"/>
      <c r="L169" s="902"/>
      <c r="M169" s="902"/>
      <c r="N169" s="902"/>
      <c r="O169" s="903"/>
    </row>
    <row r="170" spans="1:15">
      <c r="A170" s="548"/>
      <c r="O170" s="551"/>
    </row>
    <row r="171" spans="1:15">
      <c r="A171" s="548"/>
      <c r="O171" s="551"/>
    </row>
    <row r="172" spans="1:15">
      <c r="A172" s="548"/>
      <c r="O172" s="551"/>
    </row>
    <row r="173" spans="1:15">
      <c r="A173" s="611"/>
      <c r="B173" s="612"/>
      <c r="C173" s="612"/>
      <c r="D173" s="612"/>
      <c r="E173" s="612"/>
      <c r="F173" s="612"/>
      <c r="O173" s="551"/>
    </row>
    <row r="174" spans="1:15">
      <c r="A174" s="548"/>
      <c r="O174" s="551"/>
    </row>
    <row r="175" spans="1:15">
      <c r="A175" s="548"/>
      <c r="O175" s="551"/>
    </row>
    <row r="176" spans="1:15">
      <c r="A176" s="548"/>
      <c r="O176" s="551"/>
    </row>
    <row r="177" spans="1:15">
      <c r="A177" s="548"/>
      <c r="O177" s="551"/>
    </row>
    <row r="178" spans="1:15">
      <c r="A178" s="548"/>
      <c r="O178" s="551"/>
    </row>
    <row r="179" spans="1:15">
      <c r="A179" s="548"/>
      <c r="O179" s="551"/>
    </row>
    <row r="180" spans="1:15">
      <c r="A180" s="548"/>
      <c r="O180" s="551"/>
    </row>
    <row r="181" spans="1:15">
      <c r="A181" s="548"/>
      <c r="O181" s="551"/>
    </row>
    <row r="182" spans="1:15">
      <c r="A182" s="548"/>
      <c r="O182" s="551"/>
    </row>
    <row r="183" spans="1:15">
      <c r="A183" s="548"/>
      <c r="O183" s="551"/>
    </row>
    <row r="184" spans="1:15">
      <c r="A184" s="548"/>
      <c r="O184" s="551"/>
    </row>
    <row r="185" spans="1:15">
      <c r="A185" s="548"/>
      <c r="O185" s="551"/>
    </row>
    <row r="186" spans="1:15">
      <c r="A186" s="548"/>
      <c r="O186" s="551"/>
    </row>
    <row r="187" spans="1:15">
      <c r="A187" s="548"/>
      <c r="O187" s="551"/>
    </row>
    <row r="188" spans="1:15">
      <c r="A188" s="548"/>
      <c r="O188" s="551"/>
    </row>
    <row r="189" spans="1:15">
      <c r="A189" s="548"/>
      <c r="O189" s="551"/>
    </row>
    <row r="190" spans="1:15">
      <c r="A190" s="548"/>
      <c r="O190" s="551"/>
    </row>
    <row r="191" spans="1:15">
      <c r="A191" s="548"/>
      <c r="O191" s="551"/>
    </row>
    <row r="192" spans="1:15">
      <c r="A192" s="548"/>
      <c r="O192" s="551"/>
    </row>
    <row r="193" spans="1:15">
      <c r="A193" s="548"/>
      <c r="O193" s="551"/>
    </row>
    <row r="194" spans="1:15">
      <c r="A194" s="548"/>
      <c r="O194" s="551"/>
    </row>
    <row r="195" spans="1:15">
      <c r="A195" s="548"/>
      <c r="O195" s="551"/>
    </row>
    <row r="196" spans="1:15">
      <c r="A196" s="548"/>
      <c r="O196" s="551"/>
    </row>
    <row r="197" spans="1:15">
      <c r="A197" s="548"/>
      <c r="O197" s="551"/>
    </row>
    <row r="198" spans="1:15">
      <c r="A198" s="548"/>
      <c r="O198" s="551"/>
    </row>
    <row r="199" spans="1:15">
      <c r="A199" s="548"/>
      <c r="O199" s="551"/>
    </row>
    <row r="200" spans="1:15">
      <c r="A200" s="548"/>
      <c r="O200" s="551"/>
    </row>
    <row r="201" spans="1:15">
      <c r="A201" s="548"/>
      <c r="O201" s="551"/>
    </row>
    <row r="202" spans="1:15">
      <c r="A202" s="548"/>
      <c r="O202" s="551"/>
    </row>
    <row r="203" spans="1:15">
      <c r="A203" s="548"/>
      <c r="O203" s="551"/>
    </row>
    <row r="204" spans="1:15">
      <c r="A204" s="548"/>
      <c r="O204" s="551"/>
    </row>
    <row r="205" spans="1:15">
      <c r="A205" s="548"/>
      <c r="O205" s="551"/>
    </row>
    <row r="206" spans="1:15">
      <c r="A206" s="548"/>
      <c r="O206" s="551"/>
    </row>
    <row r="207" spans="1:15">
      <c r="A207" s="548"/>
      <c r="O207" s="551"/>
    </row>
    <row r="208" spans="1:15">
      <c r="A208" s="548"/>
      <c r="O208" s="551"/>
    </row>
    <row r="209" spans="1:15">
      <c r="A209" s="548"/>
      <c r="O209" s="551"/>
    </row>
    <row r="210" spans="1:15">
      <c r="A210" s="548"/>
      <c r="O210" s="551"/>
    </row>
    <row r="211" spans="1:15">
      <c r="A211" s="548"/>
      <c r="O211" s="551"/>
    </row>
    <row r="212" spans="1:15">
      <c r="A212" s="548"/>
      <c r="O212" s="551"/>
    </row>
    <row r="213" spans="1:15">
      <c r="A213" s="548"/>
      <c r="O213" s="551"/>
    </row>
    <row r="214" spans="1:15">
      <c r="A214" s="548"/>
      <c r="O214" s="551"/>
    </row>
    <row r="215" spans="1:15">
      <c r="A215" s="548"/>
      <c r="O215" s="551"/>
    </row>
    <row r="216" spans="1:15">
      <c r="A216" s="548"/>
      <c r="O216" s="551"/>
    </row>
    <row r="217" spans="1:15">
      <c r="A217" s="548"/>
      <c r="O217" s="551"/>
    </row>
    <row r="218" spans="1:15">
      <c r="A218" s="548"/>
      <c r="O218" s="551"/>
    </row>
    <row r="219" spans="1:15">
      <c r="A219" s="613"/>
      <c r="B219" s="185"/>
      <c r="C219" s="185"/>
      <c r="D219" s="185"/>
      <c r="E219" s="185"/>
      <c r="F219" s="185"/>
      <c r="G219" s="185"/>
      <c r="H219" s="185"/>
      <c r="I219" s="185"/>
      <c r="J219" s="185"/>
      <c r="K219" s="185"/>
      <c r="L219" s="185"/>
      <c r="M219" s="185"/>
      <c r="N219" s="185"/>
      <c r="O219" s="614"/>
    </row>
  </sheetData>
  <mergeCells count="9">
    <mergeCell ref="A138:O138"/>
    <mergeCell ref="H156:I156"/>
    <mergeCell ref="A169:O169"/>
    <mergeCell ref="A7:O10"/>
    <mergeCell ref="A96:O96"/>
    <mergeCell ref="A116:A117"/>
    <mergeCell ref="H116:I116"/>
    <mergeCell ref="A118:F118"/>
    <mergeCell ref="A127:F127"/>
  </mergeCells>
  <pageMargins left="0.70866141732283472" right="0.70866141732283472" top="0.74803149606299213" bottom="0.74803149606299213" header="0.31496062992125984" footer="0.31496062992125984"/>
  <pageSetup paperSize="9" scale="48" firstPageNumber="29" fitToWidth="0" fitToHeight="0" orientation="portrait" useFirstPageNumber="1" r:id="rId1"/>
  <headerFooter>
    <oddHeader>&amp;LComité de Prévision et de Conjoncture&amp;RTableau de bord de l’économie - 4ème trimestre 2024</oddHeader>
    <oddFooter>&amp;C&amp;"Arial,Normal"&amp;P</oddFooter>
  </headerFooter>
  <rowBreaks count="2" manualBreakCount="2">
    <brk id="77" max="14" man="1"/>
    <brk id="168" max="14"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186A9-775C-4BDD-851B-88FAE6A78ECE}">
  <sheetPr>
    <tabColor rgb="FF00B050"/>
  </sheetPr>
  <dimension ref="A1:L99"/>
  <sheetViews>
    <sheetView view="pageBreakPreview" topLeftCell="A39" zoomScaleNormal="100" zoomScaleSheetLayoutView="100" workbookViewId="0">
      <selection activeCell="M29" sqref="M29"/>
    </sheetView>
  </sheetViews>
  <sheetFormatPr baseColWidth="10" defaultRowHeight="14.4"/>
  <cols>
    <col min="1" max="1" width="26.38671875" style="704" customWidth="1"/>
    <col min="2" max="2" width="10.38671875" style="2" customWidth="1"/>
    <col min="3" max="3" width="10.5546875" style="2" customWidth="1"/>
    <col min="4" max="4" width="10.21875" style="2" customWidth="1"/>
    <col min="5" max="5" width="10.38671875" style="2" customWidth="1"/>
    <col min="6" max="6" width="10.5546875" style="2" customWidth="1"/>
    <col min="7" max="7" width="2.27734375" style="2" customWidth="1"/>
    <col min="8" max="8" width="9.77734375" style="2" customWidth="1"/>
    <col min="9" max="9" width="8.44140625" style="2" customWidth="1"/>
    <col min="10" max="10" width="10.6640625" style="2"/>
    <col min="11" max="11" width="12.6640625" style="2" bestFit="1" customWidth="1"/>
    <col min="12" max="16384" width="10.6640625" style="2"/>
  </cols>
  <sheetData>
    <row r="1" spans="1:12" ht="21" customHeight="1">
      <c r="A1" s="912" t="s">
        <v>191</v>
      </c>
      <c r="B1" s="912"/>
      <c r="C1" s="912"/>
      <c r="D1" s="912"/>
      <c r="E1" s="912"/>
      <c r="F1" s="912"/>
      <c r="G1" s="912"/>
      <c r="H1" s="912"/>
      <c r="I1" s="912"/>
    </row>
    <row r="2" spans="1:12" ht="15.6" customHeight="1">
      <c r="A2" s="615"/>
      <c r="B2" s="615"/>
      <c r="C2" s="615"/>
      <c r="D2" s="615"/>
      <c r="E2" s="615"/>
      <c r="F2" s="615"/>
      <c r="G2" s="615"/>
      <c r="H2" s="615"/>
      <c r="I2" s="615"/>
    </row>
    <row r="3" spans="1:12" ht="20.100000000000001" customHeight="1">
      <c r="A3" s="616" t="s">
        <v>320</v>
      </c>
      <c r="B3" s="617"/>
      <c r="C3" s="617"/>
      <c r="D3" s="617"/>
      <c r="E3" s="617"/>
      <c r="F3" s="617"/>
      <c r="G3" s="617"/>
      <c r="H3" s="617"/>
      <c r="I3" s="618"/>
    </row>
    <row r="4" spans="1:12" ht="15.6" customHeight="1">
      <c r="A4" s="615"/>
      <c r="B4" s="615"/>
      <c r="C4" s="615"/>
      <c r="D4" s="615"/>
      <c r="E4" s="615"/>
      <c r="F4" s="615"/>
      <c r="G4" s="615"/>
      <c r="H4" s="615"/>
      <c r="I4" s="619"/>
    </row>
    <row r="5" spans="1:12" ht="28.5" customHeight="1">
      <c r="A5" s="620" t="s">
        <v>321</v>
      </c>
      <c r="B5" s="621" t="str">
        <f>[1]Saisie_COMEXT!D8</f>
        <v>4. TRIM.</v>
      </c>
      <c r="C5" s="621" t="str">
        <f>[1]Saisie_COMEXT!E8</f>
        <v>1. TRIM.</v>
      </c>
      <c r="D5" s="621" t="str">
        <f>[1]Saisie_COMEXT!F8</f>
        <v>2. TRIM.</v>
      </c>
      <c r="E5" s="621" t="str">
        <f>[1]Saisie_COMEXT!G8</f>
        <v>3. TRIM.</v>
      </c>
      <c r="F5" s="621" t="str">
        <f>[1]Saisie_COMEXT!H8</f>
        <v>4.Trim</v>
      </c>
      <c r="G5" s="50"/>
      <c r="H5" s="913" t="s">
        <v>37</v>
      </c>
      <c r="I5" s="913"/>
    </row>
    <row r="6" spans="1:12" ht="17.25" customHeight="1">
      <c r="A6" s="620" t="s">
        <v>322</v>
      </c>
      <c r="B6" s="622">
        <f>[1]Saisie_COMEXT!D9</f>
        <v>2023</v>
      </c>
      <c r="C6" s="622">
        <f>[1]Saisie_COMEXT!E9</f>
        <v>2024</v>
      </c>
      <c r="D6" s="622">
        <f>[1]Saisie_COMEXT!F9</f>
        <v>2024</v>
      </c>
      <c r="E6" s="622">
        <f>[1]Saisie_COMEXT!G9</f>
        <v>2024</v>
      </c>
      <c r="F6" s="622">
        <f>[1]Saisie_COMEXT!H9</f>
        <v>2024</v>
      </c>
      <c r="G6" s="50"/>
      <c r="H6" s="623" t="s">
        <v>40</v>
      </c>
      <c r="I6" s="624" t="s">
        <v>41</v>
      </c>
    </row>
    <row r="7" spans="1:12" ht="7.5" customHeight="1">
      <c r="A7" s="625"/>
      <c r="B7" s="626"/>
      <c r="C7" s="626"/>
      <c r="D7" s="626"/>
      <c r="E7" s="626"/>
      <c r="F7" s="626"/>
      <c r="G7" s="627"/>
      <c r="H7" s="627"/>
      <c r="I7" s="627"/>
    </row>
    <row r="8" spans="1:12">
      <c r="A8" s="628" t="s">
        <v>323</v>
      </c>
      <c r="B8" s="629">
        <f>[1]Saisie_COMEXT!D31</f>
        <v>970906.24140889104</v>
      </c>
      <c r="C8" s="630">
        <f>[1]Saisie_COMEXT!E31</f>
        <v>918594.46721695713</v>
      </c>
      <c r="D8" s="629">
        <f>[1]Saisie_COMEXT!F31</f>
        <v>908670.25208412891</v>
      </c>
      <c r="E8" s="630">
        <f>[1]Saisie_COMEXT!G31</f>
        <v>1010388.7026873099</v>
      </c>
      <c r="F8" s="629">
        <f>[1]Saisie_COMEXT!H31</f>
        <v>1060408.5992631242</v>
      </c>
      <c r="G8" s="631"/>
      <c r="H8" s="632">
        <f>IF(E8="","",F8/E8-1)*100</f>
        <v>4.9505597640568721</v>
      </c>
      <c r="I8" s="632">
        <f>IF(B8="","",F8/B8-1)*100</f>
        <v>9.2184346991482258</v>
      </c>
      <c r="K8" s="38">
        <f t="shared" ref="K8:K13" si="0">F8/$F$8*100</f>
        <v>100</v>
      </c>
    </row>
    <row r="9" spans="1:12">
      <c r="A9" s="633"/>
      <c r="B9" s="634"/>
      <c r="C9" s="635"/>
      <c r="D9" s="634"/>
      <c r="E9" s="635"/>
      <c r="F9" s="634"/>
      <c r="G9" s="636"/>
      <c r="H9" s="637"/>
      <c r="I9" s="637"/>
      <c r="K9" s="38">
        <f t="shared" si="0"/>
        <v>0</v>
      </c>
    </row>
    <row r="10" spans="1:12" ht="24.6">
      <c r="A10" s="633" t="s">
        <v>324</v>
      </c>
      <c r="B10" s="634">
        <f>+[1]Saisie_COMEXT!D10</f>
        <v>13208.148278000001</v>
      </c>
      <c r="C10" s="635">
        <f>+[1]Saisie_COMEXT!E10</f>
        <v>13278.958849000002</v>
      </c>
      <c r="D10" s="634">
        <f>+[1]Saisie_COMEXT!F10</f>
        <v>16256.686954000001</v>
      </c>
      <c r="E10" s="635">
        <f>+[1]Saisie_COMEXT!G10</f>
        <v>14043.250060999999</v>
      </c>
      <c r="F10" s="634">
        <f>+[1]Saisie_COMEXT!H10</f>
        <v>16074.299897999997</v>
      </c>
      <c r="G10" s="636"/>
      <c r="H10" s="637">
        <f t="shared" ref="H10:H30" si="1">IF(E10="","",F10/E10-1)*100</f>
        <v>14.462818992595583</v>
      </c>
      <c r="I10" s="637">
        <f t="shared" ref="I10:I30" si="2">IF(B10="","",F10/B10-1)*100</f>
        <v>21.69987465066523</v>
      </c>
      <c r="K10" s="38">
        <f t="shared" si="0"/>
        <v>1.5158590668889329</v>
      </c>
    </row>
    <row r="11" spans="1:12">
      <c r="A11" s="633" t="s">
        <v>325</v>
      </c>
      <c r="B11" s="634">
        <f>+[1]Saisie_COMEXT!D11</f>
        <v>43016.092258999997</v>
      </c>
      <c r="C11" s="635">
        <f>+[1]Saisie_COMEXT!E11</f>
        <v>39175.639014</v>
      </c>
      <c r="D11" s="634">
        <f>+[1]Saisie_COMEXT!F11</f>
        <v>41155.743761999998</v>
      </c>
      <c r="E11" s="635">
        <f>+[1]Saisie_COMEXT!G11</f>
        <v>48219.051456000001</v>
      </c>
      <c r="F11" s="634">
        <f>+[1]Saisie_COMEXT!H11</f>
        <v>55569.086138500003</v>
      </c>
      <c r="G11" s="631"/>
      <c r="H11" s="637">
        <f t="shared" si="1"/>
        <v>15.243009683023168</v>
      </c>
      <c r="I11" s="637">
        <f t="shared" si="2"/>
        <v>29.182087958893142</v>
      </c>
      <c r="K11" s="38">
        <f t="shared" si="0"/>
        <v>5.2403466151740803</v>
      </c>
    </row>
    <row r="12" spans="1:12" ht="24.6">
      <c r="A12" s="633" t="s">
        <v>326</v>
      </c>
      <c r="B12" s="634">
        <f>+[1]Saisie_COMEXT!D12</f>
        <v>6798.2500679999994</v>
      </c>
      <c r="C12" s="635">
        <f>+[1]Saisie_COMEXT!E12</f>
        <v>5939.992553</v>
      </c>
      <c r="D12" s="634">
        <f>+[1]Saisie_COMEXT!F12</f>
        <v>6294.0802139999996</v>
      </c>
      <c r="E12" s="635">
        <f>+[1]Saisie_COMEXT!G12</f>
        <v>8589.1928079999998</v>
      </c>
      <c r="F12" s="634">
        <f>+[1]Saisie_COMEXT!H12</f>
        <v>7383.2880640000003</v>
      </c>
      <c r="G12" s="631"/>
      <c r="H12" s="637">
        <f t="shared" si="1"/>
        <v>-14.039791293039972</v>
      </c>
      <c r="I12" s="637">
        <f t="shared" si="2"/>
        <v>8.6057145610725527</v>
      </c>
      <c r="K12" s="38">
        <f t="shared" si="0"/>
        <v>0.69626821860277566</v>
      </c>
    </row>
    <row r="13" spans="1:12" ht="24.6">
      <c r="A13" s="633" t="s">
        <v>327</v>
      </c>
      <c r="B13" s="634">
        <f>+[1]Saisie_COMEXT!D13</f>
        <v>43713.997054703003</v>
      </c>
      <c r="C13" s="635">
        <f>+[1]Saisie_COMEXT!E13</f>
        <v>42997.416545</v>
      </c>
      <c r="D13" s="634">
        <f>+[1]Saisie_COMEXT!F13</f>
        <v>41824.718609749994</v>
      </c>
      <c r="E13" s="635">
        <f>+[1]Saisie_COMEXT!G13</f>
        <v>39457.849428938003</v>
      </c>
      <c r="F13" s="634">
        <f>+[1]Saisie_COMEXT!H13</f>
        <v>47045.604364999999</v>
      </c>
      <c r="G13" s="636"/>
      <c r="H13" s="637">
        <f t="shared" si="1"/>
        <v>19.230026587554484</v>
      </c>
      <c r="I13" s="637">
        <f t="shared" si="2"/>
        <v>7.6213742388459238</v>
      </c>
      <c r="K13" s="38">
        <f t="shared" si="0"/>
        <v>4.4365543996617811</v>
      </c>
    </row>
    <row r="14" spans="1:12">
      <c r="A14" s="633" t="s">
        <v>328</v>
      </c>
      <c r="B14" s="634">
        <f>+[1]Saisie_COMEXT!D14</f>
        <v>505188.60751100001</v>
      </c>
      <c r="C14" s="635">
        <f>+[1]Saisie_COMEXT!E14</f>
        <v>433139.48768999998</v>
      </c>
      <c r="D14" s="634">
        <f>+[1]Saisie_COMEXT!F14</f>
        <v>375908.11113799998</v>
      </c>
      <c r="E14" s="635">
        <f>+[1]Saisie_COMEXT!G14</f>
        <v>448136.43534400006</v>
      </c>
      <c r="F14" s="634">
        <f>+[1]Saisie_COMEXT!H14</f>
        <v>470987.79704131302</v>
      </c>
      <c r="G14" s="631"/>
      <c r="H14" s="637">
        <f t="shared" si="1"/>
        <v>5.099197453063975</v>
      </c>
      <c r="I14" s="637">
        <f t="shared" si="2"/>
        <v>-6.7699092895601947</v>
      </c>
      <c r="K14" s="638">
        <f>F14/$F$8*100</f>
        <v>44.415690081031173</v>
      </c>
      <c r="L14" s="2">
        <v>1</v>
      </c>
    </row>
    <row r="15" spans="1:12" ht="24.6">
      <c r="A15" s="633" t="s">
        <v>329</v>
      </c>
      <c r="B15" s="634">
        <f>+[1]Saisie_COMEXT!D15</f>
        <v>82149.575085000004</v>
      </c>
      <c r="C15" s="635">
        <f>+[1]Saisie_COMEXT!E15</f>
        <v>96777.998496280998</v>
      </c>
      <c r="D15" s="634">
        <f>+[1]Saisie_COMEXT!F15</f>
        <v>103917.43983185501</v>
      </c>
      <c r="E15" s="635">
        <f>+[1]Saisie_COMEXT!G15</f>
        <v>87028.015587812988</v>
      </c>
      <c r="F15" s="634">
        <f>+[1]Saisie_COMEXT!H15</f>
        <v>89563.350273642005</v>
      </c>
      <c r="G15" s="631"/>
      <c r="H15" s="637">
        <f t="shared" si="1"/>
        <v>2.9132396834566698</v>
      </c>
      <c r="I15" s="637">
        <f t="shared" si="2"/>
        <v>9.0247273719565655</v>
      </c>
      <c r="K15" s="38">
        <f t="shared" ref="K15:K30" si="3">F15/$F$8*100</f>
        <v>8.4461169341590967</v>
      </c>
      <c r="L15" s="2">
        <v>3</v>
      </c>
    </row>
    <row r="16" spans="1:12" ht="24.6">
      <c r="A16" s="633" t="s">
        <v>330</v>
      </c>
      <c r="B16" s="634">
        <f>+[1]Saisie_COMEXT!D16</f>
        <v>21065.998238749999</v>
      </c>
      <c r="C16" s="635">
        <f>+[1]Saisie_COMEXT!E16</f>
        <v>25062.598479984001</v>
      </c>
      <c r="D16" s="634">
        <f>+[1]Saisie_COMEXT!F16</f>
        <v>25754.133017387001</v>
      </c>
      <c r="E16" s="635">
        <f>+[1]Saisie_COMEXT!G16</f>
        <v>29074.542358125003</v>
      </c>
      <c r="F16" s="634">
        <f>+[1]Saisie_COMEXT!H16</f>
        <v>32164.917093336</v>
      </c>
      <c r="G16" s="636"/>
      <c r="H16" s="637">
        <f t="shared" si="1"/>
        <v>10.629143176684863</v>
      </c>
      <c r="I16" s="637">
        <f t="shared" si="2"/>
        <v>52.686413094680788</v>
      </c>
      <c r="K16" s="38">
        <f t="shared" si="3"/>
        <v>3.033256908298116</v>
      </c>
    </row>
    <row r="17" spans="1:12" ht="24.6">
      <c r="A17" s="633" t="s">
        <v>331</v>
      </c>
      <c r="B17" s="634">
        <f>+[1]Saisie_COMEXT!D17</f>
        <v>1170.82745</v>
      </c>
      <c r="C17" s="635">
        <f>+[1]Saisie_COMEXT!E17</f>
        <v>1045.1923787810001</v>
      </c>
      <c r="D17" s="634">
        <f>+[1]Saisie_COMEXT!F17</f>
        <v>1134.4826075000001</v>
      </c>
      <c r="E17" s="635">
        <f>+[1]Saisie_COMEXT!G17</f>
        <v>1510.284545688</v>
      </c>
      <c r="F17" s="634">
        <f>+[1]Saisie_COMEXT!H17</f>
        <v>1341.4941690000001</v>
      </c>
      <c r="G17" s="636"/>
      <c r="H17" s="637">
        <f t="shared" si="1"/>
        <v>-11.176064614440495</v>
      </c>
      <c r="I17" s="637">
        <f t="shared" si="2"/>
        <v>14.576590171335679</v>
      </c>
      <c r="K17" s="38">
        <f t="shared" si="3"/>
        <v>0.12650728878775613</v>
      </c>
    </row>
    <row r="18" spans="1:12" ht="24.6">
      <c r="A18" s="633" t="s">
        <v>332</v>
      </c>
      <c r="B18" s="634">
        <f>+[1]Saisie_COMEXT!D18</f>
        <v>3294.4317550000001</v>
      </c>
      <c r="C18" s="635">
        <f>+[1]Saisie_COMEXT!E18</f>
        <v>3562.1315</v>
      </c>
      <c r="D18" s="634">
        <f>+[1]Saisie_COMEXT!F18</f>
        <v>3562.8406694610003</v>
      </c>
      <c r="E18" s="635">
        <f>+[1]Saisie_COMEXT!G18</f>
        <v>3374.5699514999997</v>
      </c>
      <c r="F18" s="634">
        <f>+[1]Saisie_COMEXT!H18</f>
        <v>3560.686028742</v>
      </c>
      <c r="G18" s="636"/>
      <c r="H18" s="637">
        <f t="shared" si="1"/>
        <v>5.5152532001676802</v>
      </c>
      <c r="I18" s="637">
        <f t="shared" si="2"/>
        <v>8.0819483766176869</v>
      </c>
      <c r="K18" s="38">
        <f t="shared" si="3"/>
        <v>0.33578434116965045</v>
      </c>
    </row>
    <row r="19" spans="1:12" ht="24.6">
      <c r="A19" s="633" t="s">
        <v>333</v>
      </c>
      <c r="B19" s="634">
        <f>+[1]Saisie_COMEXT!D19</f>
        <v>8772.4867510000004</v>
      </c>
      <c r="C19" s="635">
        <f>+[1]Saisie_COMEXT!E19</f>
        <v>8617.3480952810005</v>
      </c>
      <c r="D19" s="634">
        <f>+[1]Saisie_COMEXT!F19</f>
        <v>9605.0555242600003</v>
      </c>
      <c r="E19" s="635">
        <f>+[1]Saisie_COMEXT!G19</f>
        <v>11383.870425000001</v>
      </c>
      <c r="F19" s="634">
        <f>+[1]Saisie_COMEXT!H19</f>
        <v>8950.2809134669988</v>
      </c>
      <c r="G19" s="636"/>
      <c r="H19" s="637">
        <f t="shared" si="1"/>
        <v>-21.377522939725502</v>
      </c>
      <c r="I19" s="637">
        <f t="shared" si="2"/>
        <v>2.0267247761500684</v>
      </c>
      <c r="K19" s="38">
        <f t="shared" si="3"/>
        <v>0.84404077066958261</v>
      </c>
    </row>
    <row r="20" spans="1:12" ht="24.6">
      <c r="A20" s="633" t="s">
        <v>334</v>
      </c>
      <c r="B20" s="634">
        <f>+[1]Saisie_COMEXT!D20</f>
        <v>10083.574982</v>
      </c>
      <c r="C20" s="635">
        <f>+[1]Saisie_COMEXT!E20</f>
        <v>9199.8410590040003</v>
      </c>
      <c r="D20" s="634">
        <f>+[1]Saisie_COMEXT!F20</f>
        <v>9118.0942126650007</v>
      </c>
      <c r="E20" s="635">
        <f>+[1]Saisie_COMEXT!G20</f>
        <v>16657.06859975</v>
      </c>
      <c r="F20" s="634">
        <f>+[1]Saisie_COMEXT!H20</f>
        <v>13958.655957065999</v>
      </c>
      <c r="G20" s="631"/>
      <c r="H20" s="637">
        <f t="shared" si="1"/>
        <v>-16.199805064886995</v>
      </c>
      <c r="I20" s="637">
        <f t="shared" si="2"/>
        <v>38.42963415240461</v>
      </c>
      <c r="K20" s="38">
        <f t="shared" si="3"/>
        <v>1.3163469220040125</v>
      </c>
    </row>
    <row r="21" spans="1:12" ht="24.6">
      <c r="A21" s="633" t="s">
        <v>335</v>
      </c>
      <c r="B21" s="634">
        <f>+[1]Saisie_COMEXT!D21</f>
        <v>2410.747699</v>
      </c>
      <c r="C21" s="635">
        <f>+[1]Saisie_COMEXT!E21</f>
        <v>2297.6726080550002</v>
      </c>
      <c r="D21" s="634">
        <f>+[1]Saisie_COMEXT!F21</f>
        <v>2505.712561969</v>
      </c>
      <c r="E21" s="635">
        <f>+[1]Saisie_COMEXT!G21</f>
        <v>2471.4847140000002</v>
      </c>
      <c r="F21" s="634">
        <f>+[1]Saisie_COMEXT!H21</f>
        <v>2642.4196351089995</v>
      </c>
      <c r="G21" s="636"/>
      <c r="H21" s="637">
        <f t="shared" si="1"/>
        <v>6.9162847797811455</v>
      </c>
      <c r="I21" s="637">
        <f t="shared" si="2"/>
        <v>9.6099619302799422</v>
      </c>
      <c r="K21" s="38">
        <f t="shared" si="3"/>
        <v>0.24918881617380428</v>
      </c>
    </row>
    <row r="22" spans="1:12" ht="24.6">
      <c r="A22" s="633" t="s">
        <v>336</v>
      </c>
      <c r="B22" s="634">
        <f>+[1]Saisie_COMEXT!D22</f>
        <v>8645.6121559999992</v>
      </c>
      <c r="C22" s="635">
        <f>+[1]Saisie_COMEXT!E22</f>
        <v>9259.3206600630001</v>
      </c>
      <c r="D22" s="634">
        <f>+[1]Saisie_COMEXT!F22</f>
        <v>8902.050099</v>
      </c>
      <c r="E22" s="635">
        <f>+[1]Saisie_COMEXT!G22</f>
        <v>7869.9868009999991</v>
      </c>
      <c r="F22" s="634">
        <f>+[1]Saisie_COMEXT!H22</f>
        <v>7246.0207090000004</v>
      </c>
      <c r="G22" s="631"/>
      <c r="H22" s="637">
        <f t="shared" si="1"/>
        <v>-7.9284261559462106</v>
      </c>
      <c r="I22" s="637">
        <f t="shared" si="2"/>
        <v>-16.188459784524234</v>
      </c>
      <c r="K22" s="38">
        <f t="shared" si="3"/>
        <v>0.68332345796094507</v>
      </c>
    </row>
    <row r="23" spans="1:12" ht="24.6">
      <c r="A23" s="633" t="s">
        <v>337</v>
      </c>
      <c r="B23" s="634">
        <f>+[1]Saisie_COMEXT!D23</f>
        <v>278.44555700000001</v>
      </c>
      <c r="C23" s="635">
        <f>+[1]Saisie_COMEXT!E23</f>
        <v>224.557852</v>
      </c>
      <c r="D23" s="634">
        <f>+[1]Saisie_COMEXT!F23</f>
        <v>156.438579</v>
      </c>
      <c r="E23" s="635">
        <f>+[1]Saisie_COMEXT!G23</f>
        <v>321.10323899999997</v>
      </c>
      <c r="F23" s="634">
        <f>+[1]Saisie_COMEXT!H23</f>
        <v>294.716567</v>
      </c>
      <c r="G23" s="636"/>
      <c r="H23" s="637">
        <f t="shared" si="1"/>
        <v>-8.2175041529244712</v>
      </c>
      <c r="I23" s="637">
        <f t="shared" si="2"/>
        <v>5.8435157577321206</v>
      </c>
      <c r="K23" s="38">
        <f t="shared" si="3"/>
        <v>2.779273642299751E-2</v>
      </c>
    </row>
    <row r="24" spans="1:12" ht="24.6">
      <c r="A24" s="633" t="s">
        <v>338</v>
      </c>
      <c r="B24" s="634">
        <f>+[1]Saisie_COMEXT!D24</f>
        <v>58387.421128499998</v>
      </c>
      <c r="C24" s="635">
        <f>+[1]Saisie_COMEXT!E24</f>
        <v>49824.590662185998</v>
      </c>
      <c r="D24" s="634">
        <f>+[1]Saisie_COMEXT!F24</f>
        <v>58253.880112667001</v>
      </c>
      <c r="E24" s="635">
        <f>+[1]Saisie_COMEXT!G24</f>
        <v>61530.925353863</v>
      </c>
      <c r="F24" s="634">
        <f>+[1]Saisie_COMEXT!H24</f>
        <v>75258.296351373996</v>
      </c>
      <c r="G24" s="631"/>
      <c r="H24" s="637">
        <f t="shared" si="1"/>
        <v>22.309709984963156</v>
      </c>
      <c r="I24" s="637">
        <f t="shared" si="2"/>
        <v>28.894708649221368</v>
      </c>
      <c r="K24" s="38">
        <f t="shared" si="3"/>
        <v>7.0971035508077582</v>
      </c>
      <c r="L24" s="2">
        <v>4</v>
      </c>
    </row>
    <row r="25" spans="1:12" ht="24.6">
      <c r="A25" s="633" t="s">
        <v>339</v>
      </c>
      <c r="B25" s="634">
        <f>+[1]Saisie_COMEXT!D25</f>
        <v>106386.62679381299</v>
      </c>
      <c r="C25" s="635">
        <f>+[1]Saisie_COMEXT!E25</f>
        <v>111181.203595705</v>
      </c>
      <c r="D25" s="634">
        <f>+[1]Saisie_COMEXT!F25</f>
        <v>134240.40706917702</v>
      </c>
      <c r="E25" s="635">
        <f>+[1]Saisie_COMEXT!G25</f>
        <v>152929.889188008</v>
      </c>
      <c r="F25" s="634">
        <f>+[1]Saisie_COMEXT!H25</f>
        <v>142560.56074791902</v>
      </c>
      <c r="G25" s="636"/>
      <c r="H25" s="637">
        <f t="shared" si="1"/>
        <v>-6.7804459253489657</v>
      </c>
      <c r="I25" s="637">
        <f t="shared" si="2"/>
        <v>34.002331913591391</v>
      </c>
      <c r="K25" s="38">
        <f t="shared" si="3"/>
        <v>13.443927260396046</v>
      </c>
      <c r="L25" s="2">
        <v>2</v>
      </c>
    </row>
    <row r="26" spans="1:12">
      <c r="A26" s="633" t="s">
        <v>340</v>
      </c>
      <c r="B26" s="634">
        <f>+[1]Saisie_COMEXT!D26</f>
        <v>44127.870205125</v>
      </c>
      <c r="C26" s="635">
        <f>+[1]Saisie_COMEXT!E26</f>
        <v>49936.171670119002</v>
      </c>
      <c r="D26" s="634">
        <f>+[1]Saisie_COMEXT!F26</f>
        <v>50745.444455977995</v>
      </c>
      <c r="E26" s="635">
        <f>+[1]Saisie_COMEXT!G26</f>
        <v>60589.431110500002</v>
      </c>
      <c r="F26" s="634">
        <f>+[1]Saisie_COMEXT!H26</f>
        <v>63127.320643530998</v>
      </c>
      <c r="G26" s="631"/>
      <c r="H26" s="637">
        <f t="shared" si="1"/>
        <v>4.1886670439313489</v>
      </c>
      <c r="I26" s="637">
        <f t="shared" si="2"/>
        <v>43.055443986053518</v>
      </c>
      <c r="K26" s="38">
        <f t="shared" si="3"/>
        <v>5.9531128554972153</v>
      </c>
    </row>
    <row r="27" spans="1:12" ht="24.6">
      <c r="A27" s="633" t="s">
        <v>341</v>
      </c>
      <c r="B27" s="634">
        <f>+[1]Saisie_COMEXT!D27</f>
        <v>6762.7746200000001</v>
      </c>
      <c r="C27" s="635">
        <f>+[1]Saisie_COMEXT!E27</f>
        <v>9301.7524748670003</v>
      </c>
      <c r="D27" s="634">
        <f>+[1]Saisie_COMEXT!F27</f>
        <v>12396.248018937</v>
      </c>
      <c r="E27" s="635">
        <f>+[1]Saisie_COMEXT!G27</f>
        <v>8159.1923281250001</v>
      </c>
      <c r="F27" s="634">
        <f>+[1]Saisie_COMEXT!H27</f>
        <v>8840.6481561250002</v>
      </c>
      <c r="G27" s="636"/>
      <c r="H27" s="637">
        <f t="shared" si="1"/>
        <v>8.3520010387670318</v>
      </c>
      <c r="I27" s="637">
        <f t="shared" si="2"/>
        <v>30.725163159806733</v>
      </c>
      <c r="K27" s="38">
        <f t="shared" si="3"/>
        <v>0.83370204299251705</v>
      </c>
    </row>
    <row r="28" spans="1:12" ht="24.6">
      <c r="A28" s="633" t="s">
        <v>342</v>
      </c>
      <c r="B28" s="634">
        <f>+[1]Saisie_COMEXT!D28</f>
        <v>106.221362</v>
      </c>
      <c r="C28" s="635">
        <f>+[1]Saisie_COMEXT!E28</f>
        <v>190.78443799999999</v>
      </c>
      <c r="D28" s="634">
        <f>+[1]Saisie_COMEXT!F28</f>
        <v>543.61982999999998</v>
      </c>
      <c r="E28" s="635">
        <f>+[1]Saisie_COMEXT!G28</f>
        <v>642.61736900000005</v>
      </c>
      <c r="F28" s="634">
        <f>+[1]Saisie_COMEXT!H28</f>
        <v>172.44607600000001</v>
      </c>
      <c r="G28" s="639"/>
      <c r="H28" s="637">
        <f t="shared" si="1"/>
        <v>-73.165045901521523</v>
      </c>
      <c r="I28" s="637">
        <f t="shared" si="2"/>
        <v>62.345946948034815</v>
      </c>
      <c r="K28" s="38">
        <f t="shared" si="3"/>
        <v>1.626222911808075E-2</v>
      </c>
    </row>
    <row r="29" spans="1:12" ht="24.6">
      <c r="A29" s="640" t="s">
        <v>343</v>
      </c>
      <c r="B29" s="641">
        <f>+[1]Saisie_COMEXT!D29</f>
        <v>5338.2660699999997</v>
      </c>
      <c r="C29" s="642">
        <f>+[1]Saisie_COMEXT!E29</f>
        <v>7580.1671196309999</v>
      </c>
      <c r="D29" s="641">
        <f>+[1]Saisie_COMEXT!F29</f>
        <v>6394.7828085229994</v>
      </c>
      <c r="E29" s="642">
        <f>+[1]Saisie_COMEXT!G29</f>
        <v>8399.7491369999989</v>
      </c>
      <c r="F29" s="641">
        <f>+[1]Saisie_COMEXT!H29</f>
        <v>13662.321322</v>
      </c>
      <c r="G29" s="636"/>
      <c r="H29" s="637">
        <f t="shared" si="1"/>
        <v>62.651539934912236</v>
      </c>
      <c r="I29" s="637">
        <f t="shared" si="2"/>
        <v>155.93181648961908</v>
      </c>
      <c r="K29" s="38">
        <f t="shared" si="3"/>
        <v>1.2884015964689384</v>
      </c>
    </row>
    <row r="30" spans="1:12" ht="24.9" thickBot="1">
      <c r="A30" s="643" t="s">
        <v>344</v>
      </c>
      <c r="B30" s="644">
        <f>+[1]Saisie_COMEXT!D30</f>
        <v>0.26638499999999998</v>
      </c>
      <c r="C30" s="645">
        <f>+[1]Saisie_COMEXT!E30</f>
        <v>1.6414760000000002</v>
      </c>
      <c r="D30" s="644">
        <f>+[1]Saisie_COMEXT!F30</f>
        <v>0.28200800000000004</v>
      </c>
      <c r="E30" s="645">
        <f>+[1]Saisie_COMEXT!G30</f>
        <v>0.192881</v>
      </c>
      <c r="F30" s="644">
        <f>+[1]Saisie_COMEXT!H30</f>
        <v>4.389113</v>
      </c>
      <c r="G30" s="646"/>
      <c r="H30" s="647">
        <f t="shared" si="1"/>
        <v>2175.5548758042528</v>
      </c>
      <c r="I30" s="647">
        <f t="shared" si="2"/>
        <v>1547.6577134598422</v>
      </c>
      <c r="K30" s="38">
        <f t="shared" si="3"/>
        <v>4.1390771472901917E-4</v>
      </c>
    </row>
    <row r="31" spans="1:12">
      <c r="A31" s="648"/>
      <c r="B31" s="649"/>
      <c r="C31" s="649"/>
      <c r="D31" s="649"/>
      <c r="E31" s="649"/>
      <c r="F31" s="649"/>
      <c r="G31" s="636"/>
      <c r="H31" s="650"/>
      <c r="I31" s="650"/>
    </row>
    <row r="32" spans="1:12" ht="19.5">
      <c r="A32" s="616" t="s">
        <v>345</v>
      </c>
      <c r="B32" s="651"/>
      <c r="C32" s="651"/>
      <c r="D32" s="651"/>
      <c r="E32" s="651"/>
      <c r="F32" s="651"/>
      <c r="G32" s="651"/>
      <c r="H32" s="651"/>
      <c r="I32" s="652"/>
    </row>
    <row r="33" spans="1:10">
      <c r="A33" s="653"/>
      <c r="B33" s="654"/>
      <c r="C33" s="654"/>
      <c r="D33" s="654"/>
      <c r="E33" s="654"/>
      <c r="F33" s="654"/>
      <c r="G33" s="654"/>
      <c r="H33" s="654"/>
      <c r="I33" s="654"/>
    </row>
    <row r="34" spans="1:10" ht="25.5">
      <c r="A34" s="655" t="s">
        <v>346</v>
      </c>
      <c r="B34" s="656" t="str">
        <f>[1]Saisie_COMEXT!M8</f>
        <v>4. TRIM.</v>
      </c>
      <c r="C34" s="656" t="str">
        <f>[1]Saisie_COMEXT!N8</f>
        <v>1. TRIM.</v>
      </c>
      <c r="D34" s="656" t="str">
        <f>[1]Saisie_COMEXT!O8</f>
        <v>2. TRIM.</v>
      </c>
      <c r="E34" s="656" t="str">
        <f>[1]Saisie_COMEXT!P8</f>
        <v>3. TRIM.</v>
      </c>
      <c r="F34" s="657" t="str">
        <f>[1]Saisie_COMEXT!Q8</f>
        <v>4.Trim</v>
      </c>
      <c r="G34" s="658"/>
      <c r="H34" s="914" t="s">
        <v>37</v>
      </c>
      <c r="I34" s="915"/>
    </row>
    <row r="35" spans="1:10" ht="18" customHeight="1">
      <c r="A35" s="659" t="s">
        <v>322</v>
      </c>
      <c r="B35" s="660">
        <f>[1]Saisie_COMEXT!M9</f>
        <v>2023</v>
      </c>
      <c r="C35" s="660">
        <f>[1]Saisie_COMEXT!N9</f>
        <v>2024</v>
      </c>
      <c r="D35" s="660">
        <f>[1]Saisie_COMEXT!O9</f>
        <v>2024</v>
      </c>
      <c r="E35" s="660">
        <f>[1]Saisie_COMEXT!P9</f>
        <v>2024</v>
      </c>
      <c r="F35" s="661">
        <f>[1]Saisie_COMEXT!Q9</f>
        <v>2024</v>
      </c>
      <c r="G35" s="662"/>
      <c r="H35" s="663" t="s">
        <v>40</v>
      </c>
      <c r="I35" s="664" t="s">
        <v>41</v>
      </c>
    </row>
    <row r="36" spans="1:10">
      <c r="A36" s="625"/>
      <c r="B36" s="665"/>
      <c r="C36" s="665"/>
      <c r="D36" s="665"/>
      <c r="E36" s="665"/>
      <c r="F36" s="665"/>
      <c r="G36" s="666"/>
      <c r="H36" s="665"/>
      <c r="I36" s="665"/>
    </row>
    <row r="37" spans="1:10">
      <c r="A37" s="667" t="s">
        <v>323</v>
      </c>
      <c r="B37" s="668">
        <f>[1]Saisie_COMEXT!M34</f>
        <v>705188.87113599991</v>
      </c>
      <c r="C37" s="669">
        <f>[1]Saisie_COMEXT!N34</f>
        <v>838191.21228824998</v>
      </c>
      <c r="D37" s="668">
        <f>[1]Saisie_COMEXT!O34</f>
        <v>817093.05339099991</v>
      </c>
      <c r="E37" s="669">
        <f>[1]Saisie_COMEXT!P34</f>
        <v>814386.72450457292</v>
      </c>
      <c r="F37" s="670">
        <f>[1]Saisie_COMEXT!Q34</f>
        <v>951534.00162399991</v>
      </c>
      <c r="G37" s="671"/>
      <c r="H37" s="672">
        <f>IF(E37="","",F37/E37-1)*100</f>
        <v>16.840559035740622</v>
      </c>
      <c r="I37" s="673">
        <f>IF(B37="","",F37/B37-1)*100</f>
        <v>34.933213011594866</v>
      </c>
      <c r="J37" s="2">
        <f>F37/$F$37*100</f>
        <v>100</v>
      </c>
    </row>
    <row r="38" spans="1:10">
      <c r="A38" s="674"/>
      <c r="B38" s="675"/>
      <c r="C38" s="676"/>
      <c r="D38" s="675"/>
      <c r="E38" s="676"/>
      <c r="F38" s="677"/>
      <c r="G38" s="666"/>
      <c r="H38" s="678"/>
      <c r="I38" s="679"/>
      <c r="J38" s="2">
        <f t="shared" ref="J38:J62" si="4">F38/$F$37*100</f>
        <v>0</v>
      </c>
    </row>
    <row r="39" spans="1:10" ht="25.5">
      <c r="A39" s="680" t="s">
        <v>347</v>
      </c>
      <c r="B39" s="675">
        <f>[1]Saisie_COMEXT!M10</f>
        <v>2864.567153</v>
      </c>
      <c r="C39" s="676">
        <f>[1]Saisie_COMEXT!N10</f>
        <v>3611.6104399999999</v>
      </c>
      <c r="D39" s="675">
        <f>[1]Saisie_COMEXT!O10</f>
        <v>2505.8695939999998</v>
      </c>
      <c r="E39" s="676">
        <f>[1]Saisie_COMEXT!P10</f>
        <v>2368.005717</v>
      </c>
      <c r="F39" s="677">
        <f>[1]Saisie_COMEXT!Q10</f>
        <v>3454.5297399999999</v>
      </c>
      <c r="G39" s="681"/>
      <c r="H39" s="678">
        <f t="shared" ref="H39:H62" si="5">IF(E39="","",F39/E39-1)*100</f>
        <v>45.883505060811473</v>
      </c>
      <c r="I39" s="679">
        <f t="shared" ref="I39:I62" si="6">IF(B39="","",F39/B39-1)*100</f>
        <v>20.595173912475563</v>
      </c>
      <c r="J39" s="38">
        <f t="shared" si="4"/>
        <v>0.36304848109516774</v>
      </c>
    </row>
    <row r="40" spans="1:10" ht="25.5">
      <c r="A40" s="680" t="s">
        <v>348</v>
      </c>
      <c r="B40" s="675">
        <f>[1]Saisie_COMEXT!M11</f>
        <v>49816.129130000001</v>
      </c>
      <c r="C40" s="676">
        <f>[1]Saisie_COMEXT!N11</f>
        <v>49018.220007249998</v>
      </c>
      <c r="D40" s="675">
        <f>[1]Saisie_COMEXT!O11</f>
        <v>62542.968745000006</v>
      </c>
      <c r="E40" s="676">
        <f>[1]Saisie_COMEXT!P11</f>
        <v>39242.159217624998</v>
      </c>
      <c r="F40" s="677">
        <f>[1]Saisie_COMEXT!Q11</f>
        <v>21495.295312999999</v>
      </c>
      <c r="G40" s="681"/>
      <c r="H40" s="678">
        <f t="shared" si="5"/>
        <v>-45.22397405862997</v>
      </c>
      <c r="I40" s="679">
        <f t="shared" si="6"/>
        <v>-56.850731503232723</v>
      </c>
      <c r="J40" s="38">
        <f t="shared" si="4"/>
        <v>2.2590149460044096</v>
      </c>
    </row>
    <row r="41" spans="1:10" ht="37.799999999999997">
      <c r="A41" s="682" t="s">
        <v>349</v>
      </c>
      <c r="B41" s="675">
        <f>[1]Saisie_COMEXT!M12</f>
        <v>42128.503061999996</v>
      </c>
      <c r="C41" s="676">
        <f>[1]Saisie_COMEXT!N12</f>
        <v>26701.198276000003</v>
      </c>
      <c r="D41" s="675">
        <f>[1]Saisie_COMEXT!O12</f>
        <v>12371.745975</v>
      </c>
      <c r="E41" s="676">
        <f>[1]Saisie_COMEXT!P12</f>
        <v>8073.4721799999998</v>
      </c>
      <c r="F41" s="677">
        <f>[1]Saisie_COMEXT!Q12</f>
        <v>16760.280725999997</v>
      </c>
      <c r="G41" s="683"/>
      <c r="H41" s="684">
        <f t="shared" si="5"/>
        <v>107.59693416073675</v>
      </c>
      <c r="I41" s="685">
        <f t="shared" si="6"/>
        <v>-60.216291802882004</v>
      </c>
      <c r="J41" s="38">
        <f t="shared" si="4"/>
        <v>1.7613958825848504</v>
      </c>
    </row>
    <row r="42" spans="1:10" ht="25.5">
      <c r="A42" s="680" t="s">
        <v>350</v>
      </c>
      <c r="B42" s="675">
        <f>[1]Saisie_COMEXT!M13</f>
        <v>5879.0801639999991</v>
      </c>
      <c r="C42" s="676">
        <f>[1]Saisie_COMEXT!N13</f>
        <v>7341.4332740000009</v>
      </c>
      <c r="D42" s="675">
        <f>[1]Saisie_COMEXT!O13</f>
        <v>5445.2052000000003</v>
      </c>
      <c r="E42" s="676">
        <f>[1]Saisie_COMEXT!P13</f>
        <v>5214.0813639999997</v>
      </c>
      <c r="F42" s="677">
        <f>[1]Saisie_COMEXT!Q13</f>
        <v>4699.3189679999996</v>
      </c>
      <c r="G42" s="681"/>
      <c r="H42" s="678">
        <f t="shared" si="5"/>
        <v>-9.872542449262788</v>
      </c>
      <c r="I42" s="679">
        <f t="shared" si="6"/>
        <v>-20.0671051098122</v>
      </c>
      <c r="J42" s="38">
        <f t="shared" si="4"/>
        <v>0.49386768733220132</v>
      </c>
    </row>
    <row r="43" spans="1:10" ht="37.799999999999997">
      <c r="A43" s="680" t="s">
        <v>351</v>
      </c>
      <c r="B43" s="675">
        <f>[1]Saisie_COMEXT!M14</f>
        <v>5976.4511120000006</v>
      </c>
      <c r="C43" s="676">
        <f>[1]Saisie_COMEXT!N14</f>
        <v>10483.456104000001</v>
      </c>
      <c r="D43" s="675">
        <f>[1]Saisie_COMEXT!O14</f>
        <v>8959.0866920000008</v>
      </c>
      <c r="E43" s="676">
        <f>[1]Saisie_COMEXT!P14</f>
        <v>6047.3742689999999</v>
      </c>
      <c r="F43" s="677">
        <f>[1]Saisie_COMEXT!Q14</f>
        <v>6577.9420609999997</v>
      </c>
      <c r="G43" s="681"/>
      <c r="H43" s="678">
        <f t="shared" si="5"/>
        <v>8.773523324325927</v>
      </c>
      <c r="I43" s="679">
        <f t="shared" si="6"/>
        <v>10.064349857932854</v>
      </c>
      <c r="J43" s="38">
        <f t="shared" si="4"/>
        <v>0.69129868714867881</v>
      </c>
    </row>
    <row r="44" spans="1:10">
      <c r="A44" s="680" t="s">
        <v>352</v>
      </c>
      <c r="B44" s="675">
        <f>[1]Saisie_COMEXT!M15</f>
        <v>19850.616132000003</v>
      </c>
      <c r="C44" s="676">
        <f>[1]Saisie_COMEXT!N15</f>
        <v>26065.078256000001</v>
      </c>
      <c r="D44" s="675">
        <f>[1]Saisie_COMEXT!O15</f>
        <v>15837.226178999999</v>
      </c>
      <c r="E44" s="676">
        <f>[1]Saisie_COMEXT!P15</f>
        <v>19520.16606</v>
      </c>
      <c r="F44" s="677">
        <f>[1]Saisie_COMEXT!Q15</f>
        <v>15071.562717999999</v>
      </c>
      <c r="G44" s="681"/>
      <c r="H44" s="678">
        <f t="shared" si="5"/>
        <v>-22.789782260694558</v>
      </c>
      <c r="I44" s="679">
        <f t="shared" si="6"/>
        <v>-24.075088562596171</v>
      </c>
      <c r="J44" s="38">
        <f t="shared" si="4"/>
        <v>1.5839226651151821</v>
      </c>
    </row>
    <row r="45" spans="1:10" ht="37.799999999999997">
      <c r="A45" s="680" t="s">
        <v>353</v>
      </c>
      <c r="B45" s="675">
        <f>[1]Saisie_COMEXT!M16</f>
        <v>1905.0385660000002</v>
      </c>
      <c r="C45" s="676">
        <f>[1]Saisie_COMEXT!N16</f>
        <v>1573.7636299999999</v>
      </c>
      <c r="D45" s="675">
        <f>[1]Saisie_COMEXT!O16</f>
        <v>1387.419036</v>
      </c>
      <c r="E45" s="676">
        <f>[1]Saisie_COMEXT!P16</f>
        <v>1869.252806</v>
      </c>
      <c r="F45" s="677">
        <f>[1]Saisie_COMEXT!Q16</f>
        <v>1157.363396</v>
      </c>
      <c r="G45" s="681"/>
      <c r="H45" s="678">
        <f t="shared" si="5"/>
        <v>-38.084169659392778</v>
      </c>
      <c r="I45" s="679">
        <f t="shared" si="6"/>
        <v>-39.247245874391403</v>
      </c>
      <c r="J45" s="38">
        <f t="shared" si="4"/>
        <v>0.12163132310823443</v>
      </c>
    </row>
    <row r="46" spans="1:10" ht="37.799999999999997">
      <c r="A46" s="680" t="s">
        <v>354</v>
      </c>
      <c r="B46" s="675">
        <f>[1]Saisie_COMEXT!M17</f>
        <v>166.19565</v>
      </c>
      <c r="C46" s="676">
        <f>[1]Saisie_COMEXT!N17</f>
        <v>628.28214500000001</v>
      </c>
      <c r="D46" s="675">
        <f>[1]Saisie_COMEXT!O17</f>
        <v>786.66160400000001</v>
      </c>
      <c r="E46" s="676">
        <f>[1]Saisie_COMEXT!P17</f>
        <v>307.08404746100001</v>
      </c>
      <c r="F46" s="677">
        <f>[1]Saisie_COMEXT!Q17</f>
        <v>517.45121499999993</v>
      </c>
      <c r="G46" s="681"/>
      <c r="H46" s="678">
        <f t="shared" si="5"/>
        <v>68.504752779682178</v>
      </c>
      <c r="I46" s="679">
        <f t="shared" si="6"/>
        <v>211.35063703532549</v>
      </c>
      <c r="J46" s="38">
        <f t="shared" si="4"/>
        <v>5.4380738272815983E-2</v>
      </c>
    </row>
    <row r="47" spans="1:10" ht="37.799999999999997">
      <c r="A47" s="680" t="s">
        <v>355</v>
      </c>
      <c r="B47" s="675">
        <f>[1]Saisie_COMEXT!M18</f>
        <v>371.18742199999997</v>
      </c>
      <c r="C47" s="676">
        <f>[1]Saisie_COMEXT!N18</f>
        <v>234.260041</v>
      </c>
      <c r="D47" s="675">
        <f>[1]Saisie_COMEXT!O18</f>
        <v>247.83828399999999</v>
      </c>
      <c r="E47" s="676">
        <f>[1]Saisie_COMEXT!P18</f>
        <v>240.43302499999999</v>
      </c>
      <c r="F47" s="677">
        <f>[1]Saisie_COMEXT!Q18</f>
        <v>128.412542</v>
      </c>
      <c r="G47" s="681"/>
      <c r="H47" s="678">
        <f t="shared" si="5"/>
        <v>-46.591138218221062</v>
      </c>
      <c r="I47" s="679">
        <f t="shared" si="6"/>
        <v>-65.404931743619258</v>
      </c>
      <c r="J47" s="38">
        <f t="shared" si="4"/>
        <v>1.3495318273528433E-2</v>
      </c>
    </row>
    <row r="48" spans="1:10" ht="37.799999999999997">
      <c r="A48" s="680" t="s">
        <v>356</v>
      </c>
      <c r="B48" s="675">
        <f>[1]Saisie_COMEXT!M19</f>
        <v>9.1529109999999996</v>
      </c>
      <c r="C48" s="676">
        <f>[1]Saisie_COMEXT!N19</f>
        <v>24.361549</v>
      </c>
      <c r="D48" s="675">
        <f>[1]Saisie_COMEXT!O19</f>
        <v>70.781114000000002</v>
      </c>
      <c r="E48" s="676">
        <f>[1]Saisie_COMEXT!P19</f>
        <v>12.089803144000001</v>
      </c>
      <c r="F48" s="677">
        <f>[1]Saisie_COMEXT!Q19</f>
        <v>2.4790999999999999</v>
      </c>
      <c r="G48" s="681"/>
      <c r="H48" s="678">
        <f t="shared" si="5"/>
        <v>-79.49428977071193</v>
      </c>
      <c r="I48" s="679">
        <f t="shared" si="6"/>
        <v>-72.914627925476381</v>
      </c>
      <c r="J48" s="38">
        <f t="shared" si="4"/>
        <v>2.6053719528349757E-4</v>
      </c>
    </row>
    <row r="49" spans="1:10" ht="37.799999999999997">
      <c r="A49" s="680" t="s">
        <v>357</v>
      </c>
      <c r="B49" s="675">
        <f>[1]Saisie_COMEXT!M20</f>
        <v>66.531907000000004</v>
      </c>
      <c r="C49" s="676">
        <f>[1]Saisie_COMEXT!N20</f>
        <v>25.310205999999997</v>
      </c>
      <c r="D49" s="675">
        <f>[1]Saisie_COMEXT!O20</f>
        <v>362.80403000000001</v>
      </c>
      <c r="E49" s="676">
        <f>[1]Saisie_COMEXT!P20</f>
        <v>237.98788675</v>
      </c>
      <c r="F49" s="677">
        <f>[1]Saisie_COMEXT!Q20</f>
        <v>34.512104000000001</v>
      </c>
      <c r="G49" s="681"/>
      <c r="H49" s="678">
        <f t="shared" si="5"/>
        <v>-85.498377891705871</v>
      </c>
      <c r="I49" s="679">
        <f t="shared" si="6"/>
        <v>-48.126988153217972</v>
      </c>
      <c r="J49" s="38">
        <f t="shared" si="4"/>
        <v>3.6269964017152916E-3</v>
      </c>
    </row>
    <row r="50" spans="1:10" ht="25.5">
      <c r="A50" s="680" t="s">
        <v>358</v>
      </c>
      <c r="B50" s="675">
        <f>[1]Saisie_COMEXT!M21</f>
        <v>39835.118044000003</v>
      </c>
      <c r="C50" s="676">
        <f>[1]Saisie_COMEXT!N21</f>
        <v>122417.029207</v>
      </c>
      <c r="D50" s="675">
        <f>[1]Saisie_COMEXT!O21</f>
        <v>29182.424989000003</v>
      </c>
      <c r="E50" s="676">
        <f>[1]Saisie_COMEXT!P21</f>
        <v>2980.9966725470003</v>
      </c>
      <c r="F50" s="677">
        <f>[1]Saisie_COMEXT!Q21</f>
        <v>49866.988867</v>
      </c>
      <c r="G50" s="681"/>
      <c r="H50" s="678">
        <f t="shared" si="5"/>
        <v>1572.8294038783019</v>
      </c>
      <c r="I50" s="679">
        <f t="shared" si="6"/>
        <v>25.183484612545293</v>
      </c>
      <c r="J50" s="38">
        <f t="shared" si="4"/>
        <v>5.2406943716032348</v>
      </c>
    </row>
    <row r="51" spans="1:10">
      <c r="A51" s="682" t="s">
        <v>359</v>
      </c>
      <c r="B51" s="675">
        <f>[1]Saisie_COMEXT!M22</f>
        <v>39630.209112000004</v>
      </c>
      <c r="C51" s="676">
        <f>[1]Saisie_COMEXT!N22</f>
        <v>122140.92388799999</v>
      </c>
      <c r="D51" s="675">
        <f>[1]Saisie_COMEXT!O22</f>
        <v>28901.213264000002</v>
      </c>
      <c r="E51" s="676">
        <f>[1]Saisie_COMEXT!P22</f>
        <v>2571.8519510000001</v>
      </c>
      <c r="F51" s="677">
        <f>[1]Saisie_COMEXT!Q22</f>
        <v>49773.294536000001</v>
      </c>
      <c r="G51" s="683"/>
      <c r="H51" s="684">
        <f t="shared" si="5"/>
        <v>1835.3094767623347</v>
      </c>
      <c r="I51" s="685">
        <f t="shared" si="6"/>
        <v>25.594327285365438</v>
      </c>
      <c r="J51" s="38">
        <f t="shared" si="4"/>
        <v>5.2308477102290665</v>
      </c>
    </row>
    <row r="52" spans="1:10" ht="37.799999999999997">
      <c r="A52" s="680" t="s">
        <v>360</v>
      </c>
      <c r="B52" s="675">
        <f>[1]Saisie_COMEXT!M23</f>
        <v>43.669955000000002</v>
      </c>
      <c r="C52" s="676">
        <f>[1]Saisie_COMEXT!N23</f>
        <v>63.258233000000004</v>
      </c>
      <c r="D52" s="675">
        <f>[1]Saisie_COMEXT!O23</f>
        <v>32.168695999999997</v>
      </c>
      <c r="E52" s="676">
        <f>[1]Saisie_COMEXT!P23</f>
        <v>82.822149343999996</v>
      </c>
      <c r="F52" s="677">
        <f>[1]Saisie_COMEXT!Q23</f>
        <v>58.389648000000001</v>
      </c>
      <c r="G52" s="681"/>
      <c r="H52" s="678">
        <f t="shared" si="5"/>
        <v>-29.499960502739587</v>
      </c>
      <c r="I52" s="679">
        <f t="shared" si="6"/>
        <v>33.706682317396485</v>
      </c>
      <c r="J52" s="38">
        <f t="shared" si="4"/>
        <v>6.1363701034692778E-3</v>
      </c>
    </row>
    <row r="53" spans="1:10" ht="37.799999999999997">
      <c r="A53" s="680" t="s">
        <v>361</v>
      </c>
      <c r="B53" s="675">
        <f>[1]Saisie_COMEXT!M24</f>
        <v>22.107233000000001</v>
      </c>
      <c r="C53" s="676">
        <f>[1]Saisie_COMEXT!N24</f>
        <v>43.113095999999999</v>
      </c>
      <c r="D53" s="675">
        <f>[1]Saisie_COMEXT!O24</f>
        <v>69.975227000000004</v>
      </c>
      <c r="E53" s="676">
        <f>[1]Saisie_COMEXT!P24</f>
        <v>292.211107938</v>
      </c>
      <c r="F53" s="677">
        <f>[1]Saisie_COMEXT!Q24</f>
        <v>52.788971000000004</v>
      </c>
      <c r="G53" s="681"/>
      <c r="H53" s="678">
        <f t="shared" si="5"/>
        <v>-81.934646026118713</v>
      </c>
      <c r="I53" s="679">
        <f t="shared" si="6"/>
        <v>138.78597108919058</v>
      </c>
      <c r="J53" s="38">
        <f t="shared" si="4"/>
        <v>5.5477755823653318E-3</v>
      </c>
    </row>
    <row r="54" spans="1:10" ht="37.799999999999997">
      <c r="A54" s="680" t="s">
        <v>362</v>
      </c>
      <c r="B54" s="675">
        <f>[1]Saisie_COMEXT!M25</f>
        <v>566684.45945900003</v>
      </c>
      <c r="C54" s="676">
        <f>[1]Saisie_COMEXT!N25</f>
        <v>600410.840967</v>
      </c>
      <c r="D54" s="675">
        <f>[1]Saisie_COMEXT!O25</f>
        <v>668761.55005900003</v>
      </c>
      <c r="E54" s="676">
        <f>[1]Saisie_COMEXT!P25</f>
        <v>721615.78743799997</v>
      </c>
      <c r="F54" s="677">
        <f>[1]Saisie_COMEXT!Q25</f>
        <v>827719.37563000002</v>
      </c>
      <c r="G54" s="681"/>
      <c r="H54" s="678">
        <f t="shared" si="5"/>
        <v>14.703612370885978</v>
      </c>
      <c r="I54" s="679">
        <f t="shared" si="6"/>
        <v>46.063538855504113</v>
      </c>
      <c r="J54" s="38">
        <f t="shared" si="4"/>
        <v>86.987892625730325</v>
      </c>
    </row>
    <row r="55" spans="1:10">
      <c r="A55" s="682" t="s">
        <v>363</v>
      </c>
      <c r="B55" s="675">
        <f>[1]Saisie_COMEXT!M26</f>
        <v>565904.472144</v>
      </c>
      <c r="C55" s="676">
        <f>[1]Saisie_COMEXT!N26</f>
        <v>599475.40008000005</v>
      </c>
      <c r="D55" s="675">
        <f>[1]Saisie_COMEXT!O26</f>
        <v>667888.44131599995</v>
      </c>
      <c r="E55" s="676">
        <f>[1]Saisie_COMEXT!P26</f>
        <v>720741.90497599996</v>
      </c>
      <c r="F55" s="677">
        <f>[1]Saisie_COMEXT!Q26</f>
        <v>826891.08768</v>
      </c>
      <c r="G55" s="683"/>
      <c r="H55" s="684">
        <f t="shared" si="5"/>
        <v>14.727766204676929</v>
      </c>
      <c r="I55" s="685">
        <f t="shared" si="6"/>
        <v>46.118493205614627</v>
      </c>
      <c r="J55" s="38">
        <f t="shared" si="4"/>
        <v>86.900844979657094</v>
      </c>
    </row>
    <row r="56" spans="1:10" ht="25.5">
      <c r="A56" s="680" t="s">
        <v>364</v>
      </c>
      <c r="B56" s="675">
        <f>[1]Saisie_COMEXT!M27</f>
        <v>3630.2242150000002</v>
      </c>
      <c r="C56" s="676">
        <f>[1]Saisie_COMEXT!N27</f>
        <v>4451.1366290000005</v>
      </c>
      <c r="D56" s="675">
        <f>[1]Saisie_COMEXT!O27</f>
        <v>3371.1009329999997</v>
      </c>
      <c r="E56" s="676">
        <f>[1]Saisie_COMEXT!P27</f>
        <v>3431.2250823209997</v>
      </c>
      <c r="F56" s="677">
        <f>[1]Saisie_COMEXT!Q27</f>
        <v>7732.5378019999998</v>
      </c>
      <c r="G56" s="681"/>
      <c r="H56" s="678">
        <f t="shared" si="5"/>
        <v>125.35792949990454</v>
      </c>
      <c r="I56" s="679">
        <f t="shared" si="6"/>
        <v>113.0044136130583</v>
      </c>
      <c r="J56" s="38">
        <f t="shared" si="4"/>
        <v>0.81263914781844282</v>
      </c>
    </row>
    <row r="57" spans="1:10" ht="37.799999999999997">
      <c r="A57" s="680" t="s">
        <v>365</v>
      </c>
      <c r="B57" s="675">
        <f>[1]Saisie_COMEXT!M28</f>
        <v>5498.392535</v>
      </c>
      <c r="C57" s="676">
        <f>[1]Saisie_COMEXT!N28</f>
        <v>5515.2280279999995</v>
      </c>
      <c r="D57" s="675">
        <f>[1]Saisie_COMEXT!O28</f>
        <v>12576.732521999998</v>
      </c>
      <c r="E57" s="676">
        <f>[1]Saisie_COMEXT!P28</f>
        <v>2905.8074509570001</v>
      </c>
      <c r="F57" s="677">
        <f>[1]Saisie_COMEXT!Q28</f>
        <v>8291.7318999999989</v>
      </c>
      <c r="G57" s="681"/>
      <c r="H57" s="678">
        <f t="shared" si="5"/>
        <v>185.350355794194</v>
      </c>
      <c r="I57" s="679">
        <f t="shared" si="6"/>
        <v>50.802836414806805</v>
      </c>
      <c r="J57" s="38">
        <f t="shared" si="4"/>
        <v>0.87140679007248856</v>
      </c>
    </row>
    <row r="58" spans="1:10">
      <c r="A58" s="680" t="s">
        <v>366</v>
      </c>
      <c r="B58" s="675">
        <f>[1]Saisie_COMEXT!M29</f>
        <v>2091.9782909999999</v>
      </c>
      <c r="C58" s="676">
        <f>[1]Saisie_COMEXT!N29</f>
        <v>5170.0014019999999</v>
      </c>
      <c r="D58" s="675">
        <f>[1]Saisie_COMEXT!O29</f>
        <v>2594.3436489999999</v>
      </c>
      <c r="E58" s="676">
        <f>[1]Saisie_COMEXT!P29</f>
        <v>7232.5775988129999</v>
      </c>
      <c r="F58" s="677">
        <f>[1]Saisie_COMEXT!Q29</f>
        <v>3968.1269939999997</v>
      </c>
      <c r="G58" s="681"/>
      <c r="H58" s="678">
        <f t="shared" si="5"/>
        <v>-45.135369240265831</v>
      </c>
      <c r="I58" s="679">
        <f t="shared" si="6"/>
        <v>89.682991026793601</v>
      </c>
      <c r="J58" s="38">
        <f t="shared" si="4"/>
        <v>0.41702419327396889</v>
      </c>
    </row>
    <row r="59" spans="1:10" ht="37.799999999999997">
      <c r="A59" s="680" t="s">
        <v>367</v>
      </c>
      <c r="B59" s="675">
        <f>[1]Saisie_COMEXT!M30</f>
        <v>277.90214900000001</v>
      </c>
      <c r="C59" s="676">
        <f>[1]Saisie_COMEXT!N30</f>
        <v>897.50050600000009</v>
      </c>
      <c r="D59" s="675">
        <f>[1]Saisie_COMEXT!O30</f>
        <v>2146.731057</v>
      </c>
      <c r="E59" s="676">
        <f>[1]Saisie_COMEXT!P30</f>
        <v>359.85140899999999</v>
      </c>
      <c r="F59" s="677">
        <f>[1]Saisie_COMEXT!Q30</f>
        <v>498.83879900000005</v>
      </c>
      <c r="G59" s="681"/>
      <c r="H59" s="678">
        <f t="shared" si="5"/>
        <v>38.623550311011854</v>
      </c>
      <c r="I59" s="679">
        <f t="shared" si="6"/>
        <v>79.501598240609511</v>
      </c>
      <c r="J59" s="38">
        <f t="shared" si="4"/>
        <v>5.2424695086946242E-2</v>
      </c>
    </row>
    <row r="60" spans="1:10" ht="37.799999999999997">
      <c r="A60" s="680" t="s">
        <v>368</v>
      </c>
      <c r="B60" s="675">
        <f>[1]Saisie_COMEXT!M31</f>
        <v>0</v>
      </c>
      <c r="C60" s="676">
        <f>[1]Saisie_COMEXT!N31</f>
        <v>0</v>
      </c>
      <c r="D60" s="675">
        <f>[1]Saisie_COMEXT!O31</f>
        <v>67.521208000000001</v>
      </c>
      <c r="E60" s="676">
        <f>[1]Saisie_COMEXT!P31</f>
        <v>0</v>
      </c>
      <c r="F60" s="677">
        <f>[1]Saisie_COMEXT!Q31</f>
        <v>10.080674</v>
      </c>
      <c r="G60" s="681"/>
      <c r="H60" s="678"/>
      <c r="I60" s="679" t="str">
        <f>IFERROR("",IF(B60="","",F60/B60-1)*100)</f>
        <v/>
      </c>
      <c r="J60" s="38">
        <f t="shared" si="4"/>
        <v>1.0594129040890957E-3</v>
      </c>
    </row>
    <row r="61" spans="1:10" ht="25.5">
      <c r="A61" s="680" t="s">
        <v>369</v>
      </c>
      <c r="B61" s="675">
        <f>[1]Saisie_COMEXT!M32</f>
        <v>184.480199</v>
      </c>
      <c r="C61" s="676">
        <f>[1]Saisie_COMEXT!N32</f>
        <v>185.57579299999998</v>
      </c>
      <c r="D61" s="675">
        <f>[1]Saisie_COMEXT!O32</f>
        <v>122.341252</v>
      </c>
      <c r="E61" s="676">
        <f>[1]Saisie_COMEXT!P32</f>
        <v>381.99311721499998</v>
      </c>
      <c r="F61" s="677">
        <f>[1]Saisie_COMEXT!Q32</f>
        <v>180.105324</v>
      </c>
      <c r="G61" s="681"/>
      <c r="H61" s="678">
        <f t="shared" si="5"/>
        <v>-52.85115990751477</v>
      </c>
      <c r="I61" s="679">
        <f t="shared" si="6"/>
        <v>-2.3714604731101763</v>
      </c>
      <c r="J61" s="38">
        <f t="shared" si="4"/>
        <v>1.8927891561689971E-2</v>
      </c>
    </row>
    <row r="62" spans="1:10" ht="24.6">
      <c r="A62" s="686" t="s">
        <v>370</v>
      </c>
      <c r="B62" s="675">
        <f>[1]Saisie_COMEXT!M33</f>
        <v>15.588909000000001</v>
      </c>
      <c r="C62" s="676">
        <f>[1]Saisie_COMEXT!N33</f>
        <v>31.752775</v>
      </c>
      <c r="D62" s="675">
        <f>[1]Saisie_COMEXT!O33</f>
        <v>22.303321</v>
      </c>
      <c r="E62" s="676">
        <f>[1]Saisie_COMEXT!P33</f>
        <v>44.818282457999999</v>
      </c>
      <c r="F62" s="677">
        <f>[1]Saisie_COMEXT!Q33</f>
        <v>16.169857999999998</v>
      </c>
      <c r="G62" s="687"/>
      <c r="H62" s="678">
        <f t="shared" si="5"/>
        <v>-63.921290345847012</v>
      </c>
      <c r="I62" s="679">
        <f t="shared" si="6"/>
        <v>3.7266815785504726</v>
      </c>
      <c r="J62" s="38">
        <f t="shared" si="4"/>
        <v>1.6993463157808984E-3</v>
      </c>
    </row>
    <row r="63" spans="1:10">
      <c r="A63" s="688"/>
      <c r="B63" s="627"/>
      <c r="C63" s="627"/>
      <c r="D63" s="689"/>
      <c r="E63" s="690"/>
      <c r="F63" s="690"/>
      <c r="G63" s="690"/>
      <c r="H63" s="691"/>
      <c r="I63" s="691"/>
    </row>
    <row r="64" spans="1:10">
      <c r="A64" s="688"/>
      <c r="B64" s="627"/>
      <c r="C64" s="627"/>
      <c r="D64" s="689"/>
      <c r="E64" s="690"/>
      <c r="F64" s="690"/>
      <c r="G64" s="690"/>
      <c r="H64" s="691"/>
      <c r="I64" s="691"/>
    </row>
    <row r="65" spans="1:9">
      <c r="A65" s="916" t="s">
        <v>371</v>
      </c>
      <c r="B65" s="916"/>
      <c r="C65" s="916"/>
      <c r="D65" s="916"/>
      <c r="E65" s="916"/>
      <c r="F65" s="916"/>
      <c r="G65" s="916"/>
      <c r="H65" s="916"/>
      <c r="I65" s="917"/>
    </row>
    <row r="66" spans="1:9">
      <c r="A66" s="916"/>
      <c r="B66" s="916"/>
      <c r="C66" s="916"/>
      <c r="D66" s="916"/>
      <c r="E66" s="916"/>
      <c r="F66" s="916"/>
      <c r="G66" s="916"/>
      <c r="H66" s="916"/>
      <c r="I66" s="917"/>
    </row>
    <row r="67" spans="1:9" ht="14.65" customHeight="1">
      <c r="A67" s="653"/>
      <c r="B67" s="47"/>
      <c r="C67" s="47"/>
      <c r="D67" s="47"/>
      <c r="E67" s="47"/>
      <c r="F67" s="47"/>
      <c r="G67" s="47"/>
      <c r="H67" s="692"/>
      <c r="I67" s="692"/>
    </row>
    <row r="68" spans="1:9" ht="14.65" customHeight="1">
      <c r="A68" s="918" t="s">
        <v>372</v>
      </c>
      <c r="B68" s="693" t="str">
        <f>+[1]Saisie_ICE!D3</f>
        <v>4. TRIM.</v>
      </c>
      <c r="C68" s="693" t="str">
        <f>+[1]Saisie_ICE!E3</f>
        <v>1. TRIM.</v>
      </c>
      <c r="D68" s="693" t="str">
        <f>+[1]Saisie_ICE!F3</f>
        <v>2. TRIM.</v>
      </c>
      <c r="E68" s="693" t="str">
        <f>+[1]Saisie_ICE!G3</f>
        <v>3. TRIM.</v>
      </c>
      <c r="F68" s="693" t="str">
        <f>+[1]Saisie_ICE!H3</f>
        <v>4.Trim</v>
      </c>
      <c r="G68" s="694"/>
      <c r="H68" s="855" t="s">
        <v>37</v>
      </c>
      <c r="I68" s="855"/>
    </row>
    <row r="69" spans="1:9" ht="14.65" customHeight="1">
      <c r="A69" s="919"/>
      <c r="B69" s="695">
        <f>+[1]Saisie_ICE!D4</f>
        <v>2023</v>
      </c>
      <c r="C69" s="695">
        <f>+[1]Saisie_ICE!E4</f>
        <v>2024</v>
      </c>
      <c r="D69" s="695">
        <f>+[1]Saisie_ICE!F4</f>
        <v>2024</v>
      </c>
      <c r="E69" s="695">
        <f>+[1]Saisie_ICE!G4</f>
        <v>2024</v>
      </c>
      <c r="F69" s="695">
        <f>+[1]Saisie_ICE!H4</f>
        <v>2024</v>
      </c>
      <c r="G69" s="696"/>
      <c r="H69" s="299" t="s">
        <v>40</v>
      </c>
      <c r="I69" s="300" t="s">
        <v>41</v>
      </c>
    </row>
    <row r="70" spans="1:9">
      <c r="A70" s="697" t="s">
        <v>373</v>
      </c>
      <c r="B70" s="698">
        <f>+[1]Saisie_ICE!D5</f>
        <v>1.0372390355599221</v>
      </c>
      <c r="C70" s="699">
        <f>+[1]Saisie_ICE!E5</f>
        <v>1.0735276942659242</v>
      </c>
      <c r="D70" s="698">
        <f>+[1]Saisie_ICE!F5</f>
        <v>1.165</v>
      </c>
      <c r="E70" s="699">
        <f>+[1]Saisie_ICE!G5</f>
        <v>1.2107422167884045</v>
      </c>
      <c r="F70" s="698">
        <f>+[1]Saisie_ICE!H5</f>
        <v>1.2791598506372819</v>
      </c>
      <c r="G70" s="700"/>
      <c r="H70" s="701">
        <f>IF(E70="","",F70/E70-1)*100</f>
        <v>5.6508836398189599</v>
      </c>
      <c r="I70" s="701">
        <f>IF(B70="","",F70/B70-1)*100</f>
        <v>23.323535538437</v>
      </c>
    </row>
    <row r="71" spans="1:9">
      <c r="A71" s="697" t="s">
        <v>374</v>
      </c>
      <c r="B71" s="698">
        <f>+[1]Saisie_ICE!D6</f>
        <v>0.97756106832482847</v>
      </c>
      <c r="C71" s="699">
        <f>+[1]Saisie_ICE!E6</f>
        <v>0.99249558068547772</v>
      </c>
      <c r="D71" s="698">
        <f>+[1]Saisie_ICE!F6</f>
        <v>0.95</v>
      </c>
      <c r="E71" s="699">
        <f>+[1]Saisie_ICE!G6</f>
        <v>0.96713329730812003</v>
      </c>
      <c r="F71" s="698">
        <f>+[1]Saisie_ICE!H6</f>
        <v>0.9143718061281898</v>
      </c>
      <c r="G71" s="700"/>
      <c r="H71" s="701">
        <f>IF(E71="","",F71/E71-1)*100</f>
        <v>-5.4554518313850275</v>
      </c>
      <c r="I71" s="701">
        <f>IF(B71="","",F71/B71-1)*100</f>
        <v>-6.4639708192268053</v>
      </c>
    </row>
    <row r="72" spans="1:9">
      <c r="A72" s="697" t="s">
        <v>375</v>
      </c>
      <c r="B72" s="698">
        <f>+[1]Saisie_ICE!D7</f>
        <v>1.0610478149844482</v>
      </c>
      <c r="C72" s="699">
        <f>+[1]Saisie_ICE!E7</f>
        <v>1.0816448104730914</v>
      </c>
      <c r="D72" s="698">
        <f>+[1]Saisie_ICE!F7</f>
        <v>1.2270000000000001</v>
      </c>
      <c r="E72" s="699">
        <f>+[1]Saisie_ICE!G7</f>
        <v>1.2518876355082962</v>
      </c>
      <c r="F72" s="698">
        <f>+[1]Saisie_ICE!H7</f>
        <v>1.3989493574323426</v>
      </c>
      <c r="G72" s="700"/>
      <c r="H72" s="701">
        <f>IF(E72="","",F72/E72-1)*100</f>
        <v>11.747198211150621</v>
      </c>
      <c r="I72" s="701">
        <f>IF(B72="","",F72/B72-1)*100</f>
        <v>31.846024059985179</v>
      </c>
    </row>
    <row r="73" spans="1:9">
      <c r="A73" s="697" t="s">
        <v>376</v>
      </c>
      <c r="B73" s="698">
        <f>+[1]Saisie_ICE!D8</f>
        <v>1.1564995491569035</v>
      </c>
      <c r="C73" s="699">
        <f>+[1]Saisie_ICE!E8</f>
        <v>0.97379707191157394</v>
      </c>
      <c r="D73" s="698">
        <f>+[1]Saisie_ICE!F8</f>
        <v>1.244</v>
      </c>
      <c r="E73" s="699">
        <f>+[1]Saisie_ICE!G8</f>
        <v>1.3117687105478182</v>
      </c>
      <c r="F73" s="698">
        <f>+[1]Saisie_ICE!H8</f>
        <v>1.4290204006394236</v>
      </c>
      <c r="G73" s="700"/>
      <c r="H73" s="701">
        <f>IF(E73="","",F73/E73-1)*100</f>
        <v>8.9384423602114182</v>
      </c>
      <c r="I73" s="701">
        <f>IF(B73="","",F73/B73-1)*100</f>
        <v>23.564285146603801</v>
      </c>
    </row>
    <row r="74" spans="1:9" ht="24.6">
      <c r="A74" s="697" t="s">
        <v>377</v>
      </c>
      <c r="B74" s="698">
        <f>+[1]Saisie_ICE!D9</f>
        <v>0.72609704189861224</v>
      </c>
      <c r="C74" s="699">
        <f>+[1]Saisie_ICE!E9</f>
        <v>0.91660418237045505</v>
      </c>
      <c r="D74" s="698">
        <f>+[1]Saisie_ICE!F9</f>
        <v>0.90400000000000003</v>
      </c>
      <c r="E74" s="699">
        <f>+[1]Saisie_ICE!G9</f>
        <v>0.80601329205142713</v>
      </c>
      <c r="F74" s="698">
        <f>+[1]Saisie_ICE!H9</f>
        <v>0.89732769263208223</v>
      </c>
      <c r="G74" s="702"/>
      <c r="H74" s="701">
        <f>IF(E74="","",F74/E74-1)*100</f>
        <v>11.329143263660812</v>
      </c>
      <c r="I74" s="701">
        <f>IF(B74="","",F74/B74-1)*100</f>
        <v>23.582336912671174</v>
      </c>
    </row>
    <row r="75" spans="1:9">
      <c r="A75" s="703"/>
      <c r="B75" s="47"/>
      <c r="C75" s="47"/>
      <c r="D75" s="47"/>
      <c r="E75" s="47"/>
      <c r="F75" s="47"/>
      <c r="G75" s="47"/>
      <c r="H75" s="47"/>
      <c r="I75" s="47"/>
    </row>
    <row r="76" spans="1:9">
      <c r="A76" s="653"/>
      <c r="B76" s="321"/>
      <c r="C76" s="321"/>
      <c r="D76" s="321"/>
      <c r="E76" s="321"/>
      <c r="F76" s="321"/>
      <c r="G76" s="321"/>
      <c r="H76" s="321"/>
      <c r="I76" s="321"/>
    </row>
    <row r="77" spans="1:9">
      <c r="A77" s="653"/>
      <c r="B77" s="321"/>
      <c r="C77" s="321"/>
      <c r="D77" s="321"/>
      <c r="E77" s="321"/>
      <c r="F77" s="321"/>
      <c r="G77" s="321"/>
      <c r="H77" s="321"/>
      <c r="I77" s="321"/>
    </row>
    <row r="78" spans="1:9">
      <c r="A78" s="653"/>
      <c r="B78" s="321"/>
      <c r="C78" s="321"/>
      <c r="D78" s="321"/>
      <c r="E78" s="321"/>
      <c r="F78" s="321"/>
      <c r="G78" s="321"/>
      <c r="H78" s="321"/>
      <c r="I78" s="321"/>
    </row>
    <row r="79" spans="1:9">
      <c r="A79" s="653"/>
      <c r="B79" s="321"/>
      <c r="C79" s="321"/>
      <c r="D79" s="321"/>
      <c r="E79" s="321"/>
      <c r="F79" s="321"/>
      <c r="G79" s="321"/>
      <c r="H79" s="321"/>
      <c r="I79" s="321"/>
    </row>
    <row r="80" spans="1:9">
      <c r="A80" s="653"/>
      <c r="B80" s="321"/>
      <c r="C80" s="321"/>
      <c r="D80" s="321"/>
      <c r="E80" s="321"/>
      <c r="F80" s="321"/>
      <c r="G80" s="321"/>
      <c r="H80" s="321"/>
      <c r="I80" s="321"/>
    </row>
    <row r="81" spans="1:9">
      <c r="A81" s="653"/>
      <c r="B81" s="321"/>
      <c r="C81" s="321"/>
      <c r="D81" s="321"/>
      <c r="E81" s="321"/>
      <c r="F81" s="321"/>
      <c r="G81" s="321"/>
      <c r="H81" s="321"/>
      <c r="I81" s="321"/>
    </row>
    <row r="82" spans="1:9">
      <c r="A82" s="653"/>
      <c r="B82" s="321"/>
      <c r="C82" s="321"/>
      <c r="D82" s="321"/>
      <c r="E82" s="321"/>
      <c r="F82" s="321"/>
      <c r="G82" s="321"/>
      <c r="H82" s="321"/>
      <c r="I82" s="321"/>
    </row>
    <row r="83" spans="1:9">
      <c r="A83" s="653"/>
      <c r="B83" s="321"/>
      <c r="C83" s="321"/>
      <c r="D83" s="321"/>
      <c r="E83" s="321"/>
      <c r="F83" s="321"/>
      <c r="G83" s="321"/>
      <c r="H83" s="321"/>
      <c r="I83" s="321"/>
    </row>
    <row r="84" spans="1:9">
      <c r="A84" s="653"/>
      <c r="B84" s="321"/>
      <c r="C84" s="321"/>
      <c r="D84" s="321"/>
      <c r="E84" s="321"/>
      <c r="F84" s="321"/>
      <c r="G84" s="321"/>
      <c r="H84" s="321"/>
      <c r="I84" s="321"/>
    </row>
    <row r="85" spans="1:9">
      <c r="A85" s="653"/>
      <c r="B85" s="321"/>
      <c r="C85" s="321"/>
      <c r="D85" s="321"/>
      <c r="E85" s="321"/>
      <c r="F85" s="321"/>
      <c r="G85" s="321"/>
      <c r="H85" s="321"/>
      <c r="I85" s="321"/>
    </row>
    <row r="86" spans="1:9">
      <c r="A86" s="653"/>
      <c r="B86" s="321"/>
      <c r="C86" s="321"/>
      <c r="D86" s="321"/>
      <c r="E86" s="321"/>
      <c r="F86" s="321"/>
      <c r="G86" s="321"/>
      <c r="H86" s="321"/>
      <c r="I86" s="321"/>
    </row>
    <row r="87" spans="1:9">
      <c r="A87" s="653"/>
      <c r="B87" s="321"/>
      <c r="C87" s="321"/>
      <c r="D87" s="321"/>
      <c r="E87" s="321"/>
      <c r="F87" s="321"/>
      <c r="G87" s="321"/>
      <c r="H87" s="321"/>
      <c r="I87" s="321"/>
    </row>
    <row r="88" spans="1:9">
      <c r="A88" s="653"/>
      <c r="B88" s="321"/>
      <c r="C88" s="321"/>
      <c r="D88" s="321"/>
      <c r="E88" s="321"/>
      <c r="F88" s="321"/>
      <c r="G88" s="321"/>
      <c r="H88" s="321"/>
      <c r="I88" s="321"/>
    </row>
    <row r="89" spans="1:9">
      <c r="A89" s="653"/>
      <c r="B89" s="321"/>
      <c r="C89" s="321"/>
      <c r="D89" s="321"/>
      <c r="E89" s="321"/>
      <c r="F89" s="321"/>
      <c r="G89" s="321"/>
      <c r="H89" s="321"/>
      <c r="I89" s="321"/>
    </row>
    <row r="90" spans="1:9">
      <c r="A90" s="653"/>
      <c r="B90" s="321"/>
      <c r="C90" s="321"/>
      <c r="D90" s="321"/>
      <c r="E90" s="321"/>
      <c r="F90" s="321"/>
      <c r="G90" s="321"/>
      <c r="H90" s="321"/>
      <c r="I90" s="321"/>
    </row>
    <row r="91" spans="1:9">
      <c r="A91" s="653"/>
      <c r="B91" s="321"/>
      <c r="C91" s="321"/>
      <c r="D91" s="321"/>
      <c r="E91" s="321"/>
      <c r="F91" s="321"/>
      <c r="G91" s="321"/>
      <c r="H91" s="321"/>
      <c r="I91" s="321"/>
    </row>
    <row r="92" spans="1:9">
      <c r="A92" s="653"/>
      <c r="B92" s="321"/>
      <c r="C92" s="321"/>
      <c r="D92" s="321"/>
      <c r="E92" s="321"/>
      <c r="F92" s="321"/>
      <c r="G92" s="321"/>
      <c r="H92" s="321"/>
      <c r="I92" s="321"/>
    </row>
    <row r="93" spans="1:9">
      <c r="A93" s="653"/>
      <c r="B93" s="321"/>
      <c r="C93" s="321"/>
      <c r="D93" s="321"/>
      <c r="E93" s="321"/>
      <c r="F93" s="321"/>
      <c r="G93" s="321"/>
      <c r="H93" s="321"/>
      <c r="I93" s="321"/>
    </row>
    <row r="94" spans="1:9">
      <c r="A94" s="653"/>
      <c r="B94" s="321"/>
      <c r="C94" s="321"/>
      <c r="D94" s="321"/>
      <c r="E94" s="321"/>
      <c r="F94" s="321"/>
      <c r="G94" s="321"/>
      <c r="H94" s="321"/>
      <c r="I94" s="321"/>
    </row>
    <row r="95" spans="1:9">
      <c r="A95" s="653"/>
      <c r="B95" s="321"/>
      <c r="C95" s="321"/>
      <c r="D95" s="321"/>
      <c r="E95" s="321"/>
      <c r="F95" s="321"/>
      <c r="G95" s="321"/>
      <c r="H95" s="321"/>
      <c r="I95" s="321"/>
    </row>
    <row r="96" spans="1:9">
      <c r="A96" s="653"/>
      <c r="B96" s="321"/>
      <c r="C96" s="321"/>
      <c r="D96" s="321"/>
      <c r="E96" s="321"/>
      <c r="F96" s="321"/>
      <c r="G96" s="321"/>
      <c r="H96" s="321"/>
      <c r="I96" s="321"/>
    </row>
    <row r="97" spans="1:9">
      <c r="A97" s="653"/>
      <c r="B97" s="321"/>
      <c r="C97" s="321"/>
      <c r="D97" s="321"/>
      <c r="E97" s="321"/>
      <c r="F97" s="321"/>
      <c r="G97" s="321"/>
      <c r="H97" s="321"/>
      <c r="I97" s="321"/>
    </row>
    <row r="98" spans="1:9">
      <c r="A98" s="653"/>
      <c r="B98" s="321"/>
      <c r="C98" s="321"/>
      <c r="D98" s="321"/>
      <c r="E98" s="321"/>
      <c r="F98" s="321"/>
      <c r="G98" s="321"/>
      <c r="H98" s="321"/>
      <c r="I98" s="321"/>
    </row>
    <row r="99" spans="1:9">
      <c r="A99" s="653"/>
      <c r="B99" s="321"/>
      <c r="C99" s="321"/>
      <c r="D99" s="321"/>
      <c r="E99" s="321"/>
      <c r="F99" s="321"/>
      <c r="G99" s="321"/>
      <c r="H99" s="321"/>
      <c r="I99" s="321"/>
    </row>
  </sheetData>
  <mergeCells count="6">
    <mergeCell ref="A1:I1"/>
    <mergeCell ref="H5:I5"/>
    <mergeCell ref="H34:I34"/>
    <mergeCell ref="A65:I66"/>
    <mergeCell ref="A68:A69"/>
    <mergeCell ref="H68:I68"/>
  </mergeCells>
  <pageMargins left="0.70866141732283472" right="0.70866141732283472" top="0.74803149606299213" bottom="0.74803149606299213" header="0.31496062992125984" footer="0.31496062992125984"/>
  <pageSetup scale="74" firstPageNumber="32" orientation="portrait" useFirstPageNumber="1" r:id="rId1"/>
  <headerFooter>
    <oddHeader>&amp;LComité de Prévision et de Conjoncture&amp;RTableau de bord de l’économie - 4ème trimestre 2024</oddHeader>
    <oddFooter>&amp;C&amp;P</oddFooter>
  </headerFooter>
  <rowBreaks count="2" manualBreakCount="2">
    <brk id="30" max="16383" man="1"/>
    <brk id="6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0DC0-56B8-4D98-A855-F2B4DF9BDFFF}">
  <sheetPr>
    <tabColor rgb="FF00B050"/>
  </sheetPr>
  <dimension ref="A1:I71"/>
  <sheetViews>
    <sheetView showGridLines="0" view="pageBreakPreview" zoomScale="130" zoomScaleNormal="100" zoomScaleSheetLayoutView="130" zoomScalePageLayoutView="140" workbookViewId="0">
      <selection activeCell="M29" sqref="M29"/>
    </sheetView>
  </sheetViews>
  <sheetFormatPr baseColWidth="10" defaultColWidth="12.0546875" defaultRowHeight="13.8"/>
  <cols>
    <col min="1" max="1" width="36.5" style="321" customWidth="1"/>
    <col min="2" max="7" width="6.77734375" style="321" customWidth="1"/>
    <col min="8" max="8" width="7.38671875" style="321" customWidth="1"/>
    <col min="9" max="9" width="6.77734375" style="321" customWidth="1"/>
    <col min="10" max="10" width="2.38671875" style="321" customWidth="1"/>
    <col min="11" max="16384" width="12.0546875" style="321"/>
  </cols>
  <sheetData>
    <row r="1" spans="3:3">
      <c r="C1" s="705"/>
    </row>
    <row r="60" spans="1:9" ht="16.149999999999999" customHeight="1">
      <c r="A60" s="706" t="s">
        <v>378</v>
      </c>
      <c r="B60" s="707" t="str">
        <f>[1]Saisie_MatPrem!C8</f>
        <v>4. TRIM.</v>
      </c>
      <c r="C60" s="707" t="str">
        <f>[1]Saisie_MatPrem!D8</f>
        <v>1. TRIM.</v>
      </c>
      <c r="D60" s="707" t="str">
        <f>[1]Saisie_MatPrem!E8</f>
        <v>2. TRIM.</v>
      </c>
      <c r="E60" s="707" t="str">
        <f>[1]Saisie_MatPrem!F8</f>
        <v>3. TRIM.</v>
      </c>
      <c r="F60" s="707" t="str">
        <f>[1]Saisie_MatPrem!G8</f>
        <v>4.Trim</v>
      </c>
      <c r="H60" s="920" t="s">
        <v>37</v>
      </c>
      <c r="I60" s="920"/>
    </row>
    <row r="61" spans="1:9" ht="13.9" customHeight="1">
      <c r="A61" s="708" t="s">
        <v>379</v>
      </c>
      <c r="B61" s="709">
        <f>[1]Saisie_MatPrem!C9</f>
        <v>2023</v>
      </c>
      <c r="C61" s="709">
        <f>[1]Saisie_MatPrem!D9</f>
        <v>2024</v>
      </c>
      <c r="D61" s="709">
        <f>[1]Saisie_MatPrem!E9</f>
        <v>2024</v>
      </c>
      <c r="E61" s="709">
        <f>[1]Saisie_MatPrem!F9</f>
        <v>2024</v>
      </c>
      <c r="F61" s="709">
        <f>[1]Saisie_MatPrem!G9</f>
        <v>2024</v>
      </c>
      <c r="H61" s="710" t="s">
        <v>40</v>
      </c>
      <c r="I61" s="710" t="s">
        <v>41</v>
      </c>
    </row>
    <row r="62" spans="1:9" ht="10.9" customHeight="1">
      <c r="A62" s="711"/>
      <c r="B62" s="712"/>
      <c r="C62" s="712"/>
      <c r="D62" s="712"/>
      <c r="E62" s="712"/>
      <c r="F62" s="713"/>
      <c r="H62" s="711"/>
      <c r="I62" s="713"/>
    </row>
    <row r="63" spans="1:9">
      <c r="A63" s="714" t="s">
        <v>380</v>
      </c>
      <c r="B63" s="715">
        <f>[1]Saisie_MatPrem!C10</f>
        <v>609.90287161088384</v>
      </c>
      <c r="C63" s="716">
        <f>[1]Saisie_MatPrem!D10</f>
        <v>604.16205274162883</v>
      </c>
      <c r="D63" s="715">
        <f>[1]Saisie_MatPrem!E10</f>
        <v>609.29669615694058</v>
      </c>
      <c r="E63" s="716">
        <f>[1]Saisie_MatPrem!F10</f>
        <v>597.09311005823747</v>
      </c>
      <c r="F63" s="715">
        <f>[1]Saisie_MatPrem!G10</f>
        <v>614.9268561765515</v>
      </c>
      <c r="H63" s="717">
        <f>(F63/E63-1)*100</f>
        <v>2.9867613305024854</v>
      </c>
      <c r="I63" s="717">
        <f>(F63/B63-1)*100</f>
        <v>0.82373518793217304</v>
      </c>
    </row>
    <row r="64" spans="1:9">
      <c r="A64" s="718" t="s">
        <v>381</v>
      </c>
      <c r="B64" s="719">
        <f>[1]Saisie_MatPrem!C11</f>
        <v>84.034000000000006</v>
      </c>
      <c r="C64" s="720">
        <f>[1]Saisie_MatPrem!D11</f>
        <v>83.146000000000001</v>
      </c>
      <c r="D64" s="719">
        <f>[1]Saisie_MatPrem!E11</f>
        <v>84.868000000000009</v>
      </c>
      <c r="E64" s="720">
        <f>[1]Saisie_MatPrem!F11</f>
        <v>80.150666666666666</v>
      </c>
      <c r="F64" s="719">
        <f>[1]Saisie_MatPrem!G11</f>
        <v>74.63000000000001</v>
      </c>
      <c r="H64" s="717">
        <f t="shared" ref="H64:H71" si="0">(F64/E64-1)*100</f>
        <v>-6.8878611947498776</v>
      </c>
      <c r="I64" s="717">
        <f t="shared" ref="I64:I71" si="1">(F64/B64-1)*100</f>
        <v>-11.190708522740788</v>
      </c>
    </row>
    <row r="65" spans="1:9">
      <c r="A65" s="718" t="s">
        <v>382</v>
      </c>
      <c r="B65" s="719">
        <f>[1]Saisie_MatPrem!C12</f>
        <v>2031.9982539999999</v>
      </c>
      <c r="C65" s="720">
        <f>[1]Saisie_MatPrem!D12</f>
        <v>2138.9223240000001</v>
      </c>
      <c r="D65" s="719">
        <f>[1]Saisie_MatPrem!E12</f>
        <v>1910.523692</v>
      </c>
      <c r="E65" s="720">
        <f>[1]Saisie_MatPrem!F12</f>
        <v>1790.8128259999999</v>
      </c>
      <c r="F65" s="719">
        <f>[1]Saisie_MatPrem!G12</f>
        <v>1801.1010526666666</v>
      </c>
      <c r="H65" s="717">
        <f t="shared" si="0"/>
        <v>0.57450038983954954</v>
      </c>
      <c r="I65" s="717">
        <f t="shared" si="1"/>
        <v>-11.363061010451691</v>
      </c>
    </row>
    <row r="66" spans="1:9">
      <c r="A66" s="718" t="s">
        <v>383</v>
      </c>
      <c r="B66" s="719">
        <f>[1]Saisie_MatPrem!C13</f>
        <v>63.532692754014768</v>
      </c>
      <c r="C66" s="720">
        <f>[1]Saisie_MatPrem!D13</f>
        <v>66.653777936812276</v>
      </c>
      <c r="D66" s="719">
        <f>[1]Saisie_MatPrem!E13</f>
        <v>75.155995645406392</v>
      </c>
      <c r="E66" s="720">
        <f>[1]Saisie_MatPrem!F13</f>
        <v>79.601856474916744</v>
      </c>
      <c r="F66" s="719">
        <f>[1]Saisie_MatPrem!G13</f>
        <v>85.637333486449236</v>
      </c>
      <c r="H66" s="717">
        <f t="shared" si="0"/>
        <v>7.5820807187258588</v>
      </c>
      <c r="I66" s="717">
        <f t="shared" si="1"/>
        <v>34.792545025627966</v>
      </c>
    </row>
    <row r="67" spans="1:9">
      <c r="A67" s="718" t="s">
        <v>384</v>
      </c>
      <c r="B67" s="719">
        <f>[1]Saisie_MatPrem!C14</f>
        <v>2498.1866666666665</v>
      </c>
      <c r="C67" s="720">
        <f>[1]Saisie_MatPrem!D14</f>
        <v>2445.1566666666668</v>
      </c>
      <c r="D67" s="719">
        <f>[1]Saisie_MatPrem!E14</f>
        <v>2833.6866666666665</v>
      </c>
      <c r="E67" s="720">
        <f>[1]Saisie_MatPrem!F14</f>
        <v>2776.1233333333334</v>
      </c>
      <c r="F67" s="719">
        <f>[1]Saisie_MatPrem!G14</f>
        <v>3048.0433333333331</v>
      </c>
      <c r="G67" s="721"/>
      <c r="H67" s="717">
        <f t="shared" si="0"/>
        <v>9.7949538745276463</v>
      </c>
      <c r="I67" s="717">
        <f t="shared" si="1"/>
        <v>22.010231421190831</v>
      </c>
    </row>
    <row r="68" spans="1:9">
      <c r="A68" s="718" t="s">
        <v>385</v>
      </c>
      <c r="B68" s="719">
        <f>[1]Saisie_MatPrem!C15</f>
        <v>51.296384857811638</v>
      </c>
      <c r="C68" s="720">
        <f>[1]Saisie_MatPrem!D15</f>
        <v>50.236282792475834</v>
      </c>
      <c r="D68" s="719">
        <f>[1]Saisie_MatPrem!E15</f>
        <v>51.71575908838215</v>
      </c>
      <c r="E68" s="720">
        <f>[1]Saisie_MatPrem!F15</f>
        <v>47.883082431443057</v>
      </c>
      <c r="F68" s="719">
        <f>[1]Saisie_MatPrem!G15</f>
        <v>45.884286234783197</v>
      </c>
      <c r="H68" s="717">
        <f t="shared" si="0"/>
        <v>-4.1743264952118553</v>
      </c>
      <c r="I68" s="717">
        <f t="shared" si="1"/>
        <v>-10.550643360209943</v>
      </c>
    </row>
    <row r="69" spans="1:9">
      <c r="A69" s="718" t="s">
        <v>386</v>
      </c>
      <c r="B69" s="719">
        <f>[1]Saisie_MatPrem!C16*1000</f>
        <v>1239.7339830079036</v>
      </c>
      <c r="C69" s="720">
        <f>[1]Saisie_MatPrem!D16*1000</f>
        <v>1292.3914594978362</v>
      </c>
      <c r="D69" s="719">
        <f>[1]Saisie_MatPrem!E16*1000</f>
        <v>1164.1270038562304</v>
      </c>
      <c r="E69" s="720">
        <f>[1]Saisie_MatPrem!F16*1000</f>
        <v>1069.2414896013502</v>
      </c>
      <c r="F69" s="719">
        <f>[1]Saisie_MatPrem!G16*1000</f>
        <v>1107.2100717709038</v>
      </c>
      <c r="H69" s="717">
        <f t="shared" si="0"/>
        <v>3.550982873261832</v>
      </c>
      <c r="I69" s="717">
        <f t="shared" si="1"/>
        <v>-10.689705457251709</v>
      </c>
    </row>
    <row r="70" spans="1:9">
      <c r="A70" s="718" t="s">
        <v>387</v>
      </c>
      <c r="B70" s="719">
        <f>[1]Saisie_MatPrem!C17</f>
        <v>38.736103472679822</v>
      </c>
      <c r="C70" s="720">
        <f>[1]Saisie_MatPrem!D17</f>
        <v>40.268152859508128</v>
      </c>
      <c r="D70" s="719">
        <f>[1]Saisie_MatPrem!E17</f>
        <v>45.791857265284129</v>
      </c>
      <c r="E70" s="720">
        <f>[1]Saisie_MatPrem!F17</f>
        <v>47.516302913759738</v>
      </c>
      <c r="F70" s="719">
        <f>[1]Saisie_MatPrem!G17</f>
        <v>52.654388250953104</v>
      </c>
      <c r="H70" s="717">
        <f t="shared" si="0"/>
        <v>10.813310426357869</v>
      </c>
      <c r="I70" s="717">
        <f t="shared" si="1"/>
        <v>35.93103985817703</v>
      </c>
    </row>
    <row r="71" spans="1:9">
      <c r="A71" s="718" t="s">
        <v>388</v>
      </c>
      <c r="B71" s="719">
        <f>[1]Saisie_MatPrem!C18</f>
        <v>1523.4115398720799</v>
      </c>
      <c r="C71" s="720">
        <f>[1]Saisie_MatPrem!D18</f>
        <v>1477.1035368790156</v>
      </c>
      <c r="D71" s="719">
        <f>[1]Saisie_MatPrem!E18</f>
        <v>1726.3699567922101</v>
      </c>
      <c r="E71" s="720">
        <f>[1]Saisie_MatPrem!F18</f>
        <v>1657.504673436654</v>
      </c>
      <c r="F71" s="719">
        <f>[1]Saisie_MatPrem!G18</f>
        <v>1873.9831002006397</v>
      </c>
      <c r="G71" s="721"/>
      <c r="H71" s="717">
        <f t="shared" si="0"/>
        <v>13.060501742968933</v>
      </c>
      <c r="I71" s="717">
        <f t="shared" si="1"/>
        <v>23.012268920977007</v>
      </c>
    </row>
  </sheetData>
  <mergeCells count="1">
    <mergeCell ref="H60:I60"/>
  </mergeCells>
  <pageMargins left="0.70866141732283472" right="0.70866141732283472" top="0.74803149606299213" bottom="0.74803149606299213" header="0.31496062992125984" footer="0.31496062992125984"/>
  <pageSetup paperSize="9" scale="97" firstPageNumber="35" orientation="portrait" useFirstPageNumber="1" r:id="rId1"/>
  <headerFooter>
    <oddHeader>&amp;LComité de Prévision et de Conjoncture&amp;RTableau de bord de l’économie - 4ème trimestre 2024</oddHeader>
    <oddFooter>&amp;C&amp;"Arial,Normal"&amp;P</oddFooter>
  </headerFooter>
  <rowBreaks count="1" manualBreakCount="1">
    <brk id="47"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D2E0A-985B-4BF7-AEDC-3592A8ABE12C}">
  <sheetPr>
    <tabColor rgb="FF00B050"/>
  </sheetPr>
  <dimension ref="A1:K117"/>
  <sheetViews>
    <sheetView view="pageBreakPreview" topLeftCell="A82" zoomScaleNormal="100" zoomScaleSheetLayoutView="100" zoomScalePageLayoutView="80" workbookViewId="0">
      <selection activeCell="M29" sqref="M29"/>
    </sheetView>
  </sheetViews>
  <sheetFormatPr baseColWidth="10" defaultColWidth="12.0546875" defaultRowHeight="12.3"/>
  <cols>
    <col min="1" max="1" width="50.0546875" style="725" customWidth="1"/>
    <col min="2" max="9" width="10.109375" style="725" customWidth="1"/>
    <col min="10" max="10" width="8.71875" style="725" customWidth="1"/>
    <col min="11" max="11" width="1.0546875" style="725" customWidth="1"/>
    <col min="12" max="12" width="2.38671875" style="725" customWidth="1"/>
    <col min="13" max="16384" width="12.0546875" style="725"/>
  </cols>
  <sheetData>
    <row r="1" spans="1:10" ht="15">
      <c r="A1" s="722"/>
      <c r="B1" s="723"/>
      <c r="C1" s="723"/>
      <c r="D1" s="723"/>
      <c r="E1" s="723"/>
      <c r="F1" s="723"/>
      <c r="G1" s="723"/>
      <c r="H1" s="723"/>
      <c r="I1" s="723"/>
      <c r="J1" s="724"/>
    </row>
    <row r="2" spans="1:10" ht="15">
      <c r="A2" s="546"/>
      <c r="B2" s="240"/>
      <c r="C2" s="240"/>
      <c r="D2" s="240"/>
      <c r="E2" s="240"/>
      <c r="F2" s="240"/>
      <c r="G2" s="240"/>
      <c r="H2" s="240"/>
      <c r="I2" s="240"/>
      <c r="J2" s="547"/>
    </row>
    <row r="3" spans="1:10" ht="15">
      <c r="A3" s="546"/>
      <c r="B3" s="240"/>
      <c r="C3" s="240"/>
      <c r="D3" s="240"/>
      <c r="E3" s="240"/>
      <c r="F3" s="240"/>
      <c r="G3" s="240"/>
      <c r="H3" s="240"/>
      <c r="I3" s="240"/>
      <c r="J3" s="547"/>
    </row>
    <row r="4" spans="1:10" ht="15">
      <c r="A4" s="546"/>
      <c r="B4" s="382" t="s">
        <v>21</v>
      </c>
      <c r="C4" s="240"/>
      <c r="D4" s="240"/>
      <c r="E4" s="240"/>
      <c r="F4" s="240"/>
      <c r="G4" s="240"/>
      <c r="H4" s="240"/>
      <c r="I4" s="240"/>
      <c r="J4" s="547"/>
    </row>
    <row r="5" spans="1:10" ht="15">
      <c r="A5" s="726"/>
      <c r="B5" s="727"/>
      <c r="C5" s="727"/>
      <c r="D5" s="727"/>
      <c r="E5" s="727"/>
      <c r="F5" s="727"/>
      <c r="G5" s="727"/>
      <c r="H5" s="727"/>
      <c r="I5" s="727"/>
      <c r="J5" s="728"/>
    </row>
    <row r="6" spans="1:10" ht="19.5">
      <c r="A6" s="872" t="s">
        <v>389</v>
      </c>
      <c r="B6" s="871"/>
      <c r="C6" s="871"/>
      <c r="D6" s="871"/>
      <c r="E6" s="871"/>
      <c r="F6" s="871"/>
      <c r="G6" s="871"/>
      <c r="H6" s="871"/>
      <c r="I6" s="871"/>
      <c r="J6" s="873"/>
    </row>
    <row r="7" spans="1:10" ht="15">
      <c r="A7" s="729"/>
      <c r="B7" s="458"/>
      <c r="C7" s="458"/>
      <c r="D7" s="458"/>
      <c r="E7" s="458"/>
      <c r="F7" s="458"/>
      <c r="G7" s="458"/>
      <c r="H7" s="458"/>
      <c r="I7" s="458"/>
      <c r="J7" s="730"/>
    </row>
    <row r="8" spans="1:10" ht="15">
      <c r="A8" s="546"/>
      <c r="B8" s="240"/>
      <c r="C8" s="240"/>
      <c r="D8" s="240"/>
      <c r="E8" s="240"/>
      <c r="F8" s="240"/>
      <c r="G8" s="240"/>
      <c r="H8" s="240"/>
      <c r="I8" s="240"/>
      <c r="J8" s="547"/>
    </row>
    <row r="9" spans="1:10" ht="15">
      <c r="A9" s="546"/>
      <c r="B9" s="240"/>
      <c r="C9" s="240"/>
      <c r="D9" s="240"/>
      <c r="E9" s="240"/>
      <c r="F9" s="240"/>
      <c r="G9" s="240"/>
      <c r="H9" s="240"/>
      <c r="I9" s="240"/>
      <c r="J9" s="547"/>
    </row>
    <row r="10" spans="1:10" ht="15">
      <c r="A10" s="546"/>
      <c r="B10" s="240"/>
      <c r="C10" s="240"/>
      <c r="D10" s="240"/>
      <c r="E10" s="240"/>
      <c r="F10" s="240"/>
      <c r="G10" s="240"/>
      <c r="H10" s="240"/>
      <c r="I10" s="240"/>
      <c r="J10" s="547"/>
    </row>
    <row r="11" spans="1:10" ht="15">
      <c r="A11" s="546"/>
      <c r="B11" s="240"/>
      <c r="C11" s="240"/>
      <c r="D11" s="240"/>
      <c r="E11" s="240"/>
      <c r="F11" s="240"/>
      <c r="G11" s="240"/>
      <c r="H11" s="240"/>
      <c r="I11" s="240"/>
      <c r="J11" s="547"/>
    </row>
    <row r="12" spans="1:10" ht="15">
      <c r="A12" s="546"/>
      <c r="B12" s="240"/>
      <c r="C12" s="240"/>
      <c r="D12" s="240"/>
      <c r="E12" s="240"/>
      <c r="F12" s="240"/>
      <c r="G12" s="240"/>
      <c r="H12" s="240"/>
      <c r="I12" s="240"/>
      <c r="J12" s="547"/>
    </row>
    <row r="13" spans="1:10" ht="15">
      <c r="A13" s="546"/>
      <c r="B13" s="240"/>
      <c r="C13" s="240"/>
      <c r="D13" s="240"/>
      <c r="E13" s="240"/>
      <c r="F13" s="240"/>
      <c r="G13" s="240"/>
      <c r="H13" s="240"/>
      <c r="I13" s="240"/>
      <c r="J13" s="547"/>
    </row>
    <row r="14" spans="1:10" ht="15">
      <c r="A14" s="546"/>
      <c r="B14" s="240"/>
      <c r="C14" s="240"/>
      <c r="D14" s="240"/>
      <c r="E14" s="240"/>
      <c r="F14" s="240"/>
      <c r="G14" s="240"/>
      <c r="H14" s="240"/>
      <c r="I14" s="240"/>
      <c r="J14" s="547"/>
    </row>
    <row r="15" spans="1:10" ht="16.5">
      <c r="A15" s="731"/>
      <c r="B15" s="732"/>
      <c r="C15" s="732"/>
      <c r="D15" s="732"/>
      <c r="E15" s="732"/>
      <c r="F15" s="732"/>
      <c r="G15" s="732"/>
      <c r="H15" s="732"/>
      <c r="I15" s="732"/>
      <c r="J15" s="733"/>
    </row>
    <row r="16" spans="1:10" ht="15">
      <c r="A16" s="734"/>
      <c r="B16" s="735">
        <v>12</v>
      </c>
      <c r="C16" s="735">
        <v>9</v>
      </c>
      <c r="D16" s="735">
        <v>6</v>
      </c>
      <c r="E16" s="735">
        <v>3</v>
      </c>
      <c r="F16" s="735">
        <v>0</v>
      </c>
      <c r="G16" s="921" t="s">
        <v>390</v>
      </c>
      <c r="H16" s="922"/>
      <c r="I16" s="922"/>
      <c r="J16" s="923"/>
    </row>
    <row r="17" spans="1:11" ht="15">
      <c r="A17" s="734"/>
      <c r="B17" s="736" t="str">
        <f>[1]SyntheseSITMON!C3</f>
        <v>T42023</v>
      </c>
      <c r="C17" s="736" t="str">
        <f>[1]SyntheseSITMON!D3</f>
        <v>T12024</v>
      </c>
      <c r="D17" s="736" t="str">
        <f>[1]SyntheseSITMON!E3</f>
        <v>T22024</v>
      </c>
      <c r="E17" s="736" t="str">
        <f>[1]SyntheseSITMON!F3</f>
        <v>T32024</v>
      </c>
      <c r="F17" s="737" t="str">
        <f>[1]SyntheseSITMON!G3</f>
        <v>T42024</v>
      </c>
      <c r="G17" s="738" t="s">
        <v>391</v>
      </c>
      <c r="H17" s="739" t="s">
        <v>392</v>
      </c>
      <c r="I17" s="740" t="s">
        <v>393</v>
      </c>
      <c r="J17" s="741" t="s">
        <v>394</v>
      </c>
    </row>
    <row r="18" spans="1:11" ht="15">
      <c r="A18" s="742" t="s">
        <v>395</v>
      </c>
      <c r="B18" s="743">
        <f>[1]SyntheseSITMON!C4</f>
        <v>986.10114882400012</v>
      </c>
      <c r="C18" s="744">
        <f>[1]SyntheseSITMON!D4</f>
        <v>986.01292398299995</v>
      </c>
      <c r="D18" s="743">
        <f>[1]SyntheseSITMON!E4</f>
        <v>1086.3953938499999</v>
      </c>
      <c r="E18" s="744">
        <f>[1]SyntheseSITMON!F4</f>
        <v>1035.044995023</v>
      </c>
      <c r="F18" s="743">
        <f>[1]SyntheseSITMON!G4</f>
        <v>1255.0059130659999</v>
      </c>
      <c r="G18" s="745">
        <f>F18-E18</f>
        <v>219.96091804299999</v>
      </c>
      <c r="H18" s="746">
        <f>(F18/E18-1)*100</f>
        <v>21.251338743791727</v>
      </c>
      <c r="I18" s="745">
        <f>F18-D18</f>
        <v>168.61051921600006</v>
      </c>
      <c r="J18" s="747">
        <f>(F18/D18-1)*100</f>
        <v>15.520179869179419</v>
      </c>
    </row>
    <row r="19" spans="1:11" ht="15.3">
      <c r="A19" s="748" t="s">
        <v>396</v>
      </c>
      <c r="B19" s="749">
        <f>[1]SyntheseSITMON!C5</f>
        <v>2491.7672695840001</v>
      </c>
      <c r="C19" s="750">
        <f>[1]SyntheseSITMON!D5</f>
        <v>2574.5984891410003</v>
      </c>
      <c r="D19" s="749">
        <f>[1]SyntheseSITMON!E5</f>
        <v>2749.2134212410001</v>
      </c>
      <c r="E19" s="750">
        <f>[1]SyntheseSITMON!F5</f>
        <v>2506.9558285520002</v>
      </c>
      <c r="F19" s="749">
        <f>[1]SyntheseSITMON!G5</f>
        <v>2492.580563039</v>
      </c>
      <c r="G19" s="745">
        <f t="shared" ref="G19:G35" si="0">F19-E19</f>
        <v>-14.375265513000159</v>
      </c>
      <c r="H19" s="746">
        <f t="shared" ref="H19:H35" si="1">(F19/E19-1)*100</f>
        <v>-0.57341518942131131</v>
      </c>
      <c r="I19" s="745">
        <f t="shared" ref="I19:I35" si="2">F19-D19</f>
        <v>-256.63285820200008</v>
      </c>
      <c r="J19" s="747">
        <f t="shared" ref="J19:J35" si="3">(F19/D19-1)*100</f>
        <v>-9.334773947311648</v>
      </c>
    </row>
    <row r="20" spans="1:11" ht="15.3">
      <c r="A20" s="751" t="s">
        <v>397</v>
      </c>
      <c r="B20" s="749">
        <f>[1]SyntheseSITMON!C6</f>
        <v>0.99675835400000001</v>
      </c>
      <c r="C20" s="750">
        <f>[1]SyntheseSITMON!D6</f>
        <v>0.80297791099999993</v>
      </c>
      <c r="D20" s="749">
        <f>[1]SyntheseSITMON!E6</f>
        <v>1.3469100110000001</v>
      </c>
      <c r="E20" s="750">
        <f>[1]SyntheseSITMON!F6</f>
        <v>0.94231732199999996</v>
      </c>
      <c r="F20" s="749">
        <f>[1]SyntheseSITMON!G6</f>
        <v>0.59605180899999999</v>
      </c>
      <c r="G20" s="745">
        <f t="shared" si="0"/>
        <v>-0.34626551299999997</v>
      </c>
      <c r="H20" s="746">
        <f t="shared" si="1"/>
        <v>-36.746168717887585</v>
      </c>
      <c r="I20" s="745">
        <f t="shared" si="2"/>
        <v>-0.75085820200000009</v>
      </c>
      <c r="J20" s="747">
        <f t="shared" si="3"/>
        <v>-55.74672367625606</v>
      </c>
    </row>
    <row r="21" spans="1:11" ht="15.3">
      <c r="A21" s="751" t="s">
        <v>398</v>
      </c>
      <c r="B21" s="749">
        <f>[1]SyntheseSITMON!C7</f>
        <v>2189.17</v>
      </c>
      <c r="C21" s="750">
        <f>[1]SyntheseSITMON!D7</f>
        <v>2272.1950000000002</v>
      </c>
      <c r="D21" s="749">
        <f>[1]SyntheseSITMON!E7</f>
        <v>2446.2660000000001</v>
      </c>
      <c r="E21" s="750">
        <f>[1]SyntheseSITMON!F7</f>
        <v>2204.413</v>
      </c>
      <c r="F21" s="749">
        <f>[1]SyntheseSITMON!G7</f>
        <v>2190.384</v>
      </c>
      <c r="G21" s="745">
        <f t="shared" si="0"/>
        <v>-14.028999999999996</v>
      </c>
      <c r="H21" s="746">
        <f t="shared" si="1"/>
        <v>-0.63640524711113811</v>
      </c>
      <c r="I21" s="745">
        <f t="shared" si="2"/>
        <v>-255.88200000000006</v>
      </c>
      <c r="J21" s="747">
        <f t="shared" si="3"/>
        <v>-10.460105319699498</v>
      </c>
    </row>
    <row r="22" spans="1:11" ht="15.3">
      <c r="A22" s="751" t="s">
        <v>399</v>
      </c>
      <c r="B22" s="749">
        <f>[1]SyntheseSITMON!C8</f>
        <v>301.60051123</v>
      </c>
      <c r="C22" s="750">
        <f>[1]SyntheseSITMON!D8</f>
        <v>301.60051123</v>
      </c>
      <c r="D22" s="749">
        <f>[1]SyntheseSITMON!E8</f>
        <v>301.60051123</v>
      </c>
      <c r="E22" s="750">
        <f>[1]SyntheseSITMON!F8</f>
        <v>301.60051123</v>
      </c>
      <c r="F22" s="749">
        <f>[1]SyntheseSITMON!G8</f>
        <v>301.60051123</v>
      </c>
      <c r="G22" s="745">
        <f t="shared" si="0"/>
        <v>0</v>
      </c>
      <c r="H22" s="746">
        <f t="shared" si="1"/>
        <v>0</v>
      </c>
      <c r="I22" s="745">
        <f t="shared" si="2"/>
        <v>0</v>
      </c>
      <c r="J22" s="747">
        <f t="shared" si="3"/>
        <v>0</v>
      </c>
    </row>
    <row r="23" spans="1:11" ht="15">
      <c r="A23" s="752" t="s">
        <v>400</v>
      </c>
      <c r="B23" s="753">
        <f>[1]SyntheseSITMON!C9</f>
        <v>3477.8684184080003</v>
      </c>
      <c r="C23" s="754">
        <f>[1]SyntheseSITMON!D9</f>
        <v>3560.6114131240001</v>
      </c>
      <c r="D23" s="753">
        <f>[1]SyntheseSITMON!E9</f>
        <v>3835.608815091</v>
      </c>
      <c r="E23" s="754">
        <f>[1]SyntheseSITMON!F9</f>
        <v>3542.0008235750001</v>
      </c>
      <c r="F23" s="753">
        <f>[1]SyntheseSITMON!G9</f>
        <v>3747.5864761049997</v>
      </c>
      <c r="G23" s="745">
        <f t="shared" si="0"/>
        <v>205.58565252999961</v>
      </c>
      <c r="H23" s="746">
        <f t="shared" si="1"/>
        <v>5.8042237359645421</v>
      </c>
      <c r="I23" s="745">
        <f t="shared" si="2"/>
        <v>-88.02233898600025</v>
      </c>
      <c r="J23" s="747">
        <f t="shared" si="3"/>
        <v>-2.2948726846095724</v>
      </c>
    </row>
    <row r="24" spans="1:11" ht="15">
      <c r="A24" s="748" t="s">
        <v>401</v>
      </c>
      <c r="B24" s="753">
        <f>[1]SyntheseSITMON!C10</f>
        <v>2074.1401083189999</v>
      </c>
      <c r="C24" s="754">
        <f>[1]SyntheseSITMON!D10</f>
        <v>2210.2951083190001</v>
      </c>
      <c r="D24" s="753">
        <f>[1]SyntheseSITMON!E10</f>
        <v>2092.9371083190003</v>
      </c>
      <c r="E24" s="754">
        <f>[1]SyntheseSITMON!F10</f>
        <v>2227.6321083190001</v>
      </c>
      <c r="F24" s="753">
        <f>[1]SyntheseSITMON!G10</f>
        <v>2184.605108319</v>
      </c>
      <c r="G24" s="745">
        <f t="shared" si="0"/>
        <v>-43.027000000000044</v>
      </c>
      <c r="H24" s="746">
        <f t="shared" si="1"/>
        <v>-1.9315128310153806</v>
      </c>
      <c r="I24" s="745">
        <f t="shared" si="2"/>
        <v>91.667999999999665</v>
      </c>
      <c r="J24" s="747">
        <f t="shared" si="3"/>
        <v>4.3798736061221311</v>
      </c>
    </row>
    <row r="25" spans="1:11" ht="15.3">
      <c r="A25" s="755" t="s">
        <v>397</v>
      </c>
      <c r="B25" s="749">
        <f>[1]SyntheseSITMON!C11</f>
        <v>0</v>
      </c>
      <c r="C25" s="750">
        <f>[1]SyntheseSITMON!D11</f>
        <v>0</v>
      </c>
      <c r="D25" s="749">
        <f>[1]SyntheseSITMON!E11</f>
        <v>0</v>
      </c>
      <c r="E25" s="750">
        <f>[1]SyntheseSITMON!F11</f>
        <v>0</v>
      </c>
      <c r="F25" s="749">
        <f>[1]SyntheseSITMON!G11</f>
        <v>0.33310831899999999</v>
      </c>
      <c r="G25" s="756">
        <f t="shared" si="0"/>
        <v>0.33310831899999999</v>
      </c>
      <c r="H25" s="757"/>
      <c r="I25" s="756">
        <f t="shared" si="2"/>
        <v>0.33310831899999999</v>
      </c>
      <c r="J25" s="758"/>
    </row>
    <row r="26" spans="1:11" ht="15.3">
      <c r="A26" s="755" t="s">
        <v>398</v>
      </c>
      <c r="B26" s="749">
        <f>[1]SyntheseSITMON!C12</f>
        <v>0</v>
      </c>
      <c r="C26" s="750">
        <f>[1]SyntheseSITMON!D12</f>
        <v>0</v>
      </c>
      <c r="D26" s="749">
        <f>[1]SyntheseSITMON!E12</f>
        <v>0</v>
      </c>
      <c r="E26" s="750">
        <f>[1]SyntheseSITMON!F12</f>
        <v>0</v>
      </c>
      <c r="F26" s="749">
        <f>[1]SyntheseSITMON!G12</f>
        <v>2184.2719999999999</v>
      </c>
      <c r="G26" s="756">
        <f t="shared" si="0"/>
        <v>2184.2719999999999</v>
      </c>
      <c r="H26" s="757"/>
      <c r="I26" s="756">
        <f t="shared" si="2"/>
        <v>2184.2719999999999</v>
      </c>
      <c r="J26" s="758"/>
    </row>
    <row r="27" spans="1:11" ht="15">
      <c r="A27" s="742" t="s">
        <v>402</v>
      </c>
      <c r="B27" s="753">
        <f>[1]SyntheseSITMON!C13</f>
        <v>5552.0085267270006</v>
      </c>
      <c r="C27" s="754">
        <f>[1]SyntheseSITMON!D13</f>
        <v>5770.9065214430002</v>
      </c>
      <c r="D27" s="753">
        <f>[1]SyntheseSITMON!E13</f>
        <v>5928.5459234099999</v>
      </c>
      <c r="E27" s="754">
        <f>[1]SyntheseSITMON!F13</f>
        <v>5769.6329318939997</v>
      </c>
      <c r="F27" s="753">
        <f>[1]SyntheseSITMON!G13</f>
        <v>5932.1915844239993</v>
      </c>
      <c r="G27" s="745">
        <f>F27-E27</f>
        <v>162.55865252999956</v>
      </c>
      <c r="H27" s="759">
        <f>(F27/E27-1)*100</f>
        <v>2.8174869085932697</v>
      </c>
      <c r="I27" s="745">
        <f t="shared" si="2"/>
        <v>3.6456610139994154</v>
      </c>
      <c r="J27" s="760">
        <f t="shared" si="3"/>
        <v>6.1493341893559261E-2</v>
      </c>
      <c r="K27" s="761">
        <f>(F27/B27-1)*100</f>
        <v>6.8476670355750224</v>
      </c>
    </row>
    <row r="28" spans="1:11" ht="15">
      <c r="A28" s="762" t="s">
        <v>403</v>
      </c>
      <c r="B28" s="753">
        <f>[1]SyntheseSITMON!C14</f>
        <v>1626.2842100790003</v>
      </c>
      <c r="C28" s="754">
        <f>[1]SyntheseSITMON!D14</f>
        <v>1871.3066999179998</v>
      </c>
      <c r="D28" s="753">
        <f>[1]SyntheseSITMON!E14</f>
        <v>2103.4325220119999</v>
      </c>
      <c r="E28" s="754">
        <f>[1]SyntheseSITMON!F14</f>
        <v>1808.8898365949999</v>
      </c>
      <c r="F28" s="753">
        <f>[1]SyntheseSITMON!G14</f>
        <v>2075.2126117929993</v>
      </c>
      <c r="G28" s="745">
        <f t="shared" si="0"/>
        <v>266.32277519799936</v>
      </c>
      <c r="H28" s="759">
        <f t="shared" si="1"/>
        <v>14.722995829271589</v>
      </c>
      <c r="I28" s="745">
        <f t="shared" si="2"/>
        <v>-28.219910219000667</v>
      </c>
      <c r="J28" s="760">
        <f t="shared" si="3"/>
        <v>-1.3416123371529642</v>
      </c>
    </row>
    <row r="29" spans="1:11" ht="15.3">
      <c r="A29" s="763" t="s">
        <v>397</v>
      </c>
      <c r="B29" s="749">
        <f>[1]SyntheseSITMON!C15</f>
        <v>-372.52078992099985</v>
      </c>
      <c r="C29" s="750">
        <f>[1]SyntheseSITMON!D15</f>
        <v>-348.04730008199999</v>
      </c>
      <c r="D29" s="749">
        <f>[1]SyntheseSITMON!E15</f>
        <v>-85.811477987999865</v>
      </c>
      <c r="E29" s="750">
        <f>[1]SyntheseSITMON!F15</f>
        <v>-315.87816340500001</v>
      </c>
      <c r="F29" s="749">
        <f>[1]SyntheseSITMON!G15</f>
        <v>-59.453388207000103</v>
      </c>
      <c r="G29" s="745">
        <f t="shared" si="0"/>
        <v>256.42477519799991</v>
      </c>
      <c r="H29" s="759">
        <f t="shared" si="1"/>
        <v>-81.178379801210724</v>
      </c>
      <c r="I29" s="745">
        <f t="shared" si="2"/>
        <v>26.358089780999762</v>
      </c>
      <c r="J29" s="760">
        <f t="shared" si="3"/>
        <v>-30.71627525712325</v>
      </c>
    </row>
    <row r="30" spans="1:11" ht="15.3">
      <c r="A30" s="763" t="s">
        <v>398</v>
      </c>
      <c r="B30" s="749">
        <f>[1]SyntheseSITMON!C16</f>
        <v>1998.8049999999998</v>
      </c>
      <c r="C30" s="750">
        <f>[1]SyntheseSITMON!D16</f>
        <v>2219.3539999999998</v>
      </c>
      <c r="D30" s="749">
        <f>[1]SyntheseSITMON!E16</f>
        <v>2189.2439999999992</v>
      </c>
      <c r="E30" s="750">
        <f>[1]SyntheseSITMON!F16</f>
        <v>2124.768</v>
      </c>
      <c r="F30" s="749">
        <f>[1]SyntheseSITMON!G16</f>
        <v>2134.6659999999993</v>
      </c>
      <c r="G30" s="756">
        <f t="shared" si="0"/>
        <v>9.8979999999992287</v>
      </c>
      <c r="H30" s="757">
        <f t="shared" si="1"/>
        <v>0.46583909396222811</v>
      </c>
      <c r="I30" s="756">
        <f t="shared" si="2"/>
        <v>-54.577999999999975</v>
      </c>
      <c r="J30" s="764">
        <f t="shared" si="3"/>
        <v>-2.4930067183009275</v>
      </c>
    </row>
    <row r="31" spans="1:11" ht="23.25" customHeight="1">
      <c r="A31" s="765" t="s">
        <v>404</v>
      </c>
      <c r="B31" s="753">
        <f>[1]SyntheseSITMON!C17</f>
        <v>4764.6858344120001</v>
      </c>
      <c r="C31" s="754">
        <f>[1]SyntheseSITMON!D17</f>
        <v>4921.716119144</v>
      </c>
      <c r="D31" s="753">
        <f>[1]SyntheseSITMON!E17</f>
        <v>4802.5267659450001</v>
      </c>
      <c r="E31" s="754">
        <f>[1]SyntheseSITMON!F17</f>
        <v>4927.9990626219997</v>
      </c>
      <c r="F31" s="753">
        <f>[1]SyntheseSITMON!G17</f>
        <v>4949.5157730020001</v>
      </c>
      <c r="G31" s="756">
        <f t="shared" si="0"/>
        <v>21.516710380000404</v>
      </c>
      <c r="H31" s="757">
        <f t="shared" si="1"/>
        <v>0.43662164108757562</v>
      </c>
      <c r="I31" s="756">
        <f t="shared" si="2"/>
        <v>146.98900705699998</v>
      </c>
      <c r="J31" s="764">
        <f t="shared" si="3"/>
        <v>3.060659819728806</v>
      </c>
    </row>
    <row r="32" spans="1:11" ht="15.3">
      <c r="A32" s="763" t="s">
        <v>405</v>
      </c>
      <c r="B32" s="749">
        <f>[1]SyntheseSITMON!C18</f>
        <v>443.46075541800013</v>
      </c>
      <c r="C32" s="750">
        <f>[1]SyntheseSITMON!D18</f>
        <v>322.55905417499991</v>
      </c>
      <c r="D32" s="749">
        <f>[1]SyntheseSITMON!E18</f>
        <v>439.33760626000003</v>
      </c>
      <c r="E32" s="750">
        <f>[1]SyntheseSITMON!F18</f>
        <v>620.80446712299999</v>
      </c>
      <c r="F32" s="749">
        <f>[1]SyntheseSITMON!G18</f>
        <v>639.67770918499991</v>
      </c>
      <c r="G32" s="745">
        <f t="shared" si="0"/>
        <v>18.873242061999917</v>
      </c>
      <c r="H32" s="759">
        <f t="shared" si="1"/>
        <v>3.0401266520301284</v>
      </c>
      <c r="I32" s="745">
        <f t="shared" si="2"/>
        <v>200.34010292499988</v>
      </c>
      <c r="J32" s="760">
        <f t="shared" si="3"/>
        <v>45.600490390626526</v>
      </c>
    </row>
    <row r="33" spans="1:10" ht="15.3">
      <c r="A33" s="766" t="s">
        <v>397</v>
      </c>
      <c r="B33" s="749">
        <f>[1]SyntheseSITMON!C19</f>
        <v>199.76375541800002</v>
      </c>
      <c r="C33" s="750">
        <f>[1]SyntheseSITMON!D19</f>
        <v>179.84005417500001</v>
      </c>
      <c r="D33" s="749">
        <f>[1]SyntheseSITMON!E19</f>
        <v>177.89860625999998</v>
      </c>
      <c r="E33" s="750">
        <f>[1]SyntheseSITMON!F19</f>
        <v>230.90546712299999</v>
      </c>
      <c r="F33" s="749">
        <f>[1]SyntheseSITMON!G19</f>
        <v>171.70470918500004</v>
      </c>
      <c r="G33" s="745">
        <f t="shared" si="0"/>
        <v>-59.200757937999953</v>
      </c>
      <c r="H33" s="759">
        <f t="shared" si="1"/>
        <v>-25.638525876247254</v>
      </c>
      <c r="I33" s="745">
        <f t="shared" si="2"/>
        <v>-6.1938970749999385</v>
      </c>
      <c r="J33" s="760">
        <f t="shared" si="3"/>
        <v>-3.4817007312286208</v>
      </c>
    </row>
    <row r="34" spans="1:10" ht="15.3">
      <c r="A34" s="766" t="s">
        <v>398</v>
      </c>
      <c r="B34" s="749">
        <f>[1]SyntheseSITMON!C20</f>
        <v>243.69700000000012</v>
      </c>
      <c r="C34" s="750">
        <f>[1]SyntheseSITMON!D20</f>
        <v>142.71899999999994</v>
      </c>
      <c r="D34" s="749">
        <f>[1]SyntheseSITMON!E20</f>
        <v>261.43900000000008</v>
      </c>
      <c r="E34" s="750">
        <f>[1]SyntheseSITMON!F20</f>
        <v>389.899</v>
      </c>
      <c r="F34" s="749">
        <f>[1]SyntheseSITMON!G20</f>
        <v>467.97299999999984</v>
      </c>
      <c r="G34" s="756">
        <f t="shared" si="0"/>
        <v>78.073999999999842</v>
      </c>
      <c r="H34" s="757">
        <f t="shared" si="1"/>
        <v>20.024160103000987</v>
      </c>
      <c r="I34" s="756">
        <f t="shared" si="2"/>
        <v>206.53399999999976</v>
      </c>
      <c r="J34" s="764">
        <f t="shared" si="3"/>
        <v>78.998925179487259</v>
      </c>
    </row>
    <row r="35" spans="1:10" ht="15.3">
      <c r="A35" s="767" t="s">
        <v>406</v>
      </c>
      <c r="B35" s="749">
        <f>[1]SyntheseSITMON!C21</f>
        <v>4321.2250789939999</v>
      </c>
      <c r="C35" s="750">
        <f>[1]SyntheseSITMON!D21</f>
        <v>4599.1570649690002</v>
      </c>
      <c r="D35" s="749">
        <f>[1]SyntheseSITMON!E21</f>
        <v>4363.189159685</v>
      </c>
      <c r="E35" s="750">
        <f>[1]SyntheseSITMON!F21</f>
        <v>4307.1945954989997</v>
      </c>
      <c r="F35" s="749">
        <f>[1]SyntheseSITMON!G21</f>
        <v>4309.8380638170001</v>
      </c>
      <c r="G35" s="756">
        <f t="shared" si="0"/>
        <v>2.6434683180004868</v>
      </c>
      <c r="H35" s="757">
        <f t="shared" si="1"/>
        <v>6.1373319904389767E-2</v>
      </c>
      <c r="I35" s="756">
        <f t="shared" si="2"/>
        <v>-53.351095867999902</v>
      </c>
      <c r="J35" s="764">
        <f t="shared" si="3"/>
        <v>-1.222754593382136</v>
      </c>
    </row>
    <row r="36" spans="1:10">
      <c r="A36" s="734"/>
      <c r="J36" s="768"/>
    </row>
    <row r="37" spans="1:10">
      <c r="A37" s="769"/>
      <c r="B37" s="770"/>
      <c r="C37" s="770"/>
      <c r="D37" s="770"/>
      <c r="E37" s="770"/>
      <c r="F37" s="770"/>
      <c r="G37" s="770"/>
      <c r="H37" s="770"/>
      <c r="I37" s="770"/>
      <c r="J37" s="768"/>
    </row>
    <row r="38" spans="1:10">
      <c r="A38" s="734"/>
      <c r="J38" s="768"/>
    </row>
    <row r="39" spans="1:10">
      <c r="A39" s="734"/>
      <c r="J39" s="768"/>
    </row>
    <row r="40" spans="1:10">
      <c r="A40" s="734"/>
      <c r="J40" s="768"/>
    </row>
    <row r="41" spans="1:10">
      <c r="A41" s="734"/>
      <c r="J41" s="768"/>
    </row>
    <row r="42" spans="1:10">
      <c r="A42" s="734"/>
      <c r="J42" s="768"/>
    </row>
    <row r="43" spans="1:10">
      <c r="A43" s="734"/>
      <c r="J43" s="768"/>
    </row>
    <row r="44" spans="1:10">
      <c r="A44" s="734"/>
      <c r="J44" s="768"/>
    </row>
    <row r="45" spans="1:10">
      <c r="A45" s="734"/>
      <c r="J45" s="768"/>
    </row>
    <row r="46" spans="1:10">
      <c r="A46" s="734"/>
      <c r="J46" s="768"/>
    </row>
    <row r="47" spans="1:10">
      <c r="A47" s="734"/>
      <c r="J47" s="768"/>
    </row>
    <row r="48" spans="1:10">
      <c r="A48" s="734"/>
      <c r="J48" s="768"/>
    </row>
    <row r="49" spans="1:10">
      <c r="A49" s="734"/>
      <c r="J49" s="768"/>
    </row>
    <row r="50" spans="1:10">
      <c r="A50" s="734"/>
      <c r="J50" s="768"/>
    </row>
    <row r="51" spans="1:10" ht="19.5">
      <c r="A51" s="924"/>
      <c r="B51" s="925"/>
      <c r="C51" s="925"/>
      <c r="D51" s="925"/>
      <c r="E51" s="925"/>
      <c r="F51" s="925"/>
      <c r="G51" s="925"/>
      <c r="H51" s="925"/>
      <c r="I51" s="925"/>
      <c r="J51" s="926"/>
    </row>
    <row r="52" spans="1:10">
      <c r="A52" s="771"/>
      <c r="B52" s="772"/>
      <c r="C52" s="772"/>
      <c r="D52" s="772"/>
      <c r="E52" s="772"/>
      <c r="F52" s="772"/>
      <c r="G52" s="772"/>
      <c r="H52" s="772"/>
      <c r="I52" s="772"/>
      <c r="J52" s="773"/>
    </row>
    <row r="53" spans="1:10">
      <c r="A53" s="734"/>
      <c r="J53" s="768"/>
    </row>
    <row r="54" spans="1:10">
      <c r="A54" s="734"/>
      <c r="J54" s="768"/>
    </row>
    <row r="55" spans="1:10">
      <c r="A55" s="734"/>
      <c r="J55" s="768"/>
    </row>
    <row r="56" spans="1:10">
      <c r="A56" s="734"/>
      <c r="J56" s="768"/>
    </row>
    <row r="57" spans="1:10">
      <c r="A57" s="734"/>
      <c r="J57" s="768"/>
    </row>
    <row r="58" spans="1:10">
      <c r="A58" s="734"/>
      <c r="J58" s="768"/>
    </row>
    <row r="59" spans="1:10">
      <c r="A59" s="734"/>
      <c r="J59" s="768"/>
    </row>
    <row r="60" spans="1:10">
      <c r="A60" s="734"/>
      <c r="J60" s="768"/>
    </row>
    <row r="61" spans="1:10">
      <c r="A61" s="734"/>
      <c r="J61" s="768"/>
    </row>
    <row r="62" spans="1:10" ht="18">
      <c r="A62" s="774" t="s">
        <v>407</v>
      </c>
      <c r="B62" s="775"/>
      <c r="C62" s="775"/>
      <c r="D62" s="775"/>
      <c r="E62" s="775"/>
      <c r="F62" s="775"/>
      <c r="G62" s="775"/>
      <c r="H62" s="775"/>
      <c r="I62" s="775"/>
      <c r="J62" s="776"/>
    </row>
    <row r="63" spans="1:10">
      <c r="A63" s="734"/>
      <c r="J63" s="768"/>
    </row>
    <row r="64" spans="1:10">
      <c r="A64" s="734"/>
      <c r="J64" s="768"/>
    </row>
    <row r="65" spans="1:10">
      <c r="A65" s="734"/>
      <c r="J65" s="768"/>
    </row>
    <row r="66" spans="1:10">
      <c r="A66" s="734"/>
      <c r="J66" s="768"/>
    </row>
    <row r="67" spans="1:10">
      <c r="A67" s="734"/>
      <c r="J67" s="768"/>
    </row>
    <row r="68" spans="1:10">
      <c r="A68" s="734"/>
      <c r="J68" s="768"/>
    </row>
    <row r="69" spans="1:10">
      <c r="A69" s="734"/>
      <c r="J69" s="768"/>
    </row>
    <row r="70" spans="1:10">
      <c r="A70" s="734"/>
      <c r="J70" s="768"/>
    </row>
    <row r="71" spans="1:10">
      <c r="A71" s="734"/>
      <c r="J71" s="768"/>
    </row>
    <row r="72" spans="1:10">
      <c r="A72" s="734"/>
      <c r="J72" s="768"/>
    </row>
    <row r="73" spans="1:10">
      <c r="A73" s="734"/>
      <c r="J73" s="768"/>
    </row>
    <row r="74" spans="1:10">
      <c r="A74" s="734"/>
      <c r="J74" s="768"/>
    </row>
    <row r="75" spans="1:10">
      <c r="A75" s="734"/>
      <c r="J75" s="768"/>
    </row>
    <row r="76" spans="1:10">
      <c r="A76" s="734"/>
      <c r="J76" s="768"/>
    </row>
    <row r="77" spans="1:10">
      <c r="A77" s="734"/>
      <c r="J77" s="768"/>
    </row>
    <row r="78" spans="1:10">
      <c r="A78" s="734"/>
      <c r="J78" s="768"/>
    </row>
    <row r="79" spans="1:10">
      <c r="A79" s="734"/>
      <c r="J79" s="768"/>
    </row>
    <row r="80" spans="1:10">
      <c r="A80" s="734"/>
      <c r="J80" s="768"/>
    </row>
    <row r="81" spans="1:10">
      <c r="A81" s="734"/>
      <c r="J81" s="768"/>
    </row>
    <row r="82" spans="1:10">
      <c r="A82" s="734"/>
      <c r="J82" s="768"/>
    </row>
    <row r="83" spans="1:10">
      <c r="A83" s="734"/>
      <c r="J83" s="768"/>
    </row>
    <row r="84" spans="1:10">
      <c r="A84" s="734"/>
      <c r="J84" s="768"/>
    </row>
    <row r="85" spans="1:10">
      <c r="A85" s="734"/>
      <c r="J85" s="768"/>
    </row>
    <row r="86" spans="1:10">
      <c r="A86" s="734"/>
      <c r="J86" s="768"/>
    </row>
    <row r="87" spans="1:10">
      <c r="A87" s="734"/>
      <c r="J87" s="768"/>
    </row>
    <row r="88" spans="1:10">
      <c r="A88" s="734"/>
      <c r="J88" s="768"/>
    </row>
    <row r="89" spans="1:10">
      <c r="A89" s="734"/>
      <c r="J89" s="768"/>
    </row>
    <row r="90" spans="1:10">
      <c r="A90" s="734"/>
      <c r="J90" s="768"/>
    </row>
    <row r="91" spans="1:10">
      <c r="A91" s="734"/>
      <c r="J91" s="768"/>
    </row>
    <row r="92" spans="1:10">
      <c r="A92" s="734"/>
      <c r="J92" s="768"/>
    </row>
    <row r="93" spans="1:10">
      <c r="A93" s="734"/>
      <c r="J93" s="768"/>
    </row>
    <row r="94" spans="1:10" ht="18">
      <c r="A94" s="777" t="s">
        <v>407</v>
      </c>
      <c r="B94" s="778"/>
      <c r="C94" s="779"/>
      <c r="D94" s="780"/>
      <c r="E94" s="780"/>
      <c r="F94" s="781"/>
      <c r="G94" s="778"/>
      <c r="H94" s="780"/>
      <c r="I94" s="780"/>
      <c r="J94" s="782"/>
    </row>
    <row r="95" spans="1:10" ht="15">
      <c r="A95" s="546"/>
      <c r="B95" s="240"/>
      <c r="C95" s="240"/>
      <c r="D95" s="240"/>
      <c r="E95" s="240"/>
      <c r="F95" s="240"/>
      <c r="G95" s="240"/>
      <c r="H95" s="240"/>
      <c r="I95" s="240"/>
      <c r="J95" s="547"/>
    </row>
    <row r="96" spans="1:10" ht="15">
      <c r="A96" s="546"/>
      <c r="B96" s="240"/>
      <c r="C96" s="240"/>
      <c r="D96" s="240"/>
      <c r="E96" s="240"/>
      <c r="F96" s="240"/>
      <c r="G96" s="240"/>
      <c r="H96" s="240"/>
      <c r="I96" s="240"/>
      <c r="J96" s="547"/>
    </row>
    <row r="97" spans="1:10" ht="15">
      <c r="A97" s="546"/>
      <c r="B97" s="240"/>
      <c r="C97" s="240"/>
      <c r="D97" s="240"/>
      <c r="E97" s="240"/>
      <c r="F97" s="240"/>
      <c r="G97" s="240"/>
      <c r="H97" s="240"/>
      <c r="I97" s="240"/>
      <c r="J97" s="547"/>
    </row>
    <row r="98" spans="1:10" ht="15">
      <c r="A98" s="546"/>
      <c r="B98" s="382"/>
      <c r="C98" s="240"/>
      <c r="D98" s="240"/>
      <c r="E98" s="240"/>
      <c r="F98" s="240"/>
      <c r="G98" s="240"/>
      <c r="H98" s="240"/>
      <c r="I98" s="240"/>
      <c r="J98" s="547"/>
    </row>
    <row r="99" spans="1:10" ht="15">
      <c r="A99" s="546"/>
      <c r="B99" s="382"/>
      <c r="C99" s="240"/>
      <c r="D99" s="240"/>
      <c r="E99" s="240"/>
      <c r="F99" s="240"/>
      <c r="G99" s="240"/>
      <c r="H99" s="240"/>
      <c r="I99" s="240"/>
      <c r="J99" s="547"/>
    </row>
    <row r="100" spans="1:10" ht="15">
      <c r="A100" s="546"/>
      <c r="B100" s="382"/>
      <c r="C100" s="240"/>
      <c r="D100" s="240"/>
      <c r="E100" s="240"/>
      <c r="F100" s="240"/>
      <c r="G100" s="240"/>
      <c r="H100" s="240"/>
      <c r="I100" s="240"/>
      <c r="J100" s="547"/>
    </row>
    <row r="101" spans="1:10" ht="15">
      <c r="A101" s="546"/>
      <c r="B101" s="382"/>
      <c r="C101" s="240"/>
      <c r="D101" s="240"/>
      <c r="E101" s="240"/>
      <c r="F101" s="240"/>
      <c r="G101" s="240"/>
      <c r="H101" s="240"/>
      <c r="I101" s="240"/>
      <c r="J101" s="547"/>
    </row>
    <row r="102" spans="1:10" ht="15">
      <c r="A102" s="546"/>
      <c r="B102" s="382"/>
      <c r="C102" s="240"/>
      <c r="D102" s="240"/>
      <c r="E102" s="240"/>
      <c r="F102" s="240"/>
      <c r="G102" s="240"/>
      <c r="H102" s="240"/>
      <c r="I102" s="240"/>
      <c r="J102" s="547"/>
    </row>
    <row r="103" spans="1:10" ht="15">
      <c r="A103" s="546"/>
      <c r="B103" s="382"/>
      <c r="C103" s="240"/>
      <c r="D103" s="240"/>
      <c r="E103" s="240"/>
      <c r="F103" s="240"/>
      <c r="G103" s="240"/>
      <c r="H103" s="240"/>
      <c r="I103" s="240"/>
      <c r="J103" s="547"/>
    </row>
    <row r="104" spans="1:10" ht="15">
      <c r="A104" s="546"/>
      <c r="B104" s="382"/>
      <c r="C104" s="240"/>
      <c r="D104" s="240"/>
      <c r="E104" s="240"/>
      <c r="F104" s="240"/>
      <c r="G104" s="240"/>
      <c r="H104" s="240"/>
      <c r="I104" s="240"/>
      <c r="J104" s="547"/>
    </row>
    <row r="105" spans="1:10" ht="15">
      <c r="A105" s="546"/>
      <c r="B105" s="382"/>
      <c r="C105" s="240"/>
      <c r="D105" s="240"/>
      <c r="E105" s="240"/>
      <c r="F105" s="240"/>
      <c r="G105" s="240"/>
      <c r="H105" s="240"/>
      <c r="I105" s="240"/>
      <c r="J105" s="547"/>
    </row>
    <row r="106" spans="1:10" ht="15">
      <c r="A106" s="546"/>
      <c r="B106" s="382"/>
      <c r="C106" s="240"/>
      <c r="D106" s="240"/>
      <c r="E106" s="240"/>
      <c r="F106" s="240"/>
      <c r="G106" s="240"/>
      <c r="H106" s="240"/>
      <c r="I106" s="240"/>
      <c r="J106" s="547"/>
    </row>
    <row r="107" spans="1:10" ht="15">
      <c r="A107" s="546"/>
      <c r="B107" s="382"/>
      <c r="C107" s="240"/>
      <c r="D107" s="240"/>
      <c r="E107" s="240"/>
      <c r="F107" s="240"/>
      <c r="G107" s="240"/>
      <c r="H107" s="240"/>
      <c r="I107" s="240"/>
      <c r="J107" s="547"/>
    </row>
    <row r="108" spans="1:10" ht="15">
      <c r="A108" s="546"/>
      <c r="B108" s="382"/>
      <c r="C108" s="240"/>
      <c r="D108" s="240"/>
      <c r="E108" s="240"/>
      <c r="F108" s="240"/>
      <c r="G108" s="240"/>
      <c r="H108" s="240"/>
      <c r="I108" s="240"/>
      <c r="J108" s="547"/>
    </row>
    <row r="109" spans="1:10" ht="15">
      <c r="A109" s="546"/>
      <c r="B109" s="382"/>
      <c r="C109" s="240"/>
      <c r="D109" s="240"/>
      <c r="E109" s="240"/>
      <c r="F109" s="240"/>
      <c r="G109" s="240"/>
      <c r="H109" s="240"/>
      <c r="I109" s="240"/>
      <c r="J109" s="547"/>
    </row>
    <row r="110" spans="1:10" ht="15">
      <c r="A110" s="546"/>
      <c r="B110" s="382"/>
      <c r="C110" s="240"/>
      <c r="D110" s="240"/>
      <c r="E110" s="240"/>
      <c r="F110" s="240"/>
      <c r="G110" s="240"/>
      <c r="H110" s="240"/>
      <c r="I110" s="240"/>
      <c r="J110" s="547"/>
    </row>
    <row r="111" spans="1:10" ht="15">
      <c r="A111" s="546"/>
      <c r="B111" s="382"/>
      <c r="C111" s="240"/>
      <c r="D111" s="240"/>
      <c r="E111" s="240"/>
      <c r="F111" s="240"/>
      <c r="G111" s="240"/>
      <c r="H111" s="240"/>
      <c r="I111" s="240"/>
      <c r="J111" s="547"/>
    </row>
    <row r="112" spans="1:10" ht="15">
      <c r="A112" s="546"/>
      <c r="B112" s="382"/>
      <c r="C112" s="240"/>
      <c r="D112" s="240"/>
      <c r="E112" s="240"/>
      <c r="F112" s="240"/>
      <c r="G112" s="240"/>
      <c r="H112" s="240"/>
      <c r="I112" s="240"/>
      <c r="J112" s="547"/>
    </row>
    <row r="113" spans="1:10" ht="15">
      <c r="A113" s="546"/>
      <c r="B113" s="382"/>
      <c r="C113" s="240"/>
      <c r="D113" s="240"/>
      <c r="E113" s="240"/>
      <c r="F113" s="240"/>
      <c r="G113" s="240"/>
      <c r="H113" s="240"/>
      <c r="I113" s="240"/>
      <c r="J113" s="547"/>
    </row>
    <row r="114" spans="1:10" ht="15">
      <c r="A114" s="546"/>
      <c r="B114" s="382"/>
      <c r="C114" s="240"/>
      <c r="D114" s="240"/>
      <c r="E114" s="240"/>
      <c r="F114" s="240"/>
      <c r="G114" s="240"/>
      <c r="H114" s="240"/>
      <c r="I114" s="240"/>
      <c r="J114" s="547"/>
    </row>
    <row r="115" spans="1:10" ht="15">
      <c r="A115" s="546"/>
      <c r="B115" s="382"/>
      <c r="C115" s="240"/>
      <c r="D115" s="240"/>
      <c r="E115" s="240"/>
      <c r="F115" s="240"/>
      <c r="G115" s="240"/>
      <c r="H115" s="240"/>
      <c r="I115" s="240"/>
      <c r="J115" s="547"/>
    </row>
    <row r="116" spans="1:10" ht="18">
      <c r="A116" s="777" t="s">
        <v>407</v>
      </c>
      <c r="B116" s="778"/>
      <c r="C116" s="779"/>
      <c r="D116" s="780"/>
      <c r="E116" s="780"/>
      <c r="F116" s="781"/>
      <c r="G116" s="598"/>
      <c r="H116" s="783"/>
      <c r="I116" s="783"/>
      <c r="J116" s="784"/>
    </row>
    <row r="117" spans="1:10" ht="15">
      <c r="A117" s="785"/>
      <c r="B117" s="770"/>
      <c r="C117" s="770"/>
      <c r="D117" s="770"/>
      <c r="E117" s="770"/>
      <c r="F117" s="770"/>
      <c r="G117" s="785"/>
      <c r="H117" s="785"/>
      <c r="I117" s="770"/>
    </row>
  </sheetData>
  <mergeCells count="3">
    <mergeCell ref="A6:J6"/>
    <mergeCell ref="G16:J16"/>
    <mergeCell ref="A51:J51"/>
  </mergeCells>
  <pageMargins left="0.70866141732283472" right="0.70866141732283472" top="0.74803149606299213" bottom="0.74803149606299213" header="0.31496062992125984" footer="0.31496062992125984"/>
  <pageSetup paperSize="9" scale="62" firstPageNumber="37" orientation="portrait" useFirstPageNumber="1" r:id="rId1"/>
  <headerFooter>
    <oddHeader>&amp;LComité de Prévision et de Conjoncture&amp;RTableau de bord de l’économie - 4ème trimestre 2024</oddHeader>
    <oddFooter>&amp;C&amp;"Arial,Normal"&amp;P</oddFooter>
  </headerFooter>
  <rowBreaks count="1" manualBreakCount="1">
    <brk id="62" max="10"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A7CD7-0932-40E1-BA4A-35ACDC1E52D6}">
  <sheetPr>
    <tabColor rgb="FF00CC00"/>
  </sheetPr>
  <dimension ref="A1:N84"/>
  <sheetViews>
    <sheetView view="pageBreakPreview" zoomScaleNormal="100" zoomScaleSheetLayoutView="100" zoomScalePageLayoutView="80" workbookViewId="0">
      <selection activeCell="M29" sqref="M29"/>
    </sheetView>
  </sheetViews>
  <sheetFormatPr baseColWidth="10" defaultColWidth="12.0546875" defaultRowHeight="12.3"/>
  <cols>
    <col min="1" max="1" width="6" style="799" customWidth="1"/>
    <col min="2" max="2" width="12.0546875" style="799"/>
    <col min="3" max="3" width="7.0546875" style="799" customWidth="1"/>
    <col min="4" max="14" width="11" style="799" customWidth="1"/>
    <col min="15" max="16384" width="12.0546875" style="799"/>
  </cols>
  <sheetData>
    <row r="1" spans="1:14" s="545" customFormat="1" ht="16.149999999999999" customHeight="1">
      <c r="A1" s="786"/>
    </row>
    <row r="2" spans="1:14" s="240" customFormat="1" ht="20.100000000000001" customHeight="1">
      <c r="B2" s="787"/>
      <c r="C2" s="788"/>
      <c r="D2" s="788"/>
      <c r="E2" s="788"/>
      <c r="F2" s="788"/>
      <c r="G2" s="788"/>
      <c r="H2" s="788"/>
      <c r="I2" s="788"/>
      <c r="J2" s="788"/>
      <c r="K2" s="788"/>
      <c r="L2" s="788"/>
      <c r="M2" s="788"/>
      <c r="N2" s="789"/>
    </row>
    <row r="3" spans="1:14" s="240" customFormat="1" ht="32.25" customHeight="1">
      <c r="B3" s="790"/>
      <c r="C3" s="791"/>
      <c r="D3" s="791"/>
      <c r="E3" s="791"/>
      <c r="F3" s="791"/>
      <c r="G3" s="791"/>
      <c r="H3" s="791"/>
      <c r="I3" s="791"/>
      <c r="J3" s="791"/>
      <c r="K3" s="791"/>
      <c r="L3" s="791"/>
      <c r="M3" s="791"/>
      <c r="N3" s="792"/>
    </row>
    <row r="4" spans="1:14" s="793" customFormat="1" ht="16.149999999999999" customHeight="1">
      <c r="B4" s="794"/>
      <c r="C4" s="795"/>
      <c r="D4" s="796"/>
      <c r="E4" s="795"/>
      <c r="N4" s="797"/>
    </row>
    <row r="5" spans="1:14" s="793" customFormat="1" ht="16.149999999999999" customHeight="1">
      <c r="B5" s="794" t="s">
        <v>408</v>
      </c>
      <c r="C5" s="795"/>
      <c r="D5" s="796" t="s">
        <v>409</v>
      </c>
      <c r="E5" s="795"/>
      <c r="N5" s="797"/>
    </row>
    <row r="6" spans="1:14" s="793" customFormat="1" ht="16.149999999999999" customHeight="1">
      <c r="B6" s="794" t="s">
        <v>410</v>
      </c>
      <c r="C6" s="795"/>
      <c r="D6" s="796" t="s">
        <v>411</v>
      </c>
      <c r="E6" s="795"/>
      <c r="F6" s="795"/>
      <c r="G6" s="795"/>
      <c r="H6" s="795"/>
      <c r="N6" s="797"/>
    </row>
    <row r="7" spans="1:14" s="793" customFormat="1" ht="16.149999999999999" customHeight="1">
      <c r="B7" s="794" t="s">
        <v>412</v>
      </c>
      <c r="D7" s="796" t="s">
        <v>413</v>
      </c>
      <c r="N7" s="797"/>
    </row>
    <row r="8" spans="1:14" s="793" customFormat="1" ht="16.149999999999999" customHeight="1">
      <c r="B8" s="794" t="s">
        <v>414</v>
      </c>
      <c r="D8" s="796" t="s">
        <v>415</v>
      </c>
      <c r="N8" s="797"/>
    </row>
    <row r="9" spans="1:14" s="793" customFormat="1" ht="16.149999999999999" customHeight="1">
      <c r="B9" s="794" t="s">
        <v>416</v>
      </c>
      <c r="C9" s="795"/>
      <c r="D9" s="796" t="s">
        <v>417</v>
      </c>
      <c r="N9" s="797"/>
    </row>
    <row r="10" spans="1:14" s="793" customFormat="1" ht="16.149999999999999" customHeight="1">
      <c r="B10" s="794" t="s">
        <v>418</v>
      </c>
      <c r="C10" s="795"/>
      <c r="D10" s="796" t="s">
        <v>419</v>
      </c>
      <c r="N10" s="797"/>
    </row>
    <row r="11" spans="1:14" s="793" customFormat="1" ht="16.149999999999999" customHeight="1">
      <c r="B11" s="794" t="s">
        <v>420</v>
      </c>
      <c r="D11" s="796" t="s">
        <v>421</v>
      </c>
      <c r="N11" s="797"/>
    </row>
    <row r="12" spans="1:14" s="793" customFormat="1" ht="16.149999999999999" customHeight="1">
      <c r="B12" s="794" t="s">
        <v>422</v>
      </c>
      <c r="C12" s="795"/>
      <c r="D12" s="796" t="s">
        <v>423</v>
      </c>
      <c r="N12" s="797"/>
    </row>
    <row r="13" spans="1:14" s="793" customFormat="1" ht="16.149999999999999" customHeight="1">
      <c r="B13" s="794" t="s">
        <v>424</v>
      </c>
      <c r="D13" s="796" t="s">
        <v>425</v>
      </c>
      <c r="N13" s="797"/>
    </row>
    <row r="14" spans="1:14" s="793" customFormat="1" ht="16.149999999999999" customHeight="1">
      <c r="B14" s="794" t="s">
        <v>426</v>
      </c>
      <c r="C14" s="795"/>
      <c r="D14" s="796" t="s">
        <v>427</v>
      </c>
      <c r="E14" s="795"/>
      <c r="N14" s="797"/>
    </row>
    <row r="15" spans="1:14" s="793" customFormat="1" ht="16.149999999999999" customHeight="1">
      <c r="B15" s="794" t="s">
        <v>428</v>
      </c>
      <c r="D15" s="796" t="s">
        <v>429</v>
      </c>
      <c r="N15" s="797"/>
    </row>
    <row r="16" spans="1:14" s="793" customFormat="1" ht="16.149999999999999" customHeight="1">
      <c r="B16" s="794" t="s">
        <v>430</v>
      </c>
      <c r="C16" s="795"/>
      <c r="D16" s="796" t="s">
        <v>431</v>
      </c>
      <c r="N16" s="797"/>
    </row>
    <row r="17" spans="2:14" s="793" customFormat="1" ht="16.149999999999999" customHeight="1">
      <c r="B17" s="794" t="s">
        <v>432</v>
      </c>
      <c r="D17" s="796" t="s">
        <v>433</v>
      </c>
      <c r="N17" s="797"/>
    </row>
    <row r="18" spans="2:14" s="793" customFormat="1" ht="16.149999999999999" customHeight="1">
      <c r="B18" s="794" t="s">
        <v>434</v>
      </c>
      <c r="D18" s="796" t="s">
        <v>435</v>
      </c>
      <c r="N18" s="797"/>
    </row>
    <row r="19" spans="2:14" s="793" customFormat="1" ht="16.149999999999999" customHeight="1">
      <c r="B19" s="794"/>
      <c r="D19" s="796"/>
      <c r="N19" s="797"/>
    </row>
    <row r="20" spans="2:14">
      <c r="B20" s="798"/>
      <c r="N20" s="800"/>
    </row>
    <row r="21" spans="2:14">
      <c r="B21" s="798"/>
      <c r="N21" s="800"/>
    </row>
    <row r="22" spans="2:14">
      <c r="B22" s="798"/>
      <c r="N22" s="800"/>
    </row>
    <row r="23" spans="2:14">
      <c r="B23" s="798"/>
      <c r="N23" s="800"/>
    </row>
    <row r="24" spans="2:14">
      <c r="B24" s="798"/>
      <c r="N24" s="800"/>
    </row>
    <row r="25" spans="2:14">
      <c r="B25" s="798"/>
      <c r="N25" s="800"/>
    </row>
    <row r="26" spans="2:14">
      <c r="B26" s="798"/>
      <c r="N26" s="800"/>
    </row>
    <row r="27" spans="2:14">
      <c r="B27" s="798"/>
      <c r="N27" s="800"/>
    </row>
    <row r="28" spans="2:14">
      <c r="B28" s="798"/>
      <c r="N28" s="800"/>
    </row>
    <row r="29" spans="2:14">
      <c r="B29" s="798"/>
      <c r="N29" s="800"/>
    </row>
    <row r="30" spans="2:14">
      <c r="B30" s="798"/>
      <c r="N30" s="800"/>
    </row>
    <row r="31" spans="2:14">
      <c r="B31" s="798"/>
      <c r="N31" s="800"/>
    </row>
    <row r="32" spans="2:14">
      <c r="B32" s="798"/>
      <c r="N32" s="800"/>
    </row>
    <row r="33" spans="2:14">
      <c r="B33" s="798"/>
      <c r="N33" s="800"/>
    </row>
    <row r="34" spans="2:14">
      <c r="B34" s="798"/>
      <c r="N34" s="800"/>
    </row>
    <row r="35" spans="2:14">
      <c r="B35" s="798"/>
      <c r="N35" s="800"/>
    </row>
    <row r="36" spans="2:14">
      <c r="B36" s="798"/>
      <c r="N36" s="800"/>
    </row>
    <row r="37" spans="2:14">
      <c r="B37" s="798"/>
      <c r="N37" s="800"/>
    </row>
    <row r="38" spans="2:14">
      <c r="B38" s="798"/>
      <c r="N38" s="800"/>
    </row>
    <row r="39" spans="2:14">
      <c r="B39" s="798"/>
      <c r="N39" s="800"/>
    </row>
    <row r="40" spans="2:14">
      <c r="B40" s="798"/>
      <c r="N40" s="800"/>
    </row>
    <row r="41" spans="2:14">
      <c r="B41" s="798"/>
      <c r="N41" s="800"/>
    </row>
    <row r="42" spans="2:14">
      <c r="B42" s="798"/>
      <c r="N42" s="800"/>
    </row>
    <row r="43" spans="2:14">
      <c r="B43" s="798"/>
      <c r="N43" s="800"/>
    </row>
    <row r="44" spans="2:14">
      <c r="B44" s="798"/>
      <c r="N44" s="800"/>
    </row>
    <row r="45" spans="2:14">
      <c r="B45" s="798"/>
      <c r="N45" s="800"/>
    </row>
    <row r="46" spans="2:14">
      <c r="B46" s="798"/>
      <c r="N46" s="800"/>
    </row>
    <row r="47" spans="2:14">
      <c r="B47" s="798"/>
      <c r="N47" s="800"/>
    </row>
    <row r="48" spans="2:14">
      <c r="B48" s="798"/>
      <c r="N48" s="800"/>
    </row>
    <row r="49" spans="2:14">
      <c r="B49" s="798"/>
      <c r="N49" s="800"/>
    </row>
    <row r="50" spans="2:14">
      <c r="B50" s="798"/>
      <c r="N50" s="800"/>
    </row>
    <row r="51" spans="2:14">
      <c r="B51" s="798"/>
      <c r="N51" s="800"/>
    </row>
    <row r="52" spans="2:14">
      <c r="B52" s="798"/>
      <c r="N52" s="800"/>
    </row>
    <row r="53" spans="2:14">
      <c r="B53" s="798"/>
      <c r="N53" s="800"/>
    </row>
    <row r="54" spans="2:14">
      <c r="B54" s="798"/>
      <c r="N54" s="800"/>
    </row>
    <row r="55" spans="2:14">
      <c r="B55" s="798"/>
      <c r="N55" s="800"/>
    </row>
    <row r="56" spans="2:14">
      <c r="B56" s="798"/>
      <c r="N56" s="800"/>
    </row>
    <row r="57" spans="2:14">
      <c r="B57" s="798"/>
      <c r="N57" s="800"/>
    </row>
    <row r="58" spans="2:14">
      <c r="B58" s="798"/>
      <c r="N58" s="800"/>
    </row>
    <row r="59" spans="2:14">
      <c r="B59" s="798"/>
      <c r="N59" s="800"/>
    </row>
    <row r="60" spans="2:14">
      <c r="B60" s="798"/>
      <c r="N60" s="800"/>
    </row>
    <row r="61" spans="2:14">
      <c r="B61" s="798"/>
      <c r="N61" s="800"/>
    </row>
    <row r="62" spans="2:14">
      <c r="B62" s="798"/>
      <c r="N62" s="800"/>
    </row>
    <row r="63" spans="2:14">
      <c r="B63" s="798"/>
      <c r="N63" s="800"/>
    </row>
    <row r="64" spans="2:14">
      <c r="B64" s="798"/>
      <c r="N64" s="800"/>
    </row>
    <row r="65" spans="2:14">
      <c r="B65" s="798"/>
      <c r="N65" s="800"/>
    </row>
    <row r="66" spans="2:14">
      <c r="B66" s="798"/>
      <c r="N66" s="800"/>
    </row>
    <row r="67" spans="2:14">
      <c r="B67" s="798"/>
      <c r="N67" s="800"/>
    </row>
    <row r="68" spans="2:14">
      <c r="B68" s="798"/>
      <c r="N68" s="800"/>
    </row>
    <row r="69" spans="2:14">
      <c r="B69" s="798"/>
      <c r="N69" s="800"/>
    </row>
    <row r="70" spans="2:14">
      <c r="B70" s="798"/>
      <c r="N70" s="800"/>
    </row>
    <row r="71" spans="2:14">
      <c r="B71" s="798"/>
      <c r="N71" s="800"/>
    </row>
    <row r="72" spans="2:14">
      <c r="B72" s="798"/>
      <c r="N72" s="800"/>
    </row>
    <row r="73" spans="2:14">
      <c r="B73" s="798"/>
      <c r="N73" s="800"/>
    </row>
    <row r="74" spans="2:14">
      <c r="B74" s="798"/>
      <c r="N74" s="800"/>
    </row>
    <row r="75" spans="2:14">
      <c r="B75" s="798"/>
      <c r="N75" s="800"/>
    </row>
    <row r="76" spans="2:14">
      <c r="B76" s="798"/>
      <c r="N76" s="800"/>
    </row>
    <row r="77" spans="2:14">
      <c r="B77" s="798"/>
      <c r="N77" s="800"/>
    </row>
    <row r="78" spans="2:14">
      <c r="B78" s="798"/>
      <c r="N78" s="800"/>
    </row>
    <row r="79" spans="2:14">
      <c r="B79" s="798"/>
      <c r="N79" s="800"/>
    </row>
    <row r="80" spans="2:14">
      <c r="B80" s="798"/>
      <c r="N80" s="800"/>
    </row>
    <row r="81" spans="2:14">
      <c r="B81" s="798"/>
      <c r="N81" s="800"/>
    </row>
    <row r="82" spans="2:14">
      <c r="B82" s="798"/>
      <c r="N82" s="800"/>
    </row>
    <row r="83" spans="2:14">
      <c r="B83" s="798"/>
      <c r="N83" s="800"/>
    </row>
    <row r="84" spans="2:14" ht="8.25" customHeight="1">
      <c r="B84" s="801"/>
      <c r="C84" s="802"/>
      <c r="D84" s="802"/>
      <c r="E84" s="802"/>
      <c r="F84" s="802"/>
      <c r="G84" s="802"/>
      <c r="H84" s="802"/>
      <c r="I84" s="802"/>
      <c r="J84" s="802"/>
      <c r="K84" s="802"/>
      <c r="L84" s="802"/>
      <c r="M84" s="802"/>
      <c r="N84" s="803"/>
    </row>
  </sheetData>
  <pageMargins left="0.70866141732283472" right="0.70866141732283472" top="0.74803149606299213" bottom="0.74803149606299213" header="0.31496062992125984" footer="0.31496062992125984"/>
  <pageSetup paperSize="9" scale="63" firstPageNumber="39" orientation="portrait" useFirstPageNumber="1" r:id="rId1"/>
  <headerFooter>
    <oddHeader>&amp;LComité de Prévision et de Conjoncture&amp;RTableau de bord de l'économie - 4 ème trimestre 2024</oddHeader>
    <oddFooter>&amp;C&amp;P</oddFooter>
  </headerFooter>
  <drawing r:id="rId2"/>
  <legacyDrawing r:id="rId3"/>
  <oleObjects>
    <mc:AlternateContent xmlns:mc="http://schemas.openxmlformats.org/markup-compatibility/2006">
      <mc:Choice Requires="x14">
        <oleObject progId="Equation.DSMT4" shapeId="16385" r:id="rId4">
          <objectPr defaultSize="0" autoPict="0" r:id="rId5">
            <anchor moveWithCells="1">
              <from>
                <xdr:col>11</xdr:col>
                <xdr:colOff>38100</xdr:colOff>
                <xdr:row>78</xdr:row>
                <xdr:rowOff>30480</xdr:rowOff>
              </from>
              <to>
                <xdr:col>12</xdr:col>
                <xdr:colOff>419100</xdr:colOff>
                <xdr:row>83</xdr:row>
                <xdr:rowOff>57150</xdr:rowOff>
              </to>
            </anchor>
          </objectPr>
        </oleObject>
      </mc:Choice>
      <mc:Fallback>
        <oleObject progId="Equation.DSMT4" shapeId="16385" r:id="rId4"/>
      </mc:Fallback>
    </mc:AlternateContent>
    <mc:AlternateContent xmlns:mc="http://schemas.openxmlformats.org/markup-compatibility/2006">
      <mc:Choice Requires="x14">
        <oleObject progId="Equation.DSMT4" shapeId="16386" r:id="rId6">
          <objectPr defaultSize="0" autoPict="0" r:id="rId7">
            <anchor moveWithCells="1">
              <from>
                <xdr:col>1</xdr:col>
                <xdr:colOff>704850</xdr:colOff>
                <xdr:row>79</xdr:row>
                <xdr:rowOff>144780</xdr:rowOff>
              </from>
              <to>
                <xdr:col>2</xdr:col>
                <xdr:colOff>373380</xdr:colOff>
                <xdr:row>82</xdr:row>
                <xdr:rowOff>68580</xdr:rowOff>
              </to>
            </anchor>
          </objectPr>
        </oleObject>
      </mc:Choice>
      <mc:Fallback>
        <oleObject progId="Equation.DSMT4" shapeId="1638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36452-08D4-4C49-99D5-0084FBCD3CFF}">
  <dimension ref="A1:G41"/>
  <sheetViews>
    <sheetView view="pageBreakPreview" zoomScale="120" zoomScaleNormal="80" zoomScaleSheetLayoutView="120" zoomScalePageLayoutView="140" workbookViewId="0">
      <selection activeCell="M29" sqref="M29"/>
    </sheetView>
  </sheetViews>
  <sheetFormatPr baseColWidth="10" defaultColWidth="11.609375" defaultRowHeight="17.399999999999999"/>
  <cols>
    <col min="1" max="1" width="90.609375" style="8" customWidth="1"/>
    <col min="2" max="2" width="4.5" style="8" customWidth="1"/>
    <col min="3" max="16384" width="11.609375" style="8"/>
  </cols>
  <sheetData>
    <row r="1" spans="1:7">
      <c r="A1" s="6"/>
      <c r="B1" s="7"/>
    </row>
    <row r="2" spans="1:7" ht="22.5">
      <c r="A2" s="822" t="s">
        <v>0</v>
      </c>
      <c r="B2" s="823"/>
    </row>
    <row r="3" spans="1:7">
      <c r="A3" s="9"/>
      <c r="B3" s="10"/>
    </row>
    <row r="4" spans="1:7" ht="17.7">
      <c r="A4" s="11" t="s">
        <v>1</v>
      </c>
      <c r="B4" s="12">
        <v>2</v>
      </c>
    </row>
    <row r="5" spans="1:7">
      <c r="A5" s="9"/>
      <c r="B5" s="13"/>
    </row>
    <row r="6" spans="1:7" ht="17.7">
      <c r="A6" s="14" t="s">
        <v>2</v>
      </c>
      <c r="B6" s="12">
        <v>3</v>
      </c>
    </row>
    <row r="7" spans="1:7" ht="17.7">
      <c r="A7" s="14"/>
      <c r="B7" s="12"/>
      <c r="D7" s="15" t="s">
        <v>3</v>
      </c>
      <c r="E7" s="2"/>
      <c r="F7" s="15" t="s">
        <v>4</v>
      </c>
      <c r="G7" s="2"/>
    </row>
    <row r="8" spans="1:7" ht="17.7">
      <c r="A8" s="14" t="s">
        <v>5</v>
      </c>
      <c r="B8" s="12">
        <v>4</v>
      </c>
    </row>
    <row r="9" spans="1:7" ht="17.7">
      <c r="A9" s="16"/>
      <c r="B9" s="17"/>
    </row>
    <row r="10" spans="1:7" ht="17.7">
      <c r="A10" s="14" t="s">
        <v>6</v>
      </c>
      <c r="B10" s="12">
        <v>6</v>
      </c>
    </row>
    <row r="11" spans="1:7" ht="17.7">
      <c r="A11" s="16"/>
      <c r="B11" s="17"/>
    </row>
    <row r="12" spans="1:7" ht="17.7">
      <c r="A12" s="14" t="s">
        <v>7</v>
      </c>
      <c r="B12" s="12">
        <v>8</v>
      </c>
    </row>
    <row r="13" spans="1:7" ht="17.7">
      <c r="A13" s="16"/>
      <c r="B13" s="17"/>
    </row>
    <row r="14" spans="1:7" ht="17.7">
      <c r="A14" s="14" t="s">
        <v>8</v>
      </c>
      <c r="B14" s="12">
        <v>11</v>
      </c>
    </row>
    <row r="15" spans="1:7" ht="17.7">
      <c r="A15" s="16"/>
      <c r="B15" s="17"/>
    </row>
    <row r="16" spans="1:7" ht="17.7">
      <c r="A16" s="14" t="s">
        <v>9</v>
      </c>
      <c r="B16" s="12">
        <v>14</v>
      </c>
    </row>
    <row r="17" spans="1:2" ht="17.7">
      <c r="A17" s="14"/>
      <c r="B17" s="12"/>
    </row>
    <row r="18" spans="1:2" ht="17.7">
      <c r="A18" s="14" t="s">
        <v>10</v>
      </c>
      <c r="B18" s="12">
        <v>17</v>
      </c>
    </row>
    <row r="19" spans="1:2" ht="17.7">
      <c r="A19" s="16"/>
      <c r="B19" s="17"/>
    </row>
    <row r="20" spans="1:2" ht="17.7">
      <c r="A20" s="14" t="s">
        <v>11</v>
      </c>
      <c r="B20" s="12">
        <v>18</v>
      </c>
    </row>
    <row r="21" spans="1:2" ht="17.7">
      <c r="A21" s="16"/>
      <c r="B21" s="17"/>
    </row>
    <row r="22" spans="1:2" ht="17.7">
      <c r="A22" s="14" t="s">
        <v>12</v>
      </c>
      <c r="B22" s="12">
        <v>23</v>
      </c>
    </row>
    <row r="23" spans="1:2" ht="17.7">
      <c r="A23" s="16"/>
      <c r="B23" s="17"/>
    </row>
    <row r="24" spans="1:2" ht="17.7">
      <c r="A24" s="14" t="s">
        <v>13</v>
      </c>
      <c r="B24" s="12">
        <v>26</v>
      </c>
    </row>
    <row r="25" spans="1:2" ht="17.7">
      <c r="A25" s="16"/>
      <c r="B25" s="17"/>
    </row>
    <row r="26" spans="1:2" ht="17.7">
      <c r="A26" s="14" t="s">
        <v>14</v>
      </c>
      <c r="B26" s="12">
        <v>27</v>
      </c>
    </row>
    <row r="27" spans="1:2" ht="17.7">
      <c r="A27" s="16"/>
      <c r="B27" s="17"/>
    </row>
    <row r="28" spans="1:2" ht="17.7">
      <c r="A28" s="14" t="s">
        <v>15</v>
      </c>
      <c r="B28" s="12">
        <v>29</v>
      </c>
    </row>
    <row r="29" spans="1:2" ht="17.7">
      <c r="A29" s="16"/>
      <c r="B29" s="17"/>
    </row>
    <row r="30" spans="1:2" ht="17.7">
      <c r="A30" s="14" t="s">
        <v>16</v>
      </c>
      <c r="B30" s="12">
        <v>32</v>
      </c>
    </row>
    <row r="31" spans="1:2" ht="17.7">
      <c r="A31" s="16"/>
      <c r="B31" s="17"/>
    </row>
    <row r="32" spans="1:2" ht="17.7">
      <c r="A32" s="14" t="s">
        <v>17</v>
      </c>
      <c r="B32" s="12">
        <v>35</v>
      </c>
    </row>
    <row r="33" spans="1:2" ht="17.7">
      <c r="A33" s="16"/>
      <c r="B33" s="17"/>
    </row>
    <row r="34" spans="1:2" ht="17.7">
      <c r="A34" s="14" t="s">
        <v>18</v>
      </c>
      <c r="B34" s="12">
        <v>37</v>
      </c>
    </row>
    <row r="35" spans="1:2" ht="17.7">
      <c r="A35" s="18"/>
      <c r="B35" s="19"/>
    </row>
    <row r="36" spans="1:2" ht="17.7">
      <c r="A36" s="14" t="s">
        <v>19</v>
      </c>
      <c r="B36" s="19">
        <v>39</v>
      </c>
    </row>
    <row r="37" spans="1:2" ht="20.100000000000001">
      <c r="A37" s="20"/>
      <c r="B37" s="13"/>
    </row>
    <row r="38" spans="1:2" ht="17.7">
      <c r="A38" s="14" t="s">
        <v>20</v>
      </c>
      <c r="B38" s="19">
        <v>40</v>
      </c>
    </row>
    <row r="39" spans="1:2" ht="20.100000000000001">
      <c r="A39" s="21"/>
      <c r="B39" s="22"/>
    </row>
    <row r="40" spans="1:2" ht="20.100000000000001">
      <c r="A40" s="23"/>
      <c r="B40" s="24"/>
    </row>
    <row r="41" spans="1:2" ht="20.100000000000001">
      <c r="A41" s="25"/>
    </row>
  </sheetData>
  <mergeCells count="1">
    <mergeCell ref="A2:B2"/>
  </mergeCells>
  <hyperlinks>
    <hyperlink ref="B6" location="SectReel_CNT!A1" display="SectReel_CNT!A1" xr:uid="{5AA4928F-CC98-47A5-84E8-A8F052E58CE3}"/>
    <hyperlink ref="A6" location="SectReel_CNT!A1" display="SectReel_CNT" xr:uid="{4DA45EA1-9AC5-4782-A6EA-06C264595DA1}"/>
    <hyperlink ref="B10" location="SectReel_IHPC!A1" display="SectReel_IHPC!A1" xr:uid="{3062A87C-7F4C-43E8-9201-F4EFB1951163}"/>
    <hyperlink ref="A10" location="SectReel_IHPC!A1" display="SectReel_IHPC" xr:uid="{F39B028A-B351-4304-9E7E-852F61AD8C25}"/>
    <hyperlink ref="B12" location="SectReel_IPI!A1" display="SectReel_IPI!A1" xr:uid="{541FF379-90A6-40EB-965F-3E3B84C588E0}"/>
    <hyperlink ref="B14" location="SectReel_Elevage!A1" display="SectReel_Elevage!A1" xr:uid="{186F1F32-D98D-4CBF-9AB3-19D047A8E03A}"/>
    <hyperlink ref="A12" location="SectReel_IPI!A1" display="SectReel_IPI" xr:uid="{45E0B95E-E325-4DD0-9287-761BAF7A6288}"/>
    <hyperlink ref="A14" location="SectReel_Elevage!A1" display="SectReel_Elevage" xr:uid="{0DB13F30-E540-4150-A74E-0ADD06145E1C}"/>
    <hyperlink ref="B16" location="SectReel_Agriculture!A1" display="SectReel_Agriculture!A1" xr:uid="{CEE10A73-B996-451B-A155-73F28B4FA5CD}"/>
    <hyperlink ref="A16" location="SectReel_Agriculture!A1" display="SectReel_Agriculture" xr:uid="{85E0121D-2FCA-4CE7-B26B-246D4B16387B}"/>
    <hyperlink ref="B20" location="'Finances Pub'!A1" display="'Finances Pub'!A1" xr:uid="{07EE6CC7-C656-41F0-927E-0CE1CC76D403}"/>
    <hyperlink ref="A20" location="'Finances Pub'!A1" display="Finances Pub" xr:uid="{A81A94B7-15CE-4F08-9277-526571DC6EAD}"/>
    <hyperlink ref="A22" location="'Fin Pub_Annexe'!A1" display="Fin Pub_Annexe" xr:uid="{BFF5617C-AFE5-4173-B28C-3D0005033CFF}"/>
    <hyperlink ref="B22" location="'Fin Pub_Annexe'!A1" display="'Fin Pub_Annexe'!A1" xr:uid="{0C8896C5-B987-48D2-B009-9EFE30B48670}"/>
    <hyperlink ref="A24" location="Finance_Pub_Masse_sal!A1" display="Finance_Pub_Masse_sal" xr:uid="{B0A32C55-C79B-4C30-96B0-2354E95AE842}"/>
    <hyperlink ref="B24" location="Finance_Pub_Masse_sal!A1" display="Finance_Pub_Masse_sal!A1" xr:uid="{98AB150D-0A76-4FF9-BB83-539FAB88FF0C}"/>
    <hyperlink ref="A26" location="SecteurExt_BDP!A1" display="SecteurExt_BDP" xr:uid="{3AA52F77-421D-49D7-8D7E-C7989E5D06CC}"/>
    <hyperlink ref="B26" location="SecteurExt_BDP!A1" display="SecteurExt_BDP!A1" xr:uid="{E2D94200-4414-44AA-8702-E4F6695D1631}"/>
    <hyperlink ref="A28" location="SecteurExt_Comext!A1" display="SecteurExt_Comext" xr:uid="{F9DDC821-857C-4904-9F4F-6CDA56C68F11}"/>
    <hyperlink ref="B28" location="SecteurExt_Comext!A1" display="SecteurExt_Comext!A1" xr:uid="{6AAB0846-7897-43B1-A541-62E5B466C209}"/>
    <hyperlink ref="A32" location="SecteurExt_MatPre!A1" display="SecteurExt_MatPre" xr:uid="{5B4CADB7-ED48-4644-ABFA-B8EF6A79FD12}"/>
    <hyperlink ref="B32" location="SecteurExt_MatPre!A1" display="SecteurExt_MatPre!A1" xr:uid="{B8811274-8219-4380-A34E-D0E7C9B48A11}"/>
    <hyperlink ref="A34" location="SITMON!A1" display="SITMON" xr:uid="{12B777DE-E70C-4D85-9948-5D78B7C8A528}"/>
    <hyperlink ref="B34" location="SITMON!A1" display="SITMON!A1" xr:uid="{FD02EE5F-8F7B-4EA0-B9E5-91716DCDD707}"/>
    <hyperlink ref="A4" location="RESUME!A1" display="RESUME" xr:uid="{84757908-39DB-476C-8585-6ED249DA8C54}"/>
    <hyperlink ref="B4" location="RESUME!A1" display="RESUME!A1" xr:uid="{CE9FC8CF-B64C-462A-955E-CDA749A503A9}"/>
    <hyperlink ref="B8" location="SectReel_Annexe_CNT!A1" display="SectReel_Annexe_CNT!A1" xr:uid="{AF0EE1C2-6BD4-4BC4-89B5-C49FFED47BEB}"/>
    <hyperlink ref="A8" location="SectReel_Annexe_CNT!A1" display="SectReel_Annexe_CNT" xr:uid="{3FD9BDFD-6541-4221-91E9-071CD001B718}"/>
    <hyperlink ref="A30" location="Sect_Ext_Annexe_CE!A1" display="Sect_Ext_Annexe_CE" xr:uid="{0A69BD5F-1239-4865-87B9-4E0C53EABEAB}"/>
    <hyperlink ref="B30" location="Sect_Ext_Annexe_CE!A1" display="Sect_Ext_Annexe_CE!A1" xr:uid="{48BA2537-EA69-4060-8090-0204F48C0E8E}"/>
    <hyperlink ref="A36" location="'Définitions &amp; abréviations'!A1" display="Définitions &amp; abréviations" xr:uid="{B48B3AC1-4D77-4495-A436-63FF7F9EDC7F}"/>
    <hyperlink ref="A38" location="Répartition!A1" display="Répartition" xr:uid="{6C4E7333-7A1D-43E9-84E7-AA530A1B0286}"/>
    <hyperlink ref="A18" location="SectReel_AnnexeAgri!A1" display="Agriculture (Tableaux annexes)" xr:uid="{BFA6DC66-2239-4043-A3BF-E36BB932758E}"/>
    <hyperlink ref="B18" location="SectReel_AnnexeAgri!A1" display="SectReel_AnnexeAgri!A1" xr:uid="{867F93B8-9124-4EB2-85F7-F863EEEF3535}"/>
  </hyperlinks>
  <pageMargins left="0.70866141732283472" right="0.70866141732283472" top="0.74803149606299213" bottom="0.74803149606299213" header="0.31496062992125984" footer="0.31496062992125984"/>
  <pageSetup scale="94" orientation="portrait" useFirstPageNumber="1" r:id="rId1"/>
  <headerFooter>
    <oddHeader>&amp;LComité de Prévision et de Conjoncture&amp;RTableau de bord de l’économie - 4ème trimestre 2024</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3E649-5AD5-4B17-8F17-E87285FDDCDC}">
  <sheetPr>
    <tabColor rgb="FF00CC00"/>
  </sheetPr>
  <dimension ref="A1:D43"/>
  <sheetViews>
    <sheetView view="pageBreakPreview" topLeftCell="A10" zoomScaleNormal="100" zoomScaleSheetLayoutView="100" workbookViewId="0">
      <selection activeCell="M29" sqref="M29"/>
    </sheetView>
  </sheetViews>
  <sheetFormatPr baseColWidth="10" defaultColWidth="12.0546875" defaultRowHeight="12.3"/>
  <cols>
    <col min="1" max="1" width="12.0546875" style="799"/>
    <col min="2" max="2" width="34.0546875" style="799" customWidth="1"/>
    <col min="3" max="3" width="61" style="799" customWidth="1"/>
    <col min="4" max="4" width="21.27734375" style="799" customWidth="1"/>
    <col min="5" max="16384" width="12.0546875" style="799"/>
  </cols>
  <sheetData>
    <row r="1" spans="1:4" s="545" customFormat="1" ht="16.149999999999999" customHeight="1">
      <c r="A1" s="786"/>
    </row>
    <row r="2" spans="1:4" s="240" customFormat="1" ht="20.100000000000001" customHeight="1">
      <c r="B2" s="804"/>
      <c r="C2" s="805"/>
      <c r="D2" s="806"/>
    </row>
    <row r="3" spans="1:4" s="240" customFormat="1" ht="20.100000000000001" customHeight="1">
      <c r="B3" s="807"/>
      <c r="C3" s="808"/>
      <c r="D3" s="809"/>
    </row>
    <row r="4" spans="1:4" s="240" customFormat="1" ht="20.100000000000001" customHeight="1">
      <c r="B4" s="807"/>
      <c r="C4" s="808"/>
      <c r="D4" s="809"/>
    </row>
    <row r="5" spans="1:4" s="240" customFormat="1" ht="21.75" customHeight="1">
      <c r="B5" s="807"/>
      <c r="C5" s="808"/>
      <c r="D5" s="809"/>
    </row>
    <row r="6" spans="1:4">
      <c r="B6" s="798"/>
      <c r="D6" s="800"/>
    </row>
    <row r="7" spans="1:4">
      <c r="B7" s="810"/>
      <c r="D7" s="800"/>
    </row>
    <row r="8" spans="1:4" ht="22.5">
      <c r="B8" s="811" t="s">
        <v>436</v>
      </c>
      <c r="C8" s="812" t="s">
        <v>437</v>
      </c>
      <c r="D8" s="813" t="s">
        <v>438</v>
      </c>
    </row>
    <row r="9" spans="1:4" ht="12.75" customHeight="1">
      <c r="B9" s="811"/>
      <c r="C9" s="812"/>
      <c r="D9" s="813"/>
    </row>
    <row r="10" spans="1:4" ht="12.75" customHeight="1">
      <c r="B10" s="814" t="s">
        <v>439</v>
      </c>
      <c r="C10" s="927" t="s">
        <v>440</v>
      </c>
      <c r="D10" s="928" t="s">
        <v>441</v>
      </c>
    </row>
    <row r="11" spans="1:4" ht="12.75" customHeight="1">
      <c r="B11" s="814" t="s">
        <v>442</v>
      </c>
      <c r="C11" s="927"/>
      <c r="D11" s="928"/>
    </row>
    <row r="12" spans="1:4" ht="14.1">
      <c r="B12" s="814"/>
      <c r="C12" s="815"/>
      <c r="D12" s="816"/>
    </row>
    <row r="13" spans="1:4" ht="14.1">
      <c r="B13" s="814" t="s">
        <v>442</v>
      </c>
      <c r="C13" s="815" t="s">
        <v>443</v>
      </c>
      <c r="D13" s="816" t="s">
        <v>441</v>
      </c>
    </row>
    <row r="14" spans="1:4" ht="14.1">
      <c r="B14" s="814"/>
      <c r="C14" s="815"/>
      <c r="D14" s="816"/>
    </row>
    <row r="15" spans="1:4" ht="14.1">
      <c r="B15" s="814" t="s">
        <v>444</v>
      </c>
      <c r="C15" s="815" t="s">
        <v>445</v>
      </c>
      <c r="D15" s="816" t="s">
        <v>446</v>
      </c>
    </row>
    <row r="16" spans="1:4" ht="14.1">
      <c r="B16" s="814"/>
      <c r="C16" s="815"/>
      <c r="D16" s="816"/>
    </row>
    <row r="17" spans="2:4" ht="14.1">
      <c r="B17" s="814" t="s">
        <v>447</v>
      </c>
      <c r="C17" s="815" t="s">
        <v>448</v>
      </c>
      <c r="D17" s="816" t="s">
        <v>449</v>
      </c>
    </row>
    <row r="18" spans="2:4" ht="14.1">
      <c r="B18" s="814"/>
      <c r="C18" s="815"/>
      <c r="D18" s="816"/>
    </row>
    <row r="19" spans="2:4" ht="14.1">
      <c r="B19" s="814" t="s">
        <v>450</v>
      </c>
      <c r="C19" s="815" t="s">
        <v>126</v>
      </c>
      <c r="D19" s="816" t="s">
        <v>441</v>
      </c>
    </row>
    <row r="20" spans="2:4" ht="14.1">
      <c r="B20" s="814"/>
      <c r="C20" s="815"/>
      <c r="D20" s="816"/>
    </row>
    <row r="21" spans="2:4" ht="14.1">
      <c r="B21" s="814" t="s">
        <v>451</v>
      </c>
      <c r="C21" s="815" t="s">
        <v>452</v>
      </c>
      <c r="D21" s="816" t="s">
        <v>441</v>
      </c>
    </row>
    <row r="22" spans="2:4" ht="14.1">
      <c r="B22" s="814"/>
      <c r="C22" s="815"/>
      <c r="D22" s="816"/>
    </row>
    <row r="23" spans="2:4" ht="13.5" customHeight="1">
      <c r="B23" s="814" t="s">
        <v>444</v>
      </c>
      <c r="C23" s="815" t="s">
        <v>453</v>
      </c>
      <c r="D23" s="816" t="s">
        <v>446</v>
      </c>
    </row>
    <row r="24" spans="2:4" ht="13.5" customHeight="1">
      <c r="B24" s="814"/>
      <c r="C24" s="815"/>
      <c r="D24" s="816"/>
    </row>
    <row r="25" spans="2:4" ht="14.1">
      <c r="B25" s="814" t="s">
        <v>447</v>
      </c>
      <c r="C25" s="815" t="s">
        <v>454</v>
      </c>
      <c r="D25" s="816" t="s">
        <v>449</v>
      </c>
    </row>
    <row r="26" spans="2:4" ht="13.8">
      <c r="B26" s="798"/>
      <c r="C26" s="815"/>
      <c r="D26" s="816"/>
    </row>
    <row r="27" spans="2:4" ht="14.1">
      <c r="B27" s="817" t="s">
        <v>455</v>
      </c>
      <c r="C27" s="927" t="s">
        <v>456</v>
      </c>
      <c r="D27" s="816" t="s">
        <v>457</v>
      </c>
    </row>
    <row r="28" spans="2:4" ht="14.1">
      <c r="B28" s="814" t="s">
        <v>458</v>
      </c>
      <c r="C28" s="927"/>
      <c r="D28" s="816" t="s">
        <v>459</v>
      </c>
    </row>
    <row r="29" spans="2:4" ht="14.1">
      <c r="B29" s="817" t="s">
        <v>460</v>
      </c>
      <c r="C29" s="927"/>
      <c r="D29" s="816" t="s">
        <v>459</v>
      </c>
    </row>
    <row r="30" spans="2:4" ht="14.1">
      <c r="B30" s="814"/>
      <c r="C30" s="815"/>
      <c r="D30" s="816"/>
    </row>
    <row r="31" spans="2:4" ht="14.1">
      <c r="B31" s="814" t="s">
        <v>461</v>
      </c>
      <c r="C31" s="815" t="s">
        <v>18</v>
      </c>
      <c r="D31" s="816" t="s">
        <v>397</v>
      </c>
    </row>
    <row r="32" spans="2:4" ht="14.1">
      <c r="B32" s="814"/>
      <c r="C32" s="815"/>
      <c r="D32" s="816"/>
    </row>
    <row r="33" spans="2:4" ht="14.1">
      <c r="B33" s="814" t="s">
        <v>461</v>
      </c>
      <c r="C33" s="815" t="s">
        <v>462</v>
      </c>
      <c r="D33" s="816" t="s">
        <v>397</v>
      </c>
    </row>
    <row r="34" spans="2:4" ht="14.1">
      <c r="B34" s="814"/>
      <c r="C34" s="815"/>
      <c r="D34" s="816"/>
    </row>
    <row r="35" spans="2:4" ht="14.1">
      <c r="B35" s="814" t="s">
        <v>463</v>
      </c>
      <c r="C35" s="815" t="s">
        <v>464</v>
      </c>
      <c r="D35" s="816" t="s">
        <v>441</v>
      </c>
    </row>
    <row r="36" spans="2:4" ht="14.1">
      <c r="B36" s="814"/>
      <c r="C36" s="815"/>
      <c r="D36" s="816"/>
    </row>
    <row r="37" spans="2:4" ht="14.1">
      <c r="B37" s="814" t="s">
        <v>465</v>
      </c>
      <c r="C37" s="815" t="s">
        <v>466</v>
      </c>
      <c r="D37" s="816" t="s">
        <v>467</v>
      </c>
    </row>
    <row r="38" spans="2:4" ht="14.1">
      <c r="B38" s="814"/>
      <c r="C38" s="927" t="s">
        <v>468</v>
      </c>
      <c r="D38" s="928" t="s">
        <v>441</v>
      </c>
    </row>
    <row r="39" spans="2:4" ht="14.1">
      <c r="B39" s="814" t="s">
        <v>469</v>
      </c>
      <c r="C39" s="927"/>
      <c r="D39" s="928"/>
    </row>
    <row r="40" spans="2:4" ht="14.1">
      <c r="B40" s="814"/>
      <c r="C40" s="818"/>
      <c r="D40" s="819"/>
    </row>
    <row r="41" spans="2:4" ht="14.1">
      <c r="B41" s="814" t="s">
        <v>470</v>
      </c>
      <c r="C41" s="815" t="s">
        <v>471</v>
      </c>
      <c r="D41" s="819" t="s">
        <v>441</v>
      </c>
    </row>
    <row r="42" spans="2:4" ht="12.75" customHeight="1">
      <c r="B42" s="798"/>
      <c r="D42" s="800"/>
    </row>
    <row r="43" spans="2:4">
      <c r="B43" s="801"/>
      <c r="C43" s="802"/>
      <c r="D43" s="803"/>
    </row>
  </sheetData>
  <mergeCells count="5">
    <mergeCell ref="C10:C11"/>
    <mergeCell ref="D10:D11"/>
    <mergeCell ref="C27:C29"/>
    <mergeCell ref="C38:C39"/>
    <mergeCell ref="D38:D39"/>
  </mergeCells>
  <pageMargins left="0.70866141732283472" right="0.70866141732283472" top="0.74803149606299213" bottom="0.74803149606299213" header="0.31496062992125984" footer="0.31496062992125984"/>
  <pageSetup paperSize="9" scale="75" firstPageNumber="40" orientation="portrait" useFirstPageNumber="1" r:id="rId1"/>
  <headerFooter>
    <oddHeader>&amp;LComité de Prévision et de Conjoncture&amp;RTableau de bord de l'économie - 4 ème trimestre 2024</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36D3A-2303-4F1B-B9A1-FDE70C79DF5E}">
  <sheetPr>
    <tabColor rgb="FF00B050"/>
  </sheetPr>
  <dimension ref="B1:S109"/>
  <sheetViews>
    <sheetView view="pageBreakPreview" topLeftCell="A34" zoomScale="89" zoomScaleNormal="100" zoomScaleSheetLayoutView="89" workbookViewId="0">
      <selection activeCell="J22" sqref="J22"/>
    </sheetView>
  </sheetViews>
  <sheetFormatPr baseColWidth="10" defaultRowHeight="14.4"/>
  <cols>
    <col min="1" max="1" width="3.77734375" style="2" customWidth="1"/>
    <col min="2" max="8" width="11.88671875" style="2" customWidth="1"/>
    <col min="9" max="9" width="12.5" style="2" customWidth="1"/>
    <col min="10" max="10" width="11.88671875" style="2" customWidth="1"/>
    <col min="11" max="16384" width="10.6640625" style="2"/>
  </cols>
  <sheetData>
    <row r="1" spans="2:10">
      <c r="B1" s="26"/>
      <c r="C1" s="27"/>
      <c r="D1" s="27"/>
      <c r="E1" s="27"/>
      <c r="F1" s="27"/>
      <c r="G1" s="27"/>
      <c r="H1" s="27"/>
      <c r="I1" s="27"/>
      <c r="J1" s="28"/>
    </row>
    <row r="2" spans="2:10">
      <c r="B2" s="29"/>
      <c r="J2" s="30"/>
    </row>
    <row r="3" spans="2:10">
      <c r="B3" s="29"/>
      <c r="J3" s="30"/>
    </row>
    <row r="4" spans="2:10">
      <c r="B4" s="29"/>
      <c r="J4" s="30"/>
    </row>
    <row r="5" spans="2:10">
      <c r="B5" s="29"/>
      <c r="J5" s="30"/>
    </row>
    <row r="6" spans="2:10">
      <c r="B6" s="29"/>
      <c r="J6" s="30"/>
    </row>
    <row r="7" spans="2:10">
      <c r="B7" s="29"/>
      <c r="J7" s="30"/>
    </row>
    <row r="8" spans="2:10">
      <c r="B8" s="29"/>
      <c r="J8" s="30"/>
    </row>
    <row r="9" spans="2:10">
      <c r="B9" s="29"/>
      <c r="J9" s="30"/>
    </row>
    <row r="10" spans="2:10" ht="15.75" customHeight="1">
      <c r="B10" s="29"/>
      <c r="J10" s="30"/>
    </row>
    <row r="11" spans="2:10">
      <c r="B11" s="29"/>
      <c r="J11" s="30"/>
    </row>
    <row r="12" spans="2:10">
      <c r="B12" s="29"/>
      <c r="J12" s="30"/>
    </row>
    <row r="13" spans="2:10">
      <c r="B13" s="29"/>
      <c r="J13" s="30"/>
    </row>
    <row r="14" spans="2:10">
      <c r="B14" s="29"/>
      <c r="J14" s="30"/>
    </row>
    <row r="15" spans="2:10">
      <c r="B15" s="29"/>
      <c r="J15" s="30"/>
    </row>
    <row r="16" spans="2:10">
      <c r="B16" s="29"/>
      <c r="J16" s="30"/>
    </row>
    <row r="17" spans="2:19">
      <c r="B17" s="29"/>
      <c r="J17" s="30"/>
    </row>
    <row r="18" spans="2:19">
      <c r="B18" s="29"/>
      <c r="J18" s="30"/>
    </row>
    <row r="19" spans="2:19">
      <c r="B19" s="29"/>
      <c r="J19" s="30"/>
    </row>
    <row r="20" spans="2:19">
      <c r="B20" s="29"/>
      <c r="I20" s="2" t="s">
        <v>21</v>
      </c>
      <c r="J20" s="30"/>
    </row>
    <row r="21" spans="2:19">
      <c r="B21" s="29"/>
      <c r="J21" s="30"/>
      <c r="L21" s="2">
        <v>838182.84880624991</v>
      </c>
      <c r="M21" s="2">
        <v>817093.05339099991</v>
      </c>
      <c r="N21" s="2">
        <v>855172.63749657292</v>
      </c>
    </row>
    <row r="22" spans="2:19">
      <c r="B22" s="29"/>
      <c r="J22" s="30"/>
    </row>
    <row r="23" spans="2:19">
      <c r="B23" s="29"/>
      <c r="J23" s="30"/>
      <c r="L23" s="2">
        <v>918471.02635195712</v>
      </c>
      <c r="M23" s="2">
        <v>908637.45265812892</v>
      </c>
      <c r="N23" s="2">
        <v>1005645.7135923097</v>
      </c>
    </row>
    <row r="24" spans="2:19">
      <c r="B24" s="29"/>
      <c r="J24" s="30"/>
    </row>
    <row r="25" spans="2:19">
      <c r="B25" s="29"/>
      <c r="J25" s="30"/>
    </row>
    <row r="26" spans="2:19">
      <c r="B26" s="29"/>
      <c r="J26" s="30"/>
      <c r="L26" s="2">
        <v>873487.47973299981</v>
      </c>
      <c r="M26" s="2">
        <v>867654.34785222798</v>
      </c>
      <c r="N26" s="2">
        <v>971257.66959889105</v>
      </c>
      <c r="O26" s="2">
        <v>920916.8470879572</v>
      </c>
      <c r="P26" s="2">
        <v>903775.16969412891</v>
      </c>
      <c r="R26" s="2">
        <v>-1.8613708119285866</v>
      </c>
      <c r="S26" s="2">
        <v>3.4674440863636802</v>
      </c>
    </row>
    <row r="27" spans="2:19">
      <c r="B27" s="29"/>
      <c r="J27" s="30"/>
    </row>
    <row r="28" spans="2:19">
      <c r="B28" s="29"/>
      <c r="J28" s="30"/>
    </row>
    <row r="29" spans="2:19">
      <c r="B29" s="29"/>
      <c r="J29" s="30"/>
    </row>
    <row r="30" spans="2:19">
      <c r="B30" s="29"/>
      <c r="J30" s="30"/>
    </row>
    <row r="31" spans="2:19">
      <c r="B31" s="29"/>
      <c r="J31" s="30"/>
    </row>
    <row r="32" spans="2:19">
      <c r="B32" s="29"/>
      <c r="J32" s="30"/>
    </row>
    <row r="33" spans="2:10">
      <c r="B33" s="29"/>
      <c r="J33" s="30"/>
    </row>
    <row r="34" spans="2:10">
      <c r="B34" s="29"/>
      <c r="J34" s="30"/>
    </row>
    <row r="35" spans="2:10">
      <c r="B35" s="29"/>
      <c r="J35" s="30"/>
    </row>
    <row r="36" spans="2:10">
      <c r="B36" s="29"/>
      <c r="J36" s="30"/>
    </row>
    <row r="37" spans="2:10">
      <c r="B37" s="29"/>
      <c r="J37" s="30"/>
    </row>
    <row r="38" spans="2:10">
      <c r="B38" s="29"/>
      <c r="J38" s="30"/>
    </row>
    <row r="39" spans="2:10">
      <c r="B39" s="29"/>
      <c r="J39" s="30"/>
    </row>
    <row r="40" spans="2:10">
      <c r="B40" s="29"/>
      <c r="J40" s="30"/>
    </row>
    <row r="41" spans="2:10">
      <c r="B41" s="29"/>
      <c r="J41" s="30"/>
    </row>
    <row r="42" spans="2:10">
      <c r="B42" s="29"/>
      <c r="J42" s="30"/>
    </row>
    <row r="43" spans="2:10">
      <c r="B43" s="29"/>
      <c r="J43" s="30"/>
    </row>
    <row r="44" spans="2:10">
      <c r="B44" s="29"/>
      <c r="J44" s="30"/>
    </row>
    <row r="45" spans="2:10">
      <c r="B45" s="29"/>
      <c r="J45" s="30"/>
    </row>
    <row r="46" spans="2:10">
      <c r="B46" s="29"/>
      <c r="J46" s="30"/>
    </row>
    <row r="47" spans="2:10">
      <c r="B47" s="29"/>
      <c r="J47" s="30"/>
    </row>
    <row r="48" spans="2:10">
      <c r="B48" s="29"/>
      <c r="J48" s="30"/>
    </row>
    <row r="49" spans="2:10">
      <c r="B49" s="29"/>
      <c r="J49" s="30"/>
    </row>
    <row r="50" spans="2:10">
      <c r="B50" s="29"/>
      <c r="J50" s="30"/>
    </row>
    <row r="51" spans="2:10">
      <c r="B51" s="29"/>
      <c r="J51" s="30"/>
    </row>
    <row r="52" spans="2:10">
      <c r="B52" s="29"/>
      <c r="J52" s="30"/>
    </row>
    <row r="53" spans="2:10">
      <c r="B53" s="29"/>
      <c r="J53" s="30"/>
    </row>
    <row r="54" spans="2:10">
      <c r="B54" s="29"/>
      <c r="J54" s="30"/>
    </row>
    <row r="55" spans="2:10">
      <c r="B55" s="29"/>
      <c r="J55" s="30"/>
    </row>
    <row r="56" spans="2:10">
      <c r="B56" s="29"/>
      <c r="J56" s="30"/>
    </row>
    <row r="57" spans="2:10">
      <c r="B57" s="31"/>
      <c r="C57" s="32"/>
      <c r="D57" s="32"/>
      <c r="E57" s="32"/>
      <c r="F57" s="32"/>
      <c r="G57" s="32"/>
      <c r="H57" s="32"/>
      <c r="I57" s="32"/>
      <c r="J57" s="33"/>
    </row>
    <row r="87" spans="2:10" ht="18.3">
      <c r="B87" s="5"/>
      <c r="C87" s="5"/>
      <c r="D87" s="5"/>
      <c r="E87" s="5"/>
      <c r="F87" s="5"/>
      <c r="G87" s="5"/>
      <c r="H87" s="5"/>
      <c r="I87" s="5"/>
      <c r="J87" s="5"/>
    </row>
    <row r="88" spans="2:10" ht="18.3">
      <c r="B88" s="5"/>
      <c r="C88" s="5"/>
      <c r="D88" s="5"/>
      <c r="E88" s="5"/>
      <c r="F88" s="5"/>
      <c r="G88" s="5"/>
      <c r="H88" s="5"/>
      <c r="I88" s="5"/>
      <c r="J88" s="5"/>
    </row>
    <row r="89" spans="2:10" ht="18.3">
      <c r="B89" s="5"/>
      <c r="C89" s="5"/>
      <c r="D89" s="5"/>
      <c r="E89" s="5"/>
      <c r="F89" s="5"/>
      <c r="G89" s="5"/>
      <c r="H89" s="5"/>
      <c r="I89" s="5"/>
      <c r="J89" s="5"/>
    </row>
    <row r="90" spans="2:10" ht="18.3">
      <c r="B90" s="5"/>
      <c r="C90" s="5"/>
      <c r="D90" s="5"/>
      <c r="E90" s="5"/>
      <c r="F90" s="5"/>
      <c r="G90" s="5"/>
      <c r="H90" s="5"/>
      <c r="I90" s="5"/>
      <c r="J90" s="5"/>
    </row>
    <row r="91" spans="2:10" ht="18.3">
      <c r="B91" s="5"/>
      <c r="C91" s="5"/>
      <c r="D91" s="5"/>
      <c r="E91" s="5"/>
      <c r="F91" s="5"/>
      <c r="G91" s="5"/>
      <c r="H91" s="5"/>
      <c r="I91" s="5"/>
      <c r="J91" s="5"/>
    </row>
    <row r="92" spans="2:10" ht="18.3">
      <c r="B92" s="5"/>
      <c r="C92" s="5"/>
      <c r="D92" s="5"/>
      <c r="E92" s="5"/>
      <c r="F92" s="5"/>
      <c r="G92" s="5"/>
      <c r="H92" s="5"/>
      <c r="I92" s="5"/>
      <c r="J92" s="5"/>
    </row>
    <row r="93" spans="2:10" ht="18.3">
      <c r="B93" s="5"/>
      <c r="C93" s="5"/>
      <c r="D93" s="5"/>
      <c r="E93" s="5"/>
      <c r="F93" s="5"/>
      <c r="G93" s="5"/>
      <c r="H93" s="5"/>
      <c r="I93" s="5"/>
      <c r="J93" s="5"/>
    </row>
    <row r="94" spans="2:10" ht="18.3">
      <c r="B94" s="5"/>
      <c r="C94" s="5"/>
      <c r="D94" s="5"/>
      <c r="E94" s="5"/>
      <c r="F94" s="5"/>
      <c r="G94" s="5"/>
      <c r="H94" s="5"/>
      <c r="I94" s="5"/>
      <c r="J94" s="5"/>
    </row>
    <row r="95" spans="2:10" ht="18.3">
      <c r="B95" s="5"/>
      <c r="C95" s="5"/>
      <c r="D95" s="5"/>
      <c r="E95" s="5"/>
      <c r="F95" s="5"/>
      <c r="G95" s="5"/>
      <c r="H95" s="5"/>
      <c r="I95" s="5"/>
      <c r="J95" s="5"/>
    </row>
    <row r="96" spans="2:10" ht="18.3">
      <c r="B96" s="5"/>
      <c r="C96" s="5"/>
      <c r="D96" s="5"/>
      <c r="E96" s="5"/>
      <c r="F96" s="5"/>
      <c r="G96" s="5"/>
      <c r="H96" s="5"/>
      <c r="I96" s="5"/>
      <c r="J96" s="5"/>
    </row>
    <row r="97" spans="2:10" ht="18.3">
      <c r="B97" s="5"/>
      <c r="C97" s="5"/>
      <c r="D97" s="5"/>
      <c r="E97" s="5"/>
      <c r="F97" s="5"/>
      <c r="G97" s="5"/>
      <c r="H97" s="5"/>
      <c r="I97" s="5"/>
      <c r="J97" s="5"/>
    </row>
    <row r="98" spans="2:10" ht="18.3">
      <c r="B98" s="5"/>
      <c r="C98" s="5"/>
      <c r="D98" s="5"/>
      <c r="E98" s="5"/>
      <c r="F98" s="5"/>
      <c r="G98" s="5"/>
      <c r="H98" s="5"/>
      <c r="I98" s="5"/>
      <c r="J98" s="5"/>
    </row>
    <row r="99" spans="2:10" ht="18.3">
      <c r="B99" s="5"/>
      <c r="C99" s="5"/>
      <c r="D99" s="5"/>
      <c r="E99" s="5"/>
      <c r="F99" s="5"/>
      <c r="G99" s="5"/>
      <c r="H99" s="5"/>
      <c r="I99" s="5"/>
      <c r="J99" s="5"/>
    </row>
    <row r="100" spans="2:10" ht="18.3">
      <c r="B100" s="5"/>
      <c r="C100" s="5"/>
      <c r="D100" s="5"/>
      <c r="E100" s="5"/>
      <c r="F100" s="5"/>
      <c r="G100" s="5"/>
      <c r="H100" s="5"/>
      <c r="I100" s="5"/>
      <c r="J100" s="5"/>
    </row>
    <row r="101" spans="2:10" ht="18.3">
      <c r="B101" s="5"/>
      <c r="C101" s="5"/>
      <c r="D101" s="5"/>
      <c r="E101" s="5"/>
      <c r="F101" s="5"/>
      <c r="G101" s="5"/>
      <c r="H101" s="5"/>
      <c r="I101" s="5"/>
      <c r="J101" s="5"/>
    </row>
    <row r="102" spans="2:10" ht="18.3">
      <c r="B102" s="5"/>
      <c r="C102" s="5"/>
      <c r="D102" s="5"/>
      <c r="E102" s="5"/>
      <c r="F102" s="5"/>
      <c r="G102" s="5"/>
      <c r="H102" s="5"/>
      <c r="I102" s="5"/>
      <c r="J102" s="5"/>
    </row>
    <row r="103" spans="2:10" ht="18.3">
      <c r="B103" s="5"/>
      <c r="C103" s="5"/>
      <c r="D103" s="5"/>
      <c r="E103" s="5"/>
      <c r="F103" s="5"/>
      <c r="G103" s="5"/>
      <c r="H103" s="5"/>
      <c r="I103" s="5"/>
      <c r="J103" s="5"/>
    </row>
    <row r="104" spans="2:10" ht="18.3">
      <c r="B104" s="5"/>
      <c r="C104" s="5"/>
      <c r="D104" s="5"/>
      <c r="E104" s="5"/>
      <c r="F104" s="5"/>
      <c r="G104" s="5"/>
      <c r="H104" s="5"/>
      <c r="I104" s="5"/>
      <c r="J104" s="5"/>
    </row>
    <row r="105" spans="2:10" ht="18.3">
      <c r="B105" s="5"/>
      <c r="C105" s="5"/>
      <c r="D105" s="5"/>
      <c r="E105" s="5"/>
      <c r="F105" s="5"/>
      <c r="G105" s="5"/>
      <c r="H105" s="5"/>
      <c r="I105" s="5"/>
      <c r="J105" s="5"/>
    </row>
    <row r="106" spans="2:10" ht="18.3">
      <c r="B106" s="5"/>
      <c r="C106" s="5"/>
      <c r="D106" s="5"/>
      <c r="E106" s="5"/>
      <c r="F106" s="5"/>
      <c r="G106" s="5"/>
      <c r="H106" s="5"/>
      <c r="I106" s="5"/>
      <c r="J106" s="5"/>
    </row>
    <row r="107" spans="2:10" ht="18.3">
      <c r="B107" s="5"/>
      <c r="C107" s="5"/>
      <c r="D107" s="5"/>
      <c r="E107" s="5"/>
      <c r="F107" s="5"/>
      <c r="G107" s="5"/>
      <c r="H107" s="5"/>
      <c r="I107" s="5"/>
      <c r="J107" s="5"/>
    </row>
    <row r="108" spans="2:10" ht="18.3">
      <c r="B108" s="5"/>
      <c r="C108" s="5"/>
      <c r="D108" s="5"/>
      <c r="E108" s="5"/>
      <c r="F108" s="5"/>
      <c r="G108" s="5"/>
      <c r="H108" s="5"/>
      <c r="I108" s="5"/>
      <c r="J108" s="5"/>
    </row>
    <row r="109" spans="2:10" ht="18.3">
      <c r="B109" s="5"/>
      <c r="C109" s="5"/>
      <c r="D109" s="5"/>
      <c r="E109" s="5"/>
      <c r="F109" s="5"/>
      <c r="G109" s="5"/>
      <c r="H109" s="5"/>
      <c r="I109" s="5"/>
      <c r="J109" s="5"/>
    </row>
  </sheetData>
  <pageMargins left="0.70866141732283472" right="0.70866141732283472" top="0.74803149606299213" bottom="0.74803149606299213" header="0.31496062992125984" footer="0.31496062992125984"/>
  <pageSetup paperSize="9" scale="82" firstPageNumber="2" fitToHeight="0" orientation="portrait" useFirstPageNumber="1" r:id="rId1"/>
  <headerFooter>
    <oddHeader>&amp;LComité de Prévision et de Conjoncture&amp;RTableau de bord de l’économie - 4 ème trimestre 2024</oddHeader>
    <oddFooter>&amp;C&amp;"Arial,Normal"&amp;P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F5E1-D209-4269-AB87-B2CBFE693413}">
  <sheetPr>
    <tabColor rgb="FF00B050"/>
  </sheetPr>
  <dimension ref="A1:X49"/>
  <sheetViews>
    <sheetView view="pageBreakPreview" topLeftCell="A19" zoomScale="168" zoomScaleNormal="100" zoomScaleSheetLayoutView="160" zoomScalePageLayoutView="110" workbookViewId="0">
      <selection activeCell="M29" sqref="M29"/>
    </sheetView>
  </sheetViews>
  <sheetFormatPr baseColWidth="10" defaultRowHeight="14.4"/>
  <cols>
    <col min="1" max="1" width="10.6640625" style="29"/>
    <col min="2" max="3" width="11.44140625" style="2" customWidth="1"/>
    <col min="4" max="4" width="10.6640625" style="2"/>
    <col min="5" max="7" width="11.44140625" style="2" customWidth="1"/>
    <col min="8" max="8" width="11.27734375" style="30" customWidth="1"/>
    <col min="9" max="10" width="2.27734375" style="2" hidden="1" customWidth="1"/>
    <col min="11" max="11" width="3.1640625" style="2" hidden="1" customWidth="1"/>
    <col min="12" max="13" width="2.5546875" style="2" hidden="1" customWidth="1"/>
    <col min="14" max="14" width="3.33203125" style="2" hidden="1" customWidth="1"/>
    <col min="15" max="15" width="1.5" style="2" hidden="1" customWidth="1"/>
    <col min="16" max="16" width="2.109375" style="2" hidden="1" customWidth="1"/>
    <col min="17" max="17" width="10.83203125" style="2" customWidth="1"/>
    <col min="18" max="18" width="7.6640625" style="2" customWidth="1"/>
    <col min="19" max="19" width="5.88671875" style="2" customWidth="1"/>
    <col min="20" max="24" width="10.6640625" style="2"/>
    <col min="25" max="25" width="11.44140625" style="2" customWidth="1"/>
    <col min="26" max="27" width="10.6640625" style="2"/>
    <col min="28" max="28" width="11.44140625" style="2" customWidth="1"/>
    <col min="29" max="16384" width="10.6640625" style="2"/>
  </cols>
  <sheetData>
    <row r="1" spans="1:24" ht="16.8">
      <c r="A1" s="824" t="s">
        <v>22</v>
      </c>
      <c r="B1" s="825"/>
      <c r="C1" s="825"/>
      <c r="D1" s="825"/>
      <c r="E1" s="825"/>
      <c r="F1" s="825"/>
      <c r="G1" s="825"/>
      <c r="H1" s="826"/>
      <c r="I1" s="34"/>
      <c r="J1" s="35"/>
      <c r="K1" s="35"/>
      <c r="L1" s="35"/>
      <c r="M1" s="35"/>
      <c r="N1" s="35"/>
      <c r="O1" s="35"/>
      <c r="P1" s="35"/>
      <c r="Q1" s="36"/>
      <c r="R1" s="36"/>
      <c r="S1" s="36"/>
      <c r="T1" s="36"/>
      <c r="U1" s="36"/>
      <c r="V1" s="36"/>
      <c r="W1" s="36"/>
      <c r="X1" s="36"/>
    </row>
    <row r="2" spans="1:24">
      <c r="T2" s="29"/>
    </row>
    <row r="3" spans="1:24">
      <c r="Q3" s="2" t="s">
        <v>23</v>
      </c>
      <c r="S3" s="37">
        <f>[1]Saisie_CNT!J41</f>
        <v>2.2681236447940067E-2</v>
      </c>
      <c r="T3" s="29"/>
    </row>
    <row r="4" spans="1:24">
      <c r="Q4" s="2" t="s">
        <v>24</v>
      </c>
      <c r="S4" s="38">
        <f>[1]Saisie_CNT!M41</f>
        <v>5.3139416233392831</v>
      </c>
      <c r="T4" s="29"/>
    </row>
    <row r="5" spans="1:24">
      <c r="Q5" s="2" t="s">
        <v>25</v>
      </c>
      <c r="S5" s="39">
        <f>[1]Saisie_CNT!W41</f>
        <v>-2.073541690059344</v>
      </c>
      <c r="T5" s="29"/>
    </row>
    <row r="6" spans="1:24">
      <c r="Q6" s="2" t="s">
        <v>26</v>
      </c>
      <c r="S6" s="40">
        <f>[1]Saisie_CNT!X41</f>
        <v>3.7611399203091755</v>
      </c>
      <c r="T6" s="29"/>
    </row>
    <row r="7" spans="1:24">
      <c r="T7" s="29"/>
    </row>
    <row r="8" spans="1:24">
      <c r="T8" s="29"/>
    </row>
    <row r="9" spans="1:24">
      <c r="T9" s="29"/>
    </row>
    <row r="10" spans="1:24">
      <c r="T10" s="29"/>
    </row>
    <row r="11" spans="1:24">
      <c r="T11" s="29"/>
    </row>
    <row r="12" spans="1:24">
      <c r="Q12" s="41" t="s">
        <v>27</v>
      </c>
    </row>
    <row r="13" spans="1:24">
      <c r="Q13" s="41"/>
    </row>
    <row r="14" spans="1:24">
      <c r="Q14" s="41"/>
      <c r="R14" s="2" t="s">
        <v>28</v>
      </c>
      <c r="T14" s="2" t="s">
        <v>29</v>
      </c>
    </row>
    <row r="15" spans="1:24">
      <c r="Q15" s="2" t="s">
        <v>30</v>
      </c>
      <c r="R15" s="42">
        <f>[1]Saisie_CNT!$H$14</f>
        <v>499.69278369415309</v>
      </c>
      <c r="T15" s="2">
        <v>477</v>
      </c>
    </row>
    <row r="16" spans="1:24">
      <c r="R16" s="42"/>
    </row>
    <row r="17" spans="17:20">
      <c r="Q17" s="2" t="s">
        <v>31</v>
      </c>
      <c r="R17" s="42">
        <f>[1]Saisie_CNT!$H$21</f>
        <v>603.55996155546165</v>
      </c>
      <c r="T17" s="2">
        <v>604.5</v>
      </c>
    </row>
    <row r="18" spans="17:20">
      <c r="R18" s="42"/>
    </row>
    <row r="19" spans="17:20">
      <c r="Q19" s="2" t="s">
        <v>32</v>
      </c>
      <c r="R19" s="42">
        <f>[1]Saisie_CNT!$H$30</f>
        <v>1278.8374428385575</v>
      </c>
      <c r="T19" s="2">
        <v>1239.0999999999999</v>
      </c>
    </row>
    <row r="26" spans="17:20">
      <c r="Q26" s="2" t="s">
        <v>33</v>
      </c>
      <c r="R26" s="42">
        <f>[1]Saisie_CNT!$U$41</f>
        <v>3396.5352733519362</v>
      </c>
      <c r="T26" s="2">
        <v>3306.2</v>
      </c>
    </row>
    <row r="27" spans="17:20">
      <c r="Q27" s="2" t="s">
        <v>28</v>
      </c>
      <c r="R27" s="42">
        <f>[1]Saisie_CNT!$H$41</f>
        <v>2691.2909102921381</v>
      </c>
      <c r="T27" s="2">
        <v>2612.6999999999998</v>
      </c>
    </row>
    <row r="28" spans="17:20">
      <c r="T28" s="29"/>
    </row>
    <row r="29" spans="17:20">
      <c r="T29" s="29"/>
    </row>
    <row r="30" spans="17:20">
      <c r="T30" s="29"/>
    </row>
    <row r="31" spans="17:20">
      <c r="T31" s="29"/>
    </row>
    <row r="32" spans="17:20">
      <c r="T32" s="29"/>
    </row>
    <row r="33" spans="20:20">
      <c r="T33" s="29"/>
    </row>
    <row r="34" spans="20:20">
      <c r="T34" s="29"/>
    </row>
    <row r="35" spans="20:20">
      <c r="T35" s="29"/>
    </row>
    <row r="36" spans="20:20">
      <c r="T36" s="29"/>
    </row>
    <row r="37" spans="20:20">
      <c r="T37" s="29"/>
    </row>
    <row r="38" spans="20:20">
      <c r="T38" s="29"/>
    </row>
    <row r="39" spans="20:20">
      <c r="T39" s="29"/>
    </row>
    <row r="40" spans="20:20">
      <c r="T40" s="29"/>
    </row>
    <row r="41" spans="20:20">
      <c r="T41" s="29"/>
    </row>
    <row r="42" spans="20:20">
      <c r="T42" s="29"/>
    </row>
    <row r="43" spans="20:20">
      <c r="T43" s="29"/>
    </row>
    <row r="44" spans="20:20">
      <c r="T44" s="29"/>
    </row>
    <row r="45" spans="20:20">
      <c r="T45" s="29"/>
    </row>
    <row r="46" spans="20:20">
      <c r="T46" s="29"/>
    </row>
    <row r="47" spans="20:20">
      <c r="T47" s="29"/>
    </row>
    <row r="48" spans="20:20">
      <c r="T48" s="29"/>
    </row>
    <row r="49" spans="1:20" ht="18.3" thickBot="1">
      <c r="A49" s="43" t="s">
        <v>34</v>
      </c>
      <c r="B49" s="44"/>
      <c r="C49" s="44"/>
      <c r="D49" s="44"/>
      <c r="E49" s="44"/>
      <c r="F49" s="44"/>
      <c r="G49" s="44"/>
      <c r="H49" s="45"/>
      <c r="I49" s="46"/>
      <c r="J49" s="46"/>
      <c r="K49" s="46"/>
      <c r="L49" s="46"/>
      <c r="M49" s="46"/>
      <c r="N49" s="46"/>
      <c r="O49" s="46"/>
      <c r="P49" s="46"/>
      <c r="T49" s="29"/>
    </row>
  </sheetData>
  <mergeCells count="1">
    <mergeCell ref="A1:H1"/>
  </mergeCells>
  <pageMargins left="0.70866141732283472" right="0.70866141732283472" top="0.74803149606299213" bottom="0.74803149606299213" header="0.31496062992125984" footer="0.31496062992125984"/>
  <pageSetup paperSize="9" scale="94" firstPageNumber="3" orientation="portrait" useFirstPageNumber="1" r:id="rId1"/>
  <headerFooter>
    <oddHeader>&amp;LComité de Prévision et de Conjoncture&amp;RTableau de bord de l’économie - 4ème trimestre 2024</oddHeader>
    <oddFooter>&amp;C&amp;"Arial,Normal"&amp;P</oddFooter>
  </headerFooter>
  <rowBreaks count="1" manualBreakCount="1">
    <brk id="4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A6935-948D-4030-928C-E2D99E089AA3}">
  <sheetPr>
    <tabColor rgb="FF00B050"/>
  </sheetPr>
  <dimension ref="A2:N69"/>
  <sheetViews>
    <sheetView view="pageBreakPreview" topLeftCell="A7" zoomScale="110" zoomScaleNormal="100" zoomScaleSheetLayoutView="110" zoomScalePageLayoutView="120" workbookViewId="0">
      <selection activeCell="M29" sqref="M29"/>
    </sheetView>
  </sheetViews>
  <sheetFormatPr baseColWidth="10" defaultColWidth="11.609375" defaultRowHeight="12.3"/>
  <cols>
    <col min="1" max="1" width="27" style="108" customWidth="1"/>
    <col min="2" max="6" width="8" style="47" customWidth="1"/>
    <col min="7" max="7" width="1.21875" style="47" customWidth="1"/>
    <col min="8" max="8" width="6.609375" style="47" customWidth="1"/>
    <col min="9" max="9" width="8.88671875" style="47" customWidth="1"/>
    <col min="10" max="11" width="6.609375" style="47" customWidth="1"/>
    <col min="12" max="12" width="2.38671875" style="47" customWidth="1"/>
    <col min="13" max="16384" width="11.609375" style="47"/>
  </cols>
  <sheetData>
    <row r="2" spans="1:14">
      <c r="A2" s="827" t="s">
        <v>35</v>
      </c>
      <c r="B2" s="828"/>
      <c r="C2" s="828"/>
      <c r="D2" s="828"/>
      <c r="E2" s="828"/>
      <c r="F2" s="828"/>
      <c r="G2" s="828"/>
      <c r="H2" s="828"/>
      <c r="I2" s="828"/>
      <c r="J2" s="828"/>
      <c r="K2" s="828"/>
    </row>
    <row r="3" spans="1:14">
      <c r="A3" s="828"/>
      <c r="B3" s="828"/>
      <c r="C3" s="828"/>
      <c r="D3" s="828"/>
      <c r="E3" s="828"/>
      <c r="F3" s="828"/>
      <c r="G3" s="828"/>
      <c r="H3" s="828"/>
      <c r="I3" s="828"/>
      <c r="J3" s="828"/>
      <c r="K3" s="828"/>
    </row>
    <row r="4" spans="1:14" ht="12.6" thickBot="1">
      <c r="A4" s="48"/>
      <c r="B4" s="49">
        <v>4</v>
      </c>
      <c r="C4" s="49">
        <v>3</v>
      </c>
      <c r="D4" s="49">
        <v>2</v>
      </c>
      <c r="E4" s="49">
        <v>1</v>
      </c>
      <c r="F4" s="49">
        <v>0</v>
      </c>
      <c r="G4" s="50"/>
      <c r="H4" s="50"/>
      <c r="I4" s="50"/>
    </row>
    <row r="5" spans="1:14" ht="26.65" customHeight="1">
      <c r="A5" s="51" t="s">
        <v>36</v>
      </c>
      <c r="B5" s="52" t="str">
        <f>[1]Saisie_CNT!D10</f>
        <v>3. Trim.</v>
      </c>
      <c r="C5" s="53" t="str">
        <f>[1]Saisie_CNT!E10</f>
        <v>4. Trim.</v>
      </c>
      <c r="D5" s="53" t="str">
        <f>[1]Saisie_CNT!F10</f>
        <v>1. Trim.</v>
      </c>
      <c r="E5" s="53" t="str">
        <f>[1]Saisie_CNT!G10</f>
        <v>2. Trim.</v>
      </c>
      <c r="F5" s="54" t="str">
        <f>[1]Saisie_CNT!H10</f>
        <v>3.Trim</v>
      </c>
      <c r="G5" s="55"/>
      <c r="H5" s="829" t="s">
        <v>37</v>
      </c>
      <c r="I5" s="830"/>
      <c r="J5" s="831" t="s">
        <v>38</v>
      </c>
      <c r="K5" s="832"/>
    </row>
    <row r="6" spans="1:14" ht="24.6">
      <c r="A6" s="56" t="s">
        <v>39</v>
      </c>
      <c r="B6" s="57">
        <f>[1]Saisie_CNT!D11</f>
        <v>2023</v>
      </c>
      <c r="C6" s="58">
        <f>[1]Saisie_CNT!E11</f>
        <v>2023</v>
      </c>
      <c r="D6" s="58">
        <f>[1]Saisie_CNT!F11</f>
        <v>2024</v>
      </c>
      <c r="E6" s="58">
        <f>[1]Saisie_CNT!G11</f>
        <v>2024</v>
      </c>
      <c r="F6" s="59">
        <f>[1]Saisie_CNT!H11</f>
        <v>2024</v>
      </c>
      <c r="G6" s="60"/>
      <c r="H6" s="61" t="s">
        <v>40</v>
      </c>
      <c r="I6" s="62" t="s">
        <v>41</v>
      </c>
      <c r="J6" s="63" t="s">
        <v>42</v>
      </c>
      <c r="K6" s="62" t="s">
        <v>43</v>
      </c>
    </row>
    <row r="7" spans="1:14">
      <c r="A7" s="64"/>
      <c r="B7" s="65"/>
      <c r="C7" s="66"/>
      <c r="D7" s="66"/>
      <c r="E7" s="66"/>
      <c r="F7" s="67"/>
      <c r="G7" s="68"/>
      <c r="H7" s="69"/>
      <c r="I7" s="70"/>
      <c r="J7" s="71"/>
      <c r="K7" s="72"/>
    </row>
    <row r="8" spans="1:14">
      <c r="A8" s="73" t="s">
        <v>44</v>
      </c>
      <c r="B8" s="74">
        <f>[1]Saisie_CNT!D14</f>
        <v>442.72874983258635</v>
      </c>
      <c r="C8" s="75">
        <f>[1]Saisie_CNT!E14</f>
        <v>448.75993424949007</v>
      </c>
      <c r="D8" s="76">
        <f>[1]Saisie_CNT!F14</f>
        <v>472.62297342327071</v>
      </c>
      <c r="E8" s="75">
        <f>[1]Saisie_CNT!G14</f>
        <v>488.701471122675</v>
      </c>
      <c r="F8" s="77">
        <f>[1]Saisie_CNT!H14</f>
        <v>499.69278369415309</v>
      </c>
      <c r="G8" s="78"/>
      <c r="H8" s="79">
        <f>([1]Saisie_CNT!J14)*100</f>
        <v>2.2490852229742897</v>
      </c>
      <c r="I8" s="80">
        <f>([1]Saisie_CNT!K14)*100</f>
        <v>12.866576630297244</v>
      </c>
      <c r="J8" s="81">
        <f>[1]Saisie_CNT!L14</f>
        <v>0.39240868627305259</v>
      </c>
      <c r="K8" s="80">
        <f>[1]Saisie_CNT!M14</f>
        <v>2.1007398446597585</v>
      </c>
      <c r="M8" s="82"/>
      <c r="N8" s="82"/>
    </row>
    <row r="9" spans="1:14">
      <c r="A9" s="83" t="s">
        <v>9</v>
      </c>
      <c r="B9" s="84">
        <f>[1]Saisie_CNT!D15</f>
        <v>294.43930521400102</v>
      </c>
      <c r="C9" s="85">
        <f>[1]Saisie_CNT!E15</f>
        <v>298.96649143317421</v>
      </c>
      <c r="D9" s="86">
        <f>[1]Saisie_CNT!F15</f>
        <v>317.5840483912923</v>
      </c>
      <c r="E9" s="85">
        <f>[1]Saisie_CNT!G15</f>
        <v>330.07634371105439</v>
      </c>
      <c r="F9" s="87">
        <f>[1]Saisie_CNT!H15</f>
        <v>338.66931027519144</v>
      </c>
      <c r="G9" s="88"/>
      <c r="H9" s="89">
        <f>([1]Saisie_CNT!J15)*100</f>
        <v>2.6033269962718819</v>
      </c>
      <c r="I9" s="90">
        <f>([1]Saisie_CNT!K15)*100</f>
        <v>15.021773342741596</v>
      </c>
      <c r="J9" s="91">
        <f>[1]Saisie_CNT!L15</f>
        <v>0.38193785352097526</v>
      </c>
      <c r="K9" s="90">
        <f>[1]Saisie_CNT!M15</f>
        <v>2.0291739543347842</v>
      </c>
      <c r="M9" s="92"/>
      <c r="N9" s="92"/>
    </row>
    <row r="10" spans="1:14" ht="24.6">
      <c r="A10" s="83" t="s">
        <v>45</v>
      </c>
      <c r="B10" s="84">
        <f>[1]Saisie_CNT!D16</f>
        <v>297.01238863454734</v>
      </c>
      <c r="C10" s="85">
        <f>[1]Saisie_CNT!E16</f>
        <v>301.72397212781664</v>
      </c>
      <c r="D10" s="86">
        <f>[1]Saisie_CNT!F16</f>
        <v>320.47351349137688</v>
      </c>
      <c r="E10" s="85">
        <f>[1]Saisie_CNT!G16</f>
        <v>333.11811168648467</v>
      </c>
      <c r="F10" s="87">
        <f>[1]Saisie_CNT!H16</f>
        <v>341.80582751879041</v>
      </c>
      <c r="G10" s="88"/>
      <c r="H10" s="89">
        <f>([1]Saisie_CNT!J16)*100</f>
        <v>2.6079986429804913</v>
      </c>
      <c r="I10" s="90">
        <f>([1]Saisie_CNT!K16)*100</f>
        <v>15.081336872906736</v>
      </c>
      <c r="J10" s="91">
        <f>[1]Saisie_CNT!L16</f>
        <v>0.38114053513036705</v>
      </c>
      <c r="K10" s="90">
        <f>[1]Saisie_CNT!M16</f>
        <v>2.0266506194759022</v>
      </c>
      <c r="M10" s="92"/>
      <c r="N10" s="92"/>
    </row>
    <row r="11" spans="1:14">
      <c r="A11" s="83" t="s">
        <v>46</v>
      </c>
      <c r="B11" s="84">
        <f>[1]Saisie_CNT!D17</f>
        <v>4.2349070025778266</v>
      </c>
      <c r="C11" s="85">
        <f>[1]Saisie_CNT!E17</f>
        <v>4.2392871305526487</v>
      </c>
      <c r="D11" s="86">
        <f>[1]Saisie_CNT!F17</f>
        <v>3.8853036171715827</v>
      </c>
      <c r="E11" s="85">
        <f>[1]Saisie_CNT!G17</f>
        <v>3.9211995869998866</v>
      </c>
      <c r="F11" s="87">
        <f>[1]Saisie_CNT!H17</f>
        <v>3.9761921673173841</v>
      </c>
      <c r="G11" s="88"/>
      <c r="H11" s="89">
        <f>([1]Saisie_CNT!J17)*100</f>
        <v>1.4024427754153912</v>
      </c>
      <c r="I11" s="90">
        <f>([1]Saisie_CNT!K17)*100</f>
        <v>-6.109103106702463</v>
      </c>
      <c r="J11" s="91">
        <f>[1]Saisie_CNT!L17</f>
        <v>7.9731839061027187E-4</v>
      </c>
      <c r="K11" s="90">
        <f>[1]Saisie_CNT!M17</f>
        <v>2.523334858884319E-3</v>
      </c>
      <c r="M11" s="92"/>
      <c r="N11" s="92"/>
    </row>
    <row r="12" spans="1:14">
      <c r="A12" s="83" t="s">
        <v>8</v>
      </c>
      <c r="B12" s="84">
        <f>[1]Saisie_CNT!D18</f>
        <v>108.69340122564499</v>
      </c>
      <c r="C12" s="85">
        <f>[1]Saisie_CNT!E18</f>
        <v>108.92662976383892</v>
      </c>
      <c r="D12" s="86">
        <f>[1]Saisie_CNT!F18</f>
        <v>110.43028403605723</v>
      </c>
      <c r="E12" s="85">
        <f>[1]Saisie_CNT!G18</f>
        <v>111.33971427032452</v>
      </c>
      <c r="F12" s="87">
        <f>[1]Saisie_CNT!H18</f>
        <v>111.72971777536186</v>
      </c>
      <c r="G12" s="88"/>
      <c r="H12" s="89">
        <f>([1]Saisie_CNT!J18)*100</f>
        <v>0.3502824734132437</v>
      </c>
      <c r="I12" s="90">
        <f>([1]Saisie_CNT!K18)*100</f>
        <v>2.7934690749197744</v>
      </c>
      <c r="J12" s="91">
        <f>[1]Saisie_CNT!L18</f>
        <v>3.6899580878171781E-3</v>
      </c>
      <c r="K12" s="90">
        <f>[1]Saisie_CNT!M18</f>
        <v>2.9091091993024901E-2</v>
      </c>
      <c r="M12" s="92"/>
      <c r="N12" s="92"/>
    </row>
    <row r="13" spans="1:14">
      <c r="A13" s="83" t="s">
        <v>47</v>
      </c>
      <c r="B13" s="84">
        <f>[1]Saisie_CNT!D19</f>
        <v>37.468215129068419</v>
      </c>
      <c r="C13" s="85">
        <f>[1]Saisie_CNT!E19</f>
        <v>37.675207020605193</v>
      </c>
      <c r="D13" s="86">
        <f>[1]Saisie_CNT!F19</f>
        <v>37.975189039126342</v>
      </c>
      <c r="E13" s="85">
        <f>[1]Saisie_CNT!G19</f>
        <v>38.20036764857452</v>
      </c>
      <c r="F13" s="87">
        <f>[1]Saisie_CNT!H19</f>
        <v>38.350486721539987</v>
      </c>
      <c r="G13" s="88"/>
      <c r="H13" s="89">
        <f>([1]Saisie_CNT!J19)*100</f>
        <v>0.39297808425953207</v>
      </c>
      <c r="I13" s="90">
        <f>([1]Saisie_CNT!K19)*100</f>
        <v>2.3547200992424244</v>
      </c>
      <c r="J13" s="91">
        <f>[1]Saisie_CNT!L19</f>
        <v>5.370527181486273E-3</v>
      </c>
      <c r="K13" s="90">
        <f>[1]Saisie_CNT!M19</f>
        <v>3.3755495543823941E-2</v>
      </c>
      <c r="M13" s="92"/>
      <c r="N13" s="92"/>
    </row>
    <row r="14" spans="1:14">
      <c r="A14" s="83" t="s">
        <v>48</v>
      </c>
      <c r="B14" s="84">
        <f>[1]Saisie_CNT!D20</f>
        <v>9.4372526585318006</v>
      </c>
      <c r="C14" s="85">
        <f>[1]Saisie_CNT!E20</f>
        <v>9.4895375585426862</v>
      </c>
      <c r="D14" s="86">
        <f>[1]Saisie_CNT!F20</f>
        <v>9.5661252972006388</v>
      </c>
      <c r="E14" s="85">
        <f>[1]Saisie_CNT!G20</f>
        <v>9.6232648500443148</v>
      </c>
      <c r="F14" s="87">
        <f>[1]Saisie_CNT!H20</f>
        <v>9.6613578852734374</v>
      </c>
      <c r="G14" s="88"/>
      <c r="H14" s="89">
        <f>([1]Saisie_CNT!J20)*100</f>
        <v>0.39584315533980341</v>
      </c>
      <c r="I14" s="90">
        <f>([1]Saisie_CNT!K20)*100</f>
        <v>2.3746871557903226</v>
      </c>
      <c r="J14" s="91">
        <f>[1]Saisie_CNT!L20</f>
        <v>1.410347482770513E-3</v>
      </c>
      <c r="K14" s="90">
        <f>[1]Saisie_CNT!M20</f>
        <v>8.7193027881284912E-3</v>
      </c>
      <c r="M14" s="92"/>
      <c r="N14" s="92"/>
    </row>
    <row r="15" spans="1:14">
      <c r="A15" s="73" t="s">
        <v>49</v>
      </c>
      <c r="B15" s="74">
        <f>[1]Saisie_CNT!D21</f>
        <v>641.48211521003111</v>
      </c>
      <c r="C15" s="75">
        <f>[1]Saisie_CNT!E21</f>
        <v>647.20963350697946</v>
      </c>
      <c r="D15" s="76">
        <f>[1]Saisie_CNT!F21</f>
        <v>614.82488600959255</v>
      </c>
      <c r="E15" s="75">
        <f>[1]Saisie_CNT!G21</f>
        <v>602.95870301721504</v>
      </c>
      <c r="F15" s="77">
        <f>[1]Saisie_CNT!H21</f>
        <v>603.55996155546165</v>
      </c>
      <c r="G15" s="78"/>
      <c r="H15" s="79">
        <f>([1]Saisie_CNT!J21)*100</f>
        <v>9.9718029649120687E-2</v>
      </c>
      <c r="I15" s="80">
        <f>([1]Saisie_CNT!K21)*100</f>
        <v>-5.9116462884009184</v>
      </c>
      <c r="J15" s="81">
        <f>[1]Saisie_CNT!L21</f>
        <v>2.6857786721040756E-2</v>
      </c>
      <c r="K15" s="80">
        <f>[1]Saisie_CNT!M21</f>
        <v>-1.738103217583288</v>
      </c>
      <c r="M15" s="82"/>
      <c r="N15" s="82"/>
    </row>
    <row r="16" spans="1:14">
      <c r="A16" s="83" t="s">
        <v>50</v>
      </c>
      <c r="B16" s="84">
        <f>[1]Saisie_CNT!D22</f>
        <v>209.72980189919443</v>
      </c>
      <c r="C16" s="85">
        <f>[1]Saisie_CNT!E22</f>
        <v>214.849384736221</v>
      </c>
      <c r="D16" s="86">
        <f>[1]Saisie_CNT!F22</f>
        <v>199.81835142598598</v>
      </c>
      <c r="E16" s="85">
        <f>[1]Saisie_CNT!G22</f>
        <v>190.71100148941215</v>
      </c>
      <c r="F16" s="87">
        <f>[1]Saisie_CNT!H22</f>
        <v>188.26745987394136</v>
      </c>
      <c r="G16" s="88"/>
      <c r="H16" s="89">
        <f>([1]Saisie_CNT!J22)*100</f>
        <v>-1.2812798403800896</v>
      </c>
      <c r="I16" s="90">
        <f>([1]Saisie_CNT!K22)*100</f>
        <v>-10.233329660783664</v>
      </c>
      <c r="J16" s="91">
        <f>[1]Saisie_CNT!L22</f>
        <v>-0.16807079508622461</v>
      </c>
      <c r="K16" s="90">
        <f>[1]Saisie_CNT!M22</f>
        <v>-1.5161878966482509</v>
      </c>
      <c r="M16" s="92"/>
      <c r="N16" s="92"/>
    </row>
    <row r="17" spans="1:14">
      <c r="A17" s="83" t="s">
        <v>51</v>
      </c>
      <c r="B17" s="84">
        <f>[1]Saisie_CNT!D23</f>
        <v>268.7506270369604</v>
      </c>
      <c r="C17" s="85">
        <f>[1]Saisie_CNT!E23</f>
        <v>265.5034882579867</v>
      </c>
      <c r="D17" s="86">
        <f>[1]Saisie_CNT!F23</f>
        <v>254.40216666125579</v>
      </c>
      <c r="E17" s="85">
        <f>[1]Saisie_CNT!G23</f>
        <v>256.59965188993687</v>
      </c>
      <c r="F17" s="87">
        <f>[1]Saisie_CNT!H23</f>
        <v>260.8261173213794</v>
      </c>
      <c r="G17" s="88"/>
      <c r="H17" s="89">
        <f>([1]Saisie_CNT!J23)*100</f>
        <v>1.6471048967967583</v>
      </c>
      <c r="I17" s="90">
        <f>([1]Saisie_CNT!K23)*100</f>
        <v>-2.9486478982209574</v>
      </c>
      <c r="J17" s="91">
        <f>[1]Saisie_CNT!L23</f>
        <v>0.16535870348440809</v>
      </c>
      <c r="K17" s="90">
        <f>[1]Saisie_CNT!M23</f>
        <v>-0.32601654405062469</v>
      </c>
      <c r="M17" s="92"/>
      <c r="N17" s="92"/>
    </row>
    <row r="18" spans="1:14">
      <c r="A18" s="83" t="s">
        <v>52</v>
      </c>
      <c r="B18" s="84">
        <f>[1]Saisie_CNT!D24</f>
        <v>182.18023446085172</v>
      </c>
      <c r="C18" s="85">
        <f>[1]Saisie_CNT!E24</f>
        <v>180.30007659549415</v>
      </c>
      <c r="D18" s="86">
        <f>[1]Saisie_CNT!F24</f>
        <v>172.0855156524506</v>
      </c>
      <c r="E18" s="85">
        <f>[1]Saisie_CNT!G24</f>
        <v>175.37217081238762</v>
      </c>
      <c r="F18" s="87">
        <f>[1]Saisie_CNT!H24</f>
        <v>180.74039077998083</v>
      </c>
      <c r="G18" s="88"/>
      <c r="H18" s="89">
        <f>([1]Saisie_CNT!J24)*100</f>
        <v>3.0610443736458715</v>
      </c>
      <c r="I18" s="90">
        <f>([1]Saisie_CNT!K24)*100</f>
        <v>-0.7903402282536276</v>
      </c>
      <c r="J18" s="91">
        <f>[1]Saisie_CNT!L24</f>
        <v>0.22727244518283563</v>
      </c>
      <c r="K18" s="90">
        <f>[1]Saisie_CNT!M24</f>
        <v>-7.2835763399582351E-2</v>
      </c>
      <c r="M18" s="92"/>
      <c r="N18" s="92"/>
    </row>
    <row r="19" spans="1:14" ht="25.15" customHeight="1">
      <c r="A19" s="83" t="s">
        <v>53</v>
      </c>
      <c r="B19" s="84">
        <f>[1]Saisie_CNT!D25</f>
        <v>29.19648346031774</v>
      </c>
      <c r="C19" s="85">
        <f>[1]Saisie_CNT!E25</f>
        <v>28.771701855856751</v>
      </c>
      <c r="D19" s="86">
        <f>[1]Saisie_CNT!F25</f>
        <v>28.96408351859705</v>
      </c>
      <c r="E19" s="85">
        <f>[1]Saisie_CNT!G25</f>
        <v>29.039403049257764</v>
      </c>
      <c r="F19" s="87">
        <f>[1]Saisie_CNT!H25</f>
        <v>28.490216235891271</v>
      </c>
      <c r="G19" s="88"/>
      <c r="H19" s="89">
        <f>([1]Saisie_CNT!J25)*100</f>
        <v>-1.8911780398341627</v>
      </c>
      <c r="I19" s="90">
        <f>([1]Saisie_CNT!K25)*100</f>
        <v>-2.4190146919110589</v>
      </c>
      <c r="J19" s="91">
        <f>[1]Saisie_CNT!L25</f>
        <v>-1.6484727895293528E-2</v>
      </c>
      <c r="K19" s="90">
        <f>[1]Saisie_CNT!M25</f>
        <v>-2.1902372631524981E-2</v>
      </c>
      <c r="M19" s="92"/>
      <c r="N19" s="92"/>
    </row>
    <row r="20" spans="1:14">
      <c r="A20" s="83" t="s">
        <v>54</v>
      </c>
      <c r="B20" s="84">
        <f>[1]Saisie_CNT!D26</f>
        <v>10.219892953808847</v>
      </c>
      <c r="C20" s="85">
        <f>[1]Saisie_CNT!E26</f>
        <v>8.408002967883494</v>
      </c>
      <c r="D20" s="86">
        <f>[1]Saisie_CNT!F26</f>
        <v>8.0963386730287876</v>
      </c>
      <c r="E20" s="85">
        <f>[1]Saisie_CNT!G26</f>
        <v>7.8103003295212359</v>
      </c>
      <c r="F20" s="87">
        <f>[1]Saisie_CNT!H26</f>
        <v>7.4939160029712735</v>
      </c>
      <c r="G20" s="88"/>
      <c r="H20" s="89">
        <f>([1]Saisie_CNT!J26)*100</f>
        <v>-4.050859931136042</v>
      </c>
      <c r="I20" s="90">
        <f>([1]Saisie_CNT!K26)*100</f>
        <v>-26.673243674451896</v>
      </c>
      <c r="J20" s="91">
        <f>[1]Saisie_CNT!L26</f>
        <v>-1.0080317232717661E-2</v>
      </c>
      <c r="K20" s="90">
        <f>[1]Saisie_CNT!M26</f>
        <v>-8.9504245367733798E-2</v>
      </c>
      <c r="M20" s="92"/>
      <c r="N20" s="92"/>
    </row>
    <row r="21" spans="1:14" ht="24.6">
      <c r="A21" s="83" t="s">
        <v>55</v>
      </c>
      <c r="B21" s="84">
        <f>[1]Saisie_CNT!D27</f>
        <v>42.617757815977981</v>
      </c>
      <c r="C21" s="85">
        <f>[1]Saisie_CNT!E27</f>
        <v>43.188384251513959</v>
      </c>
      <c r="D21" s="86">
        <f>[1]Saisie_CNT!F27</f>
        <v>41.12260261034843</v>
      </c>
      <c r="E21" s="85">
        <f>[1]Saisie_CNT!G27</f>
        <v>39.886179666747843</v>
      </c>
      <c r="F21" s="87">
        <f>[1]Saisie_CNT!H27</f>
        <v>38.94256646274448</v>
      </c>
      <c r="G21" s="88"/>
      <c r="H21" s="89">
        <f>([1]Saisie_CNT!J27)*100</f>
        <v>-2.3657648134951081</v>
      </c>
      <c r="I21" s="90">
        <f>([1]Saisie_CNT!K27)*100</f>
        <v>-8.6236149942539253</v>
      </c>
      <c r="J21" s="91">
        <f>[1]Saisie_CNT!L27</f>
        <v>-3.5348696570415325E-2</v>
      </c>
      <c r="K21" s="90">
        <f>[1]Saisie_CNT!M27</f>
        <v>-0.14177416265178547</v>
      </c>
      <c r="M21" s="92"/>
      <c r="N21" s="92"/>
    </row>
    <row r="22" spans="1:14" ht="24.6">
      <c r="A22" s="83" t="s">
        <v>56</v>
      </c>
      <c r="B22" s="84">
        <f>[1]Saisie_CNT!D28</f>
        <v>18.39756379578677</v>
      </c>
      <c r="C22" s="85">
        <f>[1]Saisie_CNT!E28</f>
        <v>18.33281442225795</v>
      </c>
      <c r="D22" s="86">
        <f>[1]Saisie_CNT!F28</f>
        <v>18.379709796165091</v>
      </c>
      <c r="E22" s="85">
        <f>[1]Saisie_CNT!G28</f>
        <v>18.024195890229763</v>
      </c>
      <c r="F22" s="87">
        <f>[1]Saisie_CNT!H28</f>
        <v>18.479268265000702</v>
      </c>
      <c r="G22" s="88"/>
      <c r="H22" s="89">
        <f>([1]Saisie_CNT!J28)*100</f>
        <v>2.5247860017856061</v>
      </c>
      <c r="I22" s="90">
        <f>([1]Saisie_CNT!K28)*100</f>
        <v>0.44410482888306291</v>
      </c>
      <c r="J22" s="91">
        <f>[1]Saisie_CNT!L28</f>
        <v>1.4735941186506375E-2</v>
      </c>
      <c r="K22" s="90">
        <f>[1]Saisie_CNT!M28</f>
        <v>3.5117868291525338E-3</v>
      </c>
      <c r="M22" s="92"/>
      <c r="N22" s="92"/>
    </row>
    <row r="23" spans="1:14">
      <c r="A23" s="83" t="s">
        <v>57</v>
      </c>
      <c r="B23" s="84">
        <f>[1]Saisie_CNT!D29</f>
        <v>159.7896170236321</v>
      </c>
      <c r="C23" s="85">
        <f>[1]Saisie_CNT!E29</f>
        <v>163.1024842238109</v>
      </c>
      <c r="D23" s="86">
        <f>[1]Saisie_CNT!F29</f>
        <v>162.68341306253959</v>
      </c>
      <c r="E23" s="85">
        <f>[1]Saisie_CNT!G29</f>
        <v>163.80686441014376</v>
      </c>
      <c r="F23" s="87">
        <f>[1]Saisie_CNT!H29</f>
        <v>164.56779899368362</v>
      </c>
      <c r="G23" s="88"/>
      <c r="H23" s="89">
        <f>([1]Saisie_CNT!J29)*100</f>
        <v>0.46453156055452638</v>
      </c>
      <c r="I23" s="90">
        <f>([1]Saisie_CNT!K29)*100</f>
        <v>2.9902956519038737</v>
      </c>
      <c r="J23" s="91">
        <f>[1]Saisie_CNT!L29</f>
        <v>1.4833937136350272E-2</v>
      </c>
      <c r="K23" s="90">
        <f>[1]Saisie_CNT!M29</f>
        <v>0.10058943628642987</v>
      </c>
      <c r="M23" s="92"/>
      <c r="N23" s="92"/>
    </row>
    <row r="24" spans="1:14">
      <c r="A24" s="73" t="s">
        <v>58</v>
      </c>
      <c r="B24" s="74">
        <f>[1]Saisie_CNT!D30</f>
        <v>1195.8744327007469</v>
      </c>
      <c r="C24" s="75">
        <f>[1]Saisie_CNT!E30</f>
        <v>1227.6005618868644</v>
      </c>
      <c r="D24" s="76">
        <f>[1]Saisie_CNT!F30</f>
        <v>1223.4791013565102</v>
      </c>
      <c r="E24" s="75">
        <f>[1]Saisie_CNT!G30</f>
        <v>1247.6559474236797</v>
      </c>
      <c r="F24" s="77">
        <f>[1]Saisie_CNT!H30</f>
        <v>1278.8374428385575</v>
      </c>
      <c r="G24" s="78"/>
      <c r="H24" s="79">
        <f>([1]Saisie_CNT!J30)*100</f>
        <v>2.4992062498692347</v>
      </c>
      <c r="I24" s="80">
        <f>([1]Saisie_CNT!K30)*100</f>
        <v>6.9374348902541572</v>
      </c>
      <c r="J24" s="81">
        <f>[1]Saisie_CNT!L30</f>
        <v>1.1050388705561249</v>
      </c>
      <c r="K24" s="80">
        <f>[1]Saisie_CNT!M30</f>
        <v>3.0277054141881043</v>
      </c>
      <c r="M24" s="82"/>
      <c r="N24" s="82"/>
    </row>
    <row r="25" spans="1:14">
      <c r="A25" s="83" t="s">
        <v>59</v>
      </c>
      <c r="B25" s="84">
        <f>[1]Saisie_CNT!D31</f>
        <v>227.00991362590523</v>
      </c>
      <c r="C25" s="85">
        <f>[1]Saisie_CNT!E31</f>
        <v>242.19868926212823</v>
      </c>
      <c r="D25" s="86">
        <f>[1]Saisie_CNT!F31</f>
        <v>233.11295170037982</v>
      </c>
      <c r="E25" s="85">
        <f>[1]Saisie_CNT!G31</f>
        <v>238.01230399733765</v>
      </c>
      <c r="F25" s="87">
        <f>[1]Saisie_CNT!H31</f>
        <v>249.92980990084919</v>
      </c>
      <c r="G25" s="88"/>
      <c r="H25" s="89">
        <f>([1]Saisie_CNT!J31)*100</f>
        <v>5.0070965674299028</v>
      </c>
      <c r="I25" s="90">
        <f>([1]Saisie_CNT!K31)*100</f>
        <v>10.096429670782637</v>
      </c>
      <c r="J25" s="91">
        <f>[1]Saisie_CNT!L31</f>
        <v>0.48339764961744253</v>
      </c>
      <c r="K25" s="90">
        <f>[1]Saisie_CNT!M31</f>
        <v>0.96540800506060465</v>
      </c>
      <c r="M25" s="92"/>
      <c r="N25" s="92"/>
    </row>
    <row r="26" spans="1:14">
      <c r="A26" s="83" t="s">
        <v>60</v>
      </c>
      <c r="B26" s="84">
        <f>[1]Saisie_CNT!D32</f>
        <v>35.563750198784774</v>
      </c>
      <c r="C26" s="85">
        <f>[1]Saisie_CNT!E32</f>
        <v>37.83312412125963</v>
      </c>
      <c r="D26" s="86">
        <f>[1]Saisie_CNT!F32</f>
        <v>37.698771013748591</v>
      </c>
      <c r="E26" s="85">
        <f>[1]Saisie_CNT!G32</f>
        <v>40.052406791229821</v>
      </c>
      <c r="F26" s="87">
        <f>[1]Saisie_CNT!H32</f>
        <v>41.984395298307888</v>
      </c>
      <c r="G26" s="88"/>
      <c r="H26" s="89">
        <f>([1]Saisie_CNT!J32)*100</f>
        <v>4.8236514653124729</v>
      </c>
      <c r="I26" s="90">
        <f>([1]Saisie_CNT!K32)*100</f>
        <v>18.053903380927782</v>
      </c>
      <c r="J26" s="91">
        <f>[1]Saisie_CNT!L32</f>
        <v>7.7693954702965709E-2</v>
      </c>
      <c r="K26" s="90">
        <f>[1]Saisie_CNT!M32</f>
        <v>0.2656859039247606</v>
      </c>
      <c r="M26" s="92"/>
      <c r="N26" s="92"/>
    </row>
    <row r="27" spans="1:14">
      <c r="A27" s="83" t="s">
        <v>61</v>
      </c>
      <c r="B27" s="84">
        <f>[1]Saisie_CNT!D33</f>
        <v>62.479076956998028</v>
      </c>
      <c r="C27" s="85">
        <f>[1]Saisie_CNT!E33</f>
        <v>63.983081142510173</v>
      </c>
      <c r="D27" s="86">
        <f>[1]Saisie_CNT!F33</f>
        <v>62.560982714674417</v>
      </c>
      <c r="E27" s="85">
        <f>[1]Saisie_CNT!G33</f>
        <v>62.007635630177248</v>
      </c>
      <c r="F27" s="87">
        <f>[1]Saisie_CNT!H33</f>
        <v>62.417348784134795</v>
      </c>
      <c r="G27" s="88"/>
      <c r="H27" s="89">
        <f>([1]Saisie_CNT!J33)*100</f>
        <v>0.66074629324868184</v>
      </c>
      <c r="I27" s="90">
        <f>([1]Saisie_CNT!K33)*100</f>
        <v>-9.8798151108592247E-2</v>
      </c>
      <c r="J27" s="91">
        <f>[1]Saisie_CNT!L33</f>
        <v>1.2808670202499567E-2</v>
      </c>
      <c r="K27" s="90">
        <f>[1]Saisie_CNT!M33</f>
        <v>-1.5745765254815745E-3</v>
      </c>
      <c r="M27" s="92"/>
      <c r="N27" s="92"/>
    </row>
    <row r="28" spans="1:14">
      <c r="A28" s="83" t="s">
        <v>62</v>
      </c>
      <c r="B28" s="84">
        <f>[1]Saisie_CNT!D34</f>
        <v>77.682767446908187</v>
      </c>
      <c r="C28" s="85">
        <f>[1]Saisie_CNT!E34</f>
        <v>79.799953701408427</v>
      </c>
      <c r="D28" s="86">
        <f>[1]Saisie_CNT!F34</f>
        <v>73.354550334878681</v>
      </c>
      <c r="E28" s="85">
        <f>[1]Saisie_CNT!G34</f>
        <v>74.51520474554134</v>
      </c>
      <c r="F28" s="87">
        <f>[1]Saisie_CNT!H34</f>
        <v>74.368252691306523</v>
      </c>
      <c r="G28" s="88"/>
      <c r="H28" s="89">
        <f>([1]Saisie_CNT!J34)*100</f>
        <v>-0.19721083064407896</v>
      </c>
      <c r="I28" s="90">
        <f>([1]Saisie_CNT!K34)*100</f>
        <v>-4.2667310454238656</v>
      </c>
      <c r="J28" s="91">
        <f>[1]Saisie_CNT!L34</f>
        <v>-4.2921851219156282E-3</v>
      </c>
      <c r="K28" s="90">
        <f>[1]Saisie_CNT!M34</f>
        <v>-9.9546741558045854E-2</v>
      </c>
      <c r="M28" s="92"/>
      <c r="N28" s="92"/>
    </row>
    <row r="29" spans="1:14" ht="24.6">
      <c r="A29" s="83" t="s">
        <v>63</v>
      </c>
      <c r="B29" s="84">
        <f>[1]Saisie_CNT!D35</f>
        <v>54.293551848504507</v>
      </c>
      <c r="C29" s="85">
        <f>[1]Saisie_CNT!E35</f>
        <v>53.803045909040463</v>
      </c>
      <c r="D29" s="86">
        <f>[1]Saisie_CNT!F35</f>
        <v>55.74932248417975</v>
      </c>
      <c r="E29" s="85">
        <f>[1]Saisie_CNT!G35</f>
        <v>62.961708745553217</v>
      </c>
      <c r="F29" s="87">
        <f>[1]Saisie_CNT!H35</f>
        <v>72.485608892045732</v>
      </c>
      <c r="G29" s="88"/>
      <c r="H29" s="89">
        <f>([1]Saisie_CNT!J35)*100</f>
        <v>15.126495668949191</v>
      </c>
      <c r="I29" s="90">
        <f>([1]Saisie_CNT!K35)*100</f>
        <v>33.50684643786537</v>
      </c>
      <c r="J29" s="91">
        <f>[1]Saisie_CNT!L35</f>
        <v>0.33902686395783699</v>
      </c>
      <c r="K29" s="90">
        <f>[1]Saisie_CNT!M35</f>
        <v>0.66688666833627208</v>
      </c>
      <c r="M29" s="92"/>
      <c r="N29" s="92"/>
    </row>
    <row r="30" spans="1:14" ht="16.5" customHeight="1">
      <c r="A30" s="83" t="s">
        <v>64</v>
      </c>
      <c r="B30" s="84">
        <f>[1]Saisie_CNT!D36</f>
        <v>130.57316102563109</v>
      </c>
      <c r="C30" s="85">
        <f>[1]Saisie_CNT!E36</f>
        <v>131.33124009971829</v>
      </c>
      <c r="D30" s="86">
        <f>[1]Saisie_CNT!F36</f>
        <v>132.11550201826293</v>
      </c>
      <c r="E30" s="85">
        <f>[1]Saisie_CNT!G36</f>
        <v>132.70356593985758</v>
      </c>
      <c r="F30" s="87">
        <f>[1]Saisie_CNT!H36</f>
        <v>133.09537241727332</v>
      </c>
      <c r="G30" s="88"/>
      <c r="H30" s="89">
        <f>([1]Saisie_CNT!J36)*100</f>
        <v>0.29524939638267966</v>
      </c>
      <c r="I30" s="90">
        <f>([1]Saisie_CNT!K36)*100</f>
        <v>1.9316461145848507</v>
      </c>
      <c r="J30" s="91">
        <f>[1]Saisie_CNT!L36</f>
        <v>1.2704117499722785E-2</v>
      </c>
      <c r="K30" s="90">
        <f>[1]Saisie_CNT!M36</f>
        <v>8.4901440096972453E-2</v>
      </c>
      <c r="M30" s="92"/>
      <c r="N30" s="92"/>
    </row>
    <row r="31" spans="1:14" ht="51.6" customHeight="1">
      <c r="A31" s="83" t="s">
        <v>65</v>
      </c>
      <c r="B31" s="84">
        <f>[1]Saisie_CNT!D37</f>
        <v>42.44818846707021</v>
      </c>
      <c r="C31" s="85">
        <f>[1]Saisie_CNT!E37</f>
        <v>42.956412949738265</v>
      </c>
      <c r="D31" s="86">
        <f>[1]Saisie_CNT!F37</f>
        <v>41.525761132182126</v>
      </c>
      <c r="E31" s="85">
        <f>[1]Saisie_CNT!G37</f>
        <v>41.460305625856286</v>
      </c>
      <c r="F31" s="87">
        <f>[1]Saisie_CNT!H37</f>
        <v>41.583361450980924</v>
      </c>
      <c r="G31" s="88"/>
      <c r="H31" s="89">
        <f>([1]Saisie_CNT!J37)*100</f>
        <v>0.2968039508321807</v>
      </c>
      <c r="I31" s="90">
        <f>([1]Saisie_CNT!K37)*100</f>
        <v>-2.0373708450719619</v>
      </c>
      <c r="J31" s="91">
        <f>[1]Saisie_CNT!L37</f>
        <v>2.5125608811353358E-3</v>
      </c>
      <c r="K31" s="90">
        <f>[1]Saisie_CNT!M37</f>
        <v>-2.3739556840086339E-2</v>
      </c>
      <c r="M31" s="92"/>
      <c r="N31" s="92"/>
    </row>
    <row r="32" spans="1:14" ht="37.9" customHeight="1">
      <c r="A32" s="93" t="s">
        <v>66</v>
      </c>
      <c r="B32" s="84">
        <f>[1]Saisie_CNT!D38</f>
        <v>559.03036303133285</v>
      </c>
      <c r="C32" s="85">
        <f>[1]Saisie_CNT!E38</f>
        <v>568.1638717350429</v>
      </c>
      <c r="D32" s="86">
        <f>[1]Saisie_CNT!F38</f>
        <v>577.63979385560697</v>
      </c>
      <c r="E32" s="85">
        <f>[1]Saisie_CNT!G38</f>
        <v>585.07008863010458</v>
      </c>
      <c r="F32" s="87">
        <f>[1]Saisie_CNT!H38</f>
        <v>590.01329511980805</v>
      </c>
      <c r="G32" s="88"/>
      <c r="H32" s="89">
        <f>([1]Saisie_CNT!J38)*100</f>
        <v>0.84489133622906998</v>
      </c>
      <c r="I32" s="90">
        <f>([1]Saisie_CNT!K38)*100</f>
        <v>5.5422628424815379</v>
      </c>
      <c r="J32" s="91">
        <f>[1]Saisie_CNT!L38</f>
        <v>0.18118723881642904</v>
      </c>
      <c r="K32" s="90">
        <f>[1]Saisie_CNT!M38</f>
        <v>1.1696842716931017</v>
      </c>
      <c r="M32" s="92"/>
      <c r="N32" s="92"/>
    </row>
    <row r="33" spans="1:14">
      <c r="A33" s="93"/>
      <c r="B33" s="94"/>
      <c r="C33" s="95"/>
      <c r="D33" s="95"/>
      <c r="E33" s="95"/>
      <c r="F33" s="96"/>
      <c r="G33" s="88"/>
      <c r="H33" s="97"/>
      <c r="I33" s="90"/>
      <c r="J33" s="98"/>
      <c r="K33" s="80"/>
      <c r="M33" s="92"/>
      <c r="N33" s="92"/>
    </row>
    <row r="34" spans="1:14" ht="32.65" customHeight="1">
      <c r="A34" s="73" t="s">
        <v>67</v>
      </c>
      <c r="B34" s="74">
        <f>[1]Saisie_CNT!D40</f>
        <v>263.91458389781565</v>
      </c>
      <c r="C34" s="75">
        <f>[1]Saisie_CNT!E40</f>
        <v>253.90806025297201</v>
      </c>
      <c r="D34" s="76">
        <f>[1]Saisie_CNT!F40</f>
        <v>282.50998988953722</v>
      </c>
      <c r="E34" s="75">
        <f>[1]Saisie_CNT!G40</f>
        <v>293.2215849792529</v>
      </c>
      <c r="F34" s="77">
        <f>[1]Saisie_CNT!H40</f>
        <v>312.34811722219268</v>
      </c>
      <c r="G34" s="78"/>
      <c r="H34" s="79">
        <f>([1]Saisie_CNT!J40)*100</f>
        <v>6.522893682705222</v>
      </c>
      <c r="I34" s="80">
        <f>([1]Saisie_CNT!K40)*100</f>
        <v>18.351973054709948</v>
      </c>
      <c r="J34" s="81">
        <f>[1]Saisie_CNT!L40</f>
        <v>0.7438183012438121</v>
      </c>
      <c r="K34" s="80">
        <f>[1]Saisie_CNT!M40</f>
        <v>1.9235995820747274</v>
      </c>
      <c r="M34" s="92"/>
      <c r="N34" s="92"/>
    </row>
    <row r="35" spans="1:14" ht="46.5" customHeight="1" thickBot="1">
      <c r="A35" s="99" t="s">
        <v>68</v>
      </c>
      <c r="B35" s="100">
        <f>[1]Saisie_CNT!D41</f>
        <v>2555.4934786485137</v>
      </c>
      <c r="C35" s="101">
        <f>[1]Saisie_CNT!E41</f>
        <v>2588.319863597656</v>
      </c>
      <c r="D35" s="102">
        <f>[1]Saisie_CNT!F41</f>
        <v>2596.9356254627569</v>
      </c>
      <c r="E35" s="101">
        <f>[1]Saisie_CNT!G41</f>
        <v>2631.602902620712</v>
      </c>
      <c r="F35" s="103">
        <f>[1]Saisie_CNT!H41</f>
        <v>2691.2909102921381</v>
      </c>
      <c r="G35" s="104"/>
      <c r="H35" s="105">
        <f>([1]Saisie_CNT!J41)*100</f>
        <v>2.2681236447940067</v>
      </c>
      <c r="I35" s="106">
        <f>([1]Saisie_CNT!K41)*100</f>
        <v>5.3139416233392911</v>
      </c>
      <c r="J35" s="107">
        <f>[1]Saisie_CNT!L41</f>
        <v>2.2681236447940174</v>
      </c>
      <c r="K35" s="106">
        <f>[1]Saisie_CNT!M41</f>
        <v>5.3139416233392831</v>
      </c>
      <c r="M35" s="92"/>
      <c r="N35" s="92"/>
    </row>
    <row r="38" spans="1:14" ht="12.6" thickBot="1"/>
    <row r="39" spans="1:14">
      <c r="A39" s="109" t="s">
        <v>36</v>
      </c>
      <c r="B39" s="110" t="str">
        <f>[1]Saisie_CNT!Q10</f>
        <v>3. Trim.</v>
      </c>
      <c r="C39" s="110" t="str">
        <f>[1]Saisie_CNT!R10</f>
        <v>4. Trim.</v>
      </c>
      <c r="D39" s="110" t="str">
        <f>[1]Saisie_CNT!S10</f>
        <v>1. Trim.</v>
      </c>
      <c r="E39" s="110" t="str">
        <f>[1]Saisie_CNT!T10</f>
        <v>2. Trim.</v>
      </c>
      <c r="F39" s="111" t="str">
        <f>[1]Saisie_CNT!U10</f>
        <v>3.Trim</v>
      </c>
      <c r="G39" s="112"/>
      <c r="H39" s="833" t="s">
        <v>69</v>
      </c>
      <c r="I39" s="834"/>
    </row>
    <row r="40" spans="1:14" ht="18.399999999999999" customHeight="1">
      <c r="A40" s="113" t="s">
        <v>70</v>
      </c>
      <c r="B40" s="114">
        <f>[1]Saisie_CNT!Q11</f>
        <v>2023</v>
      </c>
      <c r="C40" s="114">
        <f>[1]Saisie_CNT!R11</f>
        <v>2023</v>
      </c>
      <c r="D40" s="114">
        <f>[1]Saisie_CNT!S11</f>
        <v>2024</v>
      </c>
      <c r="E40" s="114">
        <f>[1]Saisie_CNT!T11</f>
        <v>2024</v>
      </c>
      <c r="F40" s="115">
        <f>[1]Saisie_CNT!U11</f>
        <v>2024</v>
      </c>
      <c r="G40" s="116"/>
      <c r="H40" s="117" t="s">
        <v>42</v>
      </c>
      <c r="I40" s="118" t="s">
        <v>43</v>
      </c>
    </row>
    <row r="41" spans="1:14">
      <c r="A41" s="119"/>
      <c r="B41" s="50"/>
      <c r="C41" s="50"/>
      <c r="D41" s="50"/>
      <c r="E41" s="50"/>
      <c r="F41" s="120"/>
      <c r="G41" s="50"/>
      <c r="H41" s="121"/>
      <c r="I41" s="120"/>
    </row>
    <row r="42" spans="1:14">
      <c r="A42" s="122" t="s">
        <v>44</v>
      </c>
      <c r="B42" s="123">
        <f>[1]Saisie_CNT!Q14</f>
        <v>529.70655832213083</v>
      </c>
      <c r="C42" s="124">
        <f>[1]Saisie_CNT!R14</f>
        <v>550.77520017070844</v>
      </c>
      <c r="D42" s="123">
        <f>[1]Saisie_CNT!S14</f>
        <v>502.65033652476939</v>
      </c>
      <c r="E42" s="124">
        <f>[1]Saisie_CNT!T14</f>
        <v>613.91177944899459</v>
      </c>
      <c r="F42" s="125">
        <f>[1]Saisie_CNT!U14</f>
        <v>633.75228217782922</v>
      </c>
      <c r="G42" s="126"/>
      <c r="H42" s="127">
        <f>[1]Saisie_CNT!W14</f>
        <v>0.96111506883747033</v>
      </c>
      <c r="I42" s="128">
        <f>[1]Saisie_CNT!X14</f>
        <v>6.0031652974126715</v>
      </c>
    </row>
    <row r="43" spans="1:14">
      <c r="A43" s="129" t="s">
        <v>9</v>
      </c>
      <c r="B43" s="130">
        <f>[1]Saisie_CNT!Q15</f>
        <v>435.7317509969003</v>
      </c>
      <c r="C43" s="131">
        <f>[1]Saisie_CNT!R15</f>
        <v>447.70054087931373</v>
      </c>
      <c r="D43" s="130">
        <f>[1]Saisie_CNT!S15</f>
        <v>427.84238466816316</v>
      </c>
      <c r="E43" s="131">
        <f>[1]Saisie_CNT!T15</f>
        <v>540.42698471622441</v>
      </c>
      <c r="F43" s="132">
        <f>[1]Saisie_CNT!U15</f>
        <v>594.45536812773321</v>
      </c>
      <c r="G43" s="133"/>
      <c r="H43" s="134">
        <f>[1]Saisie_CNT!W15</f>
        <v>7.2064175476605152</v>
      </c>
      <c r="I43" s="135">
        <f>[1]Saisie_CNT!X15</f>
        <v>18.609639752867292</v>
      </c>
    </row>
    <row r="44" spans="1:14" ht="24.6">
      <c r="A44" s="129" t="s">
        <v>45</v>
      </c>
      <c r="B44" s="130">
        <f>[1]Saisie_CNT!Q16</f>
        <v>432.86386698752432</v>
      </c>
      <c r="C44" s="131">
        <f>[1]Saisie_CNT!R16</f>
        <v>445.03609965785961</v>
      </c>
      <c r="D44" s="130">
        <f>[1]Saisie_CNT!S16</f>
        <v>426.748684910713</v>
      </c>
      <c r="E44" s="131">
        <f>[1]Saisie_CNT!T16</f>
        <v>545.28770949084719</v>
      </c>
      <c r="F44" s="132">
        <f>[1]Saisie_CNT!U16</f>
        <v>607.81569508836822</v>
      </c>
      <c r="G44" s="133"/>
      <c r="H44" s="134">
        <f>[1]Saisie_CNT!W16</f>
        <v>8.6338032670938638</v>
      </c>
      <c r="I44" s="135">
        <f>[1]Saisie_CNT!X16</f>
        <v>22.015689115382166</v>
      </c>
    </row>
    <row r="45" spans="1:14">
      <c r="A45" s="129" t="s">
        <v>46</v>
      </c>
      <c r="B45" s="130">
        <f>[1]Saisie_CNT!Q17</f>
        <v>2.8678840093760156</v>
      </c>
      <c r="C45" s="131">
        <f>[1]Saisie_CNT!R17</f>
        <v>2.6644412214541515</v>
      </c>
      <c r="D45" s="130">
        <f>[1]Saisie_CNT!S17</f>
        <v>1.0936997574501657</v>
      </c>
      <c r="E45" s="131">
        <f>[1]Saisie_CNT!T17</f>
        <v>-4.8607247746228168</v>
      </c>
      <c r="F45" s="132">
        <f>[1]Saisie_CNT!U17</f>
        <v>-13.360326960635023</v>
      </c>
      <c r="G45" s="133"/>
      <c r="H45" s="134">
        <f>[1]Saisie_CNT!W17</f>
        <v>171.06137578753976</v>
      </c>
      <c r="I45" s="135">
        <f>[1]Saisie_CNT!X17</f>
        <v>-596.171730268229</v>
      </c>
    </row>
    <row r="46" spans="1:14">
      <c r="A46" s="129" t="s">
        <v>8</v>
      </c>
      <c r="B46" s="130">
        <f>[1]Saisie_CNT!Q18</f>
        <v>38.742040991480692</v>
      </c>
      <c r="C46" s="131">
        <f>[1]Saisie_CNT!R18</f>
        <v>46.824379744814067</v>
      </c>
      <c r="D46" s="130">
        <f>[1]Saisie_CNT!S18</f>
        <v>21.757258097688986</v>
      </c>
      <c r="E46" s="131">
        <f>[1]Saisie_CNT!T18</f>
        <v>20.786125337319625</v>
      </c>
      <c r="F46" s="132">
        <f>[1]Saisie_CNT!U18</f>
        <v>-18.458647987703181</v>
      </c>
      <c r="G46" s="133"/>
      <c r="H46" s="134">
        <f>[1]Saisie_CNT!W18</f>
        <v>-188.49276126972802</v>
      </c>
      <c r="I46" s="135">
        <f>[1]Saisie_CNT!X18</f>
        <v>-146.350227334137</v>
      </c>
    </row>
    <row r="47" spans="1:14">
      <c r="A47" s="129" t="s">
        <v>47</v>
      </c>
      <c r="B47" s="130">
        <f>[1]Saisie_CNT!Q19</f>
        <v>45.826213455886204</v>
      </c>
      <c r="C47" s="131">
        <f>[1]Saisie_CNT!R19</f>
        <v>47.110317127381059</v>
      </c>
      <c r="D47" s="130">
        <f>[1]Saisie_CNT!S19</f>
        <v>39.893345434840825</v>
      </c>
      <c r="E47" s="131">
        <f>[1]Saisie_CNT!T19</f>
        <v>39.275365576177606</v>
      </c>
      <c r="F47" s="132">
        <f>[1]Saisie_CNT!U19</f>
        <v>44.283880817820233</v>
      </c>
      <c r="G47" s="133"/>
      <c r="H47" s="134">
        <f>[1]Saisie_CNT!W19</f>
        <v>12.310949703645147</v>
      </c>
      <c r="I47" s="135">
        <f>[1]Saisie_CNT!X19</f>
        <v>-5.5887332888998165</v>
      </c>
    </row>
    <row r="48" spans="1:14">
      <c r="A48" s="129" t="s">
        <v>48</v>
      </c>
      <c r="B48" s="130">
        <f>[1]Saisie_CNT!Q20</f>
        <v>9.4065528778636356</v>
      </c>
      <c r="C48" s="131">
        <f>[1]Saisie_CNT!R20</f>
        <v>9.1399624191996374</v>
      </c>
      <c r="D48" s="130">
        <f>[1]Saisie_CNT!S20</f>
        <v>13.157348324076393</v>
      </c>
      <c r="E48" s="131">
        <f>[1]Saisie_CNT!T20</f>
        <v>13.423303819272993</v>
      </c>
      <c r="F48" s="132">
        <f>[1]Saisie_CNT!U20</f>
        <v>13.471681219978937</v>
      </c>
      <c r="G48" s="133"/>
      <c r="H48" s="134">
        <f>[1]Saisie_CNT!W20</f>
        <v>-3.5304791317158912E-2</v>
      </c>
      <c r="I48" s="135">
        <f>[1]Saisie_CNT!X20</f>
        <v>39.893877793544455</v>
      </c>
    </row>
    <row r="49" spans="1:9">
      <c r="A49" s="122" t="s">
        <v>49</v>
      </c>
      <c r="B49" s="123">
        <f>[1]Saisie_CNT!Q21</f>
        <v>896.06532119256906</v>
      </c>
      <c r="C49" s="124">
        <f>[1]Saisie_CNT!R21</f>
        <v>930.8235450221589</v>
      </c>
      <c r="D49" s="123">
        <f>[1]Saisie_CNT!S21</f>
        <v>936.42273721348215</v>
      </c>
      <c r="E49" s="124">
        <f>[1]Saisie_CNT!T21</f>
        <v>1007.8929100202336</v>
      </c>
      <c r="F49" s="125">
        <f>[1]Saisie_CNT!U21</f>
        <v>1045.9166546091938</v>
      </c>
      <c r="G49" s="126"/>
      <c r="H49" s="127">
        <f>[1]Saisie_CNT!W21</f>
        <v>3.6692207805122168</v>
      </c>
      <c r="I49" s="128">
        <f>[1]Saisie_CNT!X21</f>
        <v>24.057075497323453</v>
      </c>
    </row>
    <row r="50" spans="1:9">
      <c r="A50" s="129" t="s">
        <v>50</v>
      </c>
      <c r="B50" s="130">
        <f>[1]Saisie_CNT!Q22</f>
        <v>457.65696998415694</v>
      </c>
      <c r="C50" s="131">
        <f>[1]Saisie_CNT!R22</f>
        <v>500.50045105785773</v>
      </c>
      <c r="D50" s="130">
        <f>[1]Saisie_CNT!S22</f>
        <v>478.61065473634665</v>
      </c>
      <c r="E50" s="131">
        <f>[1]Saisie_CNT!T22</f>
        <v>550.79472011996938</v>
      </c>
      <c r="F50" s="132">
        <f>[1]Saisie_CNT!U22</f>
        <v>584.59467708423676</v>
      </c>
      <c r="G50" s="133"/>
      <c r="H50" s="134">
        <f>[1]Saisie_CNT!W22</f>
        <v>7.5141366550178779</v>
      </c>
      <c r="I50" s="135">
        <f>[1]Saisie_CNT!X22</f>
        <v>42.298282814774858</v>
      </c>
    </row>
    <row r="51" spans="1:9">
      <c r="A51" s="129" t="s">
        <v>51</v>
      </c>
      <c r="B51" s="130">
        <f>[1]Saisie_CNT!Q23</f>
        <v>317.26562401792734</v>
      </c>
      <c r="C51" s="131">
        <f>[1]Saisie_CNT!R23</f>
        <v>305.63783837408084</v>
      </c>
      <c r="D51" s="130">
        <f>[1]Saisie_CNT!S23</f>
        <v>337.37371106258217</v>
      </c>
      <c r="E51" s="131">
        <f>[1]Saisie_CNT!T23</f>
        <v>335.87134268400649</v>
      </c>
      <c r="F51" s="132">
        <f>[1]Saisie_CNT!U23</f>
        <v>339.08006778389836</v>
      </c>
      <c r="G51" s="133"/>
      <c r="H51" s="134">
        <f>[1]Saisie_CNT!W23</f>
        <v>-0.68055197427809855</v>
      </c>
      <c r="I51" s="135">
        <f>[1]Saisie_CNT!X23</f>
        <v>10.122903258674842</v>
      </c>
    </row>
    <row r="52" spans="1:9">
      <c r="A52" s="129" t="s">
        <v>52</v>
      </c>
      <c r="B52" s="130">
        <f>[1]Saisie_CNT!Q24</f>
        <v>227.13866304806731</v>
      </c>
      <c r="C52" s="131">
        <f>[1]Saisie_CNT!R24</f>
        <v>217.17619910278702</v>
      </c>
      <c r="D52" s="130">
        <f>[1]Saisie_CNT!S24</f>
        <v>251.9343408298113</v>
      </c>
      <c r="E52" s="131">
        <f>[1]Saisie_CNT!T24</f>
        <v>252.245579549458</v>
      </c>
      <c r="F52" s="132">
        <f>[1]Saisie_CNT!U24</f>
        <v>258.03919880616326</v>
      </c>
      <c r="G52" s="133"/>
      <c r="H52" s="134">
        <f>[1]Saisie_CNT!W24</f>
        <v>-0.74152888358758329</v>
      </c>
      <c r="I52" s="135">
        <f>[1]Saisie_CNT!X24</f>
        <v>14.509273503629316</v>
      </c>
    </row>
    <row r="53" spans="1:9" ht="24.6">
      <c r="A53" s="129" t="s">
        <v>53</v>
      </c>
      <c r="B53" s="130">
        <f>[1]Saisie_CNT!Q25</f>
        <v>28.195049996788988</v>
      </c>
      <c r="C53" s="131">
        <f>[1]Saisie_CNT!R25</f>
        <v>27.840041177228692</v>
      </c>
      <c r="D53" s="130">
        <f>[1]Saisie_CNT!S25</f>
        <v>27.787973007278993</v>
      </c>
      <c r="E53" s="131">
        <f>[1]Saisie_CNT!T25</f>
        <v>28.007224863614308</v>
      </c>
      <c r="F53" s="132">
        <f>[1]Saisie_CNT!U25</f>
        <v>27.571249563249367</v>
      </c>
      <c r="G53" s="133"/>
      <c r="H53" s="134">
        <f>[1]Saisie_CNT!W25</f>
        <v>0.34097347564794322</v>
      </c>
      <c r="I53" s="135">
        <f>[1]Saisie_CNT!X25</f>
        <v>0.21168884598792292</v>
      </c>
    </row>
    <row r="54" spans="1:9">
      <c r="A54" s="129" t="s">
        <v>54</v>
      </c>
      <c r="B54" s="130">
        <f>[1]Saisie_CNT!Q26</f>
        <v>11.04732123005866</v>
      </c>
      <c r="C54" s="131">
        <f>[1]Saisie_CNT!R26</f>
        <v>9.181619560319028</v>
      </c>
      <c r="D54" s="130">
        <f>[1]Saisie_CNT!S26</f>
        <v>7.7888243461995659</v>
      </c>
      <c r="E54" s="131">
        <f>[1]Saisie_CNT!T26</f>
        <v>7.4033481721806531</v>
      </c>
      <c r="F54" s="132">
        <f>[1]Saisie_CNT!U26</f>
        <v>6.9453990213259749</v>
      </c>
      <c r="G54" s="133"/>
      <c r="H54" s="134">
        <f>[1]Saisie_CNT!W26</f>
        <v>-2.2249739280618352</v>
      </c>
      <c r="I54" s="135">
        <f>[1]Saisie_CNT!X26</f>
        <v>-14.261132044421043</v>
      </c>
    </row>
    <row r="55" spans="1:9" ht="24.6">
      <c r="A55" s="129" t="s">
        <v>55</v>
      </c>
      <c r="B55" s="130">
        <f>[1]Saisie_CNT!Q27</f>
        <v>50.88458974301237</v>
      </c>
      <c r="C55" s="131">
        <f>[1]Saisie_CNT!R27</f>
        <v>51.439978533746164</v>
      </c>
      <c r="D55" s="130">
        <f>[1]Saisie_CNT!S27</f>
        <v>49.86257287929233</v>
      </c>
      <c r="E55" s="131">
        <f>[1]Saisie_CNT!T27</f>
        <v>48.21519009875356</v>
      </c>
      <c r="F55" s="132">
        <f>[1]Saisie_CNT!U27</f>
        <v>46.524220393159787</v>
      </c>
      <c r="G55" s="133"/>
      <c r="H55" s="134">
        <f>[1]Saisie_CNT!W27</f>
        <v>-1.1690221420533109</v>
      </c>
      <c r="I55" s="135">
        <f>[1]Saisie_CNT!X27</f>
        <v>5.9621179671465185E-2</v>
      </c>
    </row>
    <row r="56" spans="1:9" ht="24.6">
      <c r="A56" s="129" t="s">
        <v>56</v>
      </c>
      <c r="B56" s="130">
        <f>[1]Saisie_CNT!Q28</f>
        <v>21.340294382836497</v>
      </c>
      <c r="C56" s="131">
        <f>[1]Saisie_CNT!R28</f>
        <v>21.787242776261845</v>
      </c>
      <c r="D56" s="130">
        <f>[1]Saisie_CNT!S28</f>
        <v>16.302394852323122</v>
      </c>
      <c r="E56" s="131">
        <f>[1]Saisie_CNT!T28</f>
        <v>15.976788658220087</v>
      </c>
      <c r="F56" s="132">
        <f>[1]Saisie_CNT!U28</f>
        <v>16.147700118599371</v>
      </c>
      <c r="G56" s="133"/>
      <c r="H56" s="134">
        <f>[1]Saisie_CNT!W28</f>
        <v>-1.4192055770113843</v>
      </c>
      <c r="I56" s="135">
        <f>[1]Saisie_CNT!X28</f>
        <v>-24.666903906191461</v>
      </c>
    </row>
    <row r="57" spans="1:9">
      <c r="A57" s="129" t="s">
        <v>57</v>
      </c>
      <c r="B57" s="130">
        <f>[1]Saisie_CNT!Q29</f>
        <v>99.802432807648387</v>
      </c>
      <c r="C57" s="131">
        <f>[1]Saisie_CNT!R29</f>
        <v>102.89801281395849</v>
      </c>
      <c r="D57" s="130">
        <f>[1]Saisie_CNT!S29</f>
        <v>104.13597656223035</v>
      </c>
      <c r="E57" s="131">
        <f>[1]Saisie_CNT!T29</f>
        <v>105.25005855803757</v>
      </c>
      <c r="F57" s="132">
        <f>[1]Saisie_CNT!U29</f>
        <v>106.09420962245919</v>
      </c>
      <c r="G57" s="133"/>
      <c r="H57" s="134">
        <f>[1]Saisie_CNT!W29</f>
        <v>0.33595116071374331</v>
      </c>
      <c r="I57" s="135">
        <f>[1]Saisie_CNT!X29</f>
        <v>3.217717005191667</v>
      </c>
    </row>
    <row r="58" spans="1:9">
      <c r="A58" s="122" t="s">
        <v>58</v>
      </c>
      <c r="B58" s="123">
        <f>[1]Saisie_CNT!Q30</f>
        <v>1351.4239814021741</v>
      </c>
      <c r="C58" s="124">
        <f>[1]Saisie_CNT!R30</f>
        <v>1381.5833890024651</v>
      </c>
      <c r="D58" s="123">
        <f>[1]Saisie_CNT!S30</f>
        <v>1398.0212347825948</v>
      </c>
      <c r="E58" s="124">
        <f>[1]Saisie_CNT!T30</f>
        <v>1367.4440830045537</v>
      </c>
      <c r="F58" s="125">
        <f>[1]Saisie_CNT!U30</f>
        <v>1388.2912298666881</v>
      </c>
      <c r="G58" s="126"/>
      <c r="H58" s="127">
        <f>[1]Saisie_CNT!W30</f>
        <v>-0.95090734189318127</v>
      </c>
      <c r="I58" s="128">
        <f>[1]Saisie_CNT!X30</f>
        <v>-3.9363251321074211</v>
      </c>
    </row>
    <row r="59" spans="1:9">
      <c r="A59" s="129" t="s">
        <v>59</v>
      </c>
      <c r="B59" s="130">
        <f>[1]Saisie_CNT!Q31</f>
        <v>267.94423290117066</v>
      </c>
      <c r="C59" s="131">
        <f>[1]Saisie_CNT!R31</f>
        <v>354.8750115238401</v>
      </c>
      <c r="D59" s="130">
        <f>[1]Saisie_CNT!S31</f>
        <v>253.85107020469391</v>
      </c>
      <c r="E59" s="131">
        <f>[1]Saisie_CNT!T31</f>
        <v>304.63196415962705</v>
      </c>
      <c r="F59" s="132">
        <f>[1]Saisie_CNT!U31</f>
        <v>298.57039662873382</v>
      </c>
      <c r="G59" s="133"/>
      <c r="H59" s="134">
        <f>[1]Saisie_CNT!W31</f>
        <v>-6.6632608924323762</v>
      </c>
      <c r="I59" s="135">
        <f>[1]Saisie_CNT!X31</f>
        <v>1.2113215675892297</v>
      </c>
    </row>
    <row r="60" spans="1:9">
      <c r="A60" s="129" t="s">
        <v>60</v>
      </c>
      <c r="B60" s="130">
        <f>[1]Saisie_CNT!Q32</f>
        <v>49.017144538654783</v>
      </c>
      <c r="C60" s="131">
        <f>[1]Saisie_CNT!R32</f>
        <v>52.570202688776746</v>
      </c>
      <c r="D60" s="130">
        <f>[1]Saisie_CNT!S32</f>
        <v>44.297982816810105</v>
      </c>
      <c r="E60" s="131">
        <f>[1]Saisie_CNT!T32</f>
        <v>46.909041183196607</v>
      </c>
      <c r="F60" s="132">
        <f>[1]Saisie_CNT!U32</f>
        <v>48.900885334613875</v>
      </c>
      <c r="G60" s="133"/>
      <c r="H60" s="134">
        <f>[1]Saisie_CNT!W32</f>
        <v>-0.55089434829317385</v>
      </c>
      <c r="I60" s="135">
        <f>[1]Saisie_CNT!X32</f>
        <v>-15.493840992970453</v>
      </c>
    </row>
    <row r="61" spans="1:9">
      <c r="A61" s="129" t="s">
        <v>61</v>
      </c>
      <c r="B61" s="130">
        <f>[1]Saisie_CNT!Q33</f>
        <v>59.980306264070727</v>
      </c>
      <c r="C61" s="131">
        <f>[1]Saisie_CNT!R33</f>
        <v>64.298817030706331</v>
      </c>
      <c r="D61" s="130">
        <f>[1]Saisie_CNT!S33</f>
        <v>60.07612342854457</v>
      </c>
      <c r="E61" s="131">
        <f>[1]Saisie_CNT!T33</f>
        <v>64.391498574189598</v>
      </c>
      <c r="F61" s="132">
        <f>[1]Saisie_CNT!U33</f>
        <v>62.393864182083185</v>
      </c>
      <c r="G61" s="133"/>
      <c r="H61" s="134">
        <f>[1]Saisie_CNT!W33</f>
        <v>-3.738371437693444</v>
      </c>
      <c r="I61" s="135">
        <f>[1]Saisie_CNT!X33</f>
        <v>4.1267926420369472</v>
      </c>
    </row>
    <row r="62" spans="1:9">
      <c r="A62" s="129" t="s">
        <v>62</v>
      </c>
      <c r="B62" s="130">
        <f>[1]Saisie_CNT!Q34</f>
        <v>72.37480173405271</v>
      </c>
      <c r="C62" s="131">
        <f>[1]Saisie_CNT!R34</f>
        <v>74.765211297859949</v>
      </c>
      <c r="D62" s="130">
        <f>[1]Saisie_CNT!S34</f>
        <v>70.080277094979593</v>
      </c>
      <c r="E62" s="131">
        <f>[1]Saisie_CNT!T34</f>
        <v>71.250603594974422</v>
      </c>
      <c r="F62" s="132">
        <f>[1]Saisie_CNT!U34</f>
        <v>70.578907162791552</v>
      </c>
      <c r="G62" s="133"/>
      <c r="H62" s="134">
        <f>[1]Saisie_CNT!W34</f>
        <v>-0.74698615530720547</v>
      </c>
      <c r="I62" s="135">
        <f>[1]Saisie_CNT!X34</f>
        <v>1.8649212291982353</v>
      </c>
    </row>
    <row r="63" spans="1:9" ht="24.6">
      <c r="A63" s="129" t="s">
        <v>63</v>
      </c>
      <c r="B63" s="130">
        <f>[1]Saisie_CNT!Q35</f>
        <v>62.467535356200365</v>
      </c>
      <c r="C63" s="131">
        <f>[1]Saisie_CNT!R35</f>
        <v>62.089482576796392</v>
      </c>
      <c r="D63" s="130">
        <f>[1]Saisie_CNT!S35</f>
        <v>62.861396709070554</v>
      </c>
      <c r="E63" s="131">
        <f>[1]Saisie_CNT!T35</f>
        <v>71.076426639047384</v>
      </c>
      <c r="F63" s="132">
        <f>[1]Saisie_CNT!U35</f>
        <v>81.689255066578937</v>
      </c>
      <c r="G63" s="133"/>
      <c r="H63" s="134">
        <f>[1]Saisie_CNT!W35</f>
        <v>-0.16931186095791029</v>
      </c>
      <c r="I63" s="135">
        <f>[1]Saisie_CNT!X35</f>
        <v>-2.0494166397370783</v>
      </c>
    </row>
    <row r="64" spans="1:9">
      <c r="A64" s="129" t="s">
        <v>64</v>
      </c>
      <c r="B64" s="130">
        <f>[1]Saisie_CNT!Q36</f>
        <v>134.68731373499153</v>
      </c>
      <c r="C64" s="131">
        <f>[1]Saisie_CNT!R36</f>
        <v>135.4717999023257</v>
      </c>
      <c r="D64" s="130">
        <f>[1]Saisie_CNT!S36</f>
        <v>138.20903963019001</v>
      </c>
      <c r="E64" s="131">
        <f>[1]Saisie_CNT!T36</f>
        <v>138.98971045426256</v>
      </c>
      <c r="F64" s="132">
        <f>[1]Saisie_CNT!U36</f>
        <v>139.38225293674984</v>
      </c>
      <c r="G64" s="133"/>
      <c r="H64" s="134">
        <f>[1]Saisie_CNT!W36</f>
        <v>-1.2786075216308923E-2</v>
      </c>
      <c r="I64" s="135">
        <f>[1]Saisie_CNT!X36</f>
        <v>1.5247084618452256</v>
      </c>
    </row>
    <row r="65" spans="1:9" ht="52.15" customHeight="1">
      <c r="A65" s="129" t="s">
        <v>65</v>
      </c>
      <c r="B65" s="130">
        <f>[1]Saisie_CNT!Q37</f>
        <v>27.463535650215853</v>
      </c>
      <c r="C65" s="131">
        <f>[1]Saisie_CNT!R37</f>
        <v>27.270066613278992</v>
      </c>
      <c r="D65" s="130">
        <f>[1]Saisie_CNT!S37</f>
        <v>24.717239421989099</v>
      </c>
      <c r="E65" s="131">
        <f>[1]Saisie_CNT!T37</f>
        <v>24.579368538077439</v>
      </c>
      <c r="F65" s="132">
        <f>[1]Saisie_CNT!U37</f>
        <v>24.588969438524881</v>
      </c>
      <c r="G65" s="133"/>
      <c r="H65" s="134">
        <f>[1]Saisie_CNT!W37</f>
        <v>-0.25698041279956785</v>
      </c>
      <c r="I65" s="135">
        <f>[1]Saisie_CNT!X37</f>
        <v>-8.6047874190175797</v>
      </c>
    </row>
    <row r="66" spans="1:9" ht="36.9">
      <c r="A66" s="136" t="s">
        <v>66</v>
      </c>
      <c r="B66" s="130">
        <f>[1]Saisie_CNT!Q38</f>
        <v>677.48911122281743</v>
      </c>
      <c r="C66" s="131">
        <f>[1]Saisie_CNT!R38</f>
        <v>610.24279736888104</v>
      </c>
      <c r="D66" s="130">
        <f>[1]Saisie_CNT!S38</f>
        <v>743.92810547631689</v>
      </c>
      <c r="E66" s="131">
        <f>[1]Saisie_CNT!T38</f>
        <v>645.61546986117867</v>
      </c>
      <c r="F66" s="132">
        <f>[1]Saisie_CNT!U38</f>
        <v>662.18669911661209</v>
      </c>
      <c r="G66" s="133"/>
      <c r="H66" s="134">
        <f>[1]Saisie_CNT!W38</f>
        <v>1.7074164598958275</v>
      </c>
      <c r="I66" s="135">
        <f>[1]Saisie_CNT!X38</f>
        <v>-7.3913118286288331</v>
      </c>
    </row>
    <row r="67" spans="1:9">
      <c r="A67" s="136"/>
      <c r="B67" s="137"/>
      <c r="C67" s="137"/>
      <c r="D67" s="137"/>
      <c r="E67" s="137"/>
      <c r="F67" s="138"/>
      <c r="G67" s="133"/>
      <c r="H67" s="139"/>
      <c r="I67" s="140"/>
    </row>
    <row r="68" spans="1:9" ht="24.6">
      <c r="A68" s="136" t="s">
        <v>67</v>
      </c>
      <c r="B68" s="130">
        <f>[1]Saisie_CNT!Q40</f>
        <v>331.05116882799229</v>
      </c>
      <c r="C68" s="131">
        <f>[1]Saisie_CNT!R40</f>
        <v>373.11218167015403</v>
      </c>
      <c r="D68" s="130">
        <f>[1]Saisie_CNT!S40</f>
        <v>341.32977468893569</v>
      </c>
      <c r="E68" s="131">
        <f>[1]Saisie_CNT!T40</f>
        <v>402.28224715994344</v>
      </c>
      <c r="F68" s="132">
        <f>[1]Saisie_CNT!U40</f>
        <v>328.57510669822466</v>
      </c>
      <c r="G68" s="126"/>
      <c r="H68" s="134">
        <f>[1]Saisie_CNT!W40</f>
        <v>-23.323755305512339</v>
      </c>
      <c r="I68" s="135">
        <f>[1]Saisie_CNT!X40</f>
        <v>-16.138229015473748</v>
      </c>
    </row>
    <row r="69" spans="1:9" ht="24.9" thickBot="1">
      <c r="A69" s="141" t="s">
        <v>71</v>
      </c>
      <c r="B69" s="142">
        <f>[1]Saisie_CNT!Q41</f>
        <v>3108.2470297448663</v>
      </c>
      <c r="C69" s="143">
        <f>[1]Saisie_CNT!R41</f>
        <v>3236.2943158654862</v>
      </c>
      <c r="D69" s="142">
        <f>[1]Saisie_CNT!S41</f>
        <v>3178.4240832097821</v>
      </c>
      <c r="E69" s="143">
        <f>[1]Saisie_CNT!T41</f>
        <v>3391.5310196337255</v>
      </c>
      <c r="F69" s="144">
        <f>[1]Saisie_CNT!U41</f>
        <v>3396.5352733519362</v>
      </c>
      <c r="G69" s="145"/>
      <c r="H69" s="146">
        <f>[1]Saisie_CNT!W41</f>
        <v>-2.073541690059344</v>
      </c>
      <c r="I69" s="147">
        <f>[1]Saisie_CNT!X41</f>
        <v>3.7611399203091755</v>
      </c>
    </row>
  </sheetData>
  <mergeCells count="4">
    <mergeCell ref="A2:K3"/>
    <mergeCell ref="H5:I5"/>
    <mergeCell ref="J5:K5"/>
    <mergeCell ref="H39:I39"/>
  </mergeCells>
  <pageMargins left="0.70866141732283472" right="0.70866141732283472" top="0.74803149606299213" bottom="0.74803149606299213" header="0.31496062992125984" footer="0.31496062992125984"/>
  <pageSetup scale="92" firstPageNumber="4" orientation="portrait" useFirstPageNumber="1" r:id="rId1"/>
  <headerFooter>
    <oddHeader>&amp;LComité de Prévision et de Conjoncture&amp;RTableau de bord de l’économie - 4ème trimestre 2024</oddHeader>
    <oddFooter>&amp;C&amp;"Arial,Normal"&amp;P</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23937-5DD4-4047-8AE6-865D4EA62AE5}">
  <sheetPr>
    <tabColor rgb="FF00B050"/>
  </sheetPr>
  <dimension ref="A1:K120"/>
  <sheetViews>
    <sheetView view="pageBreakPreview" topLeftCell="C91" zoomScaleNormal="100" zoomScaleSheetLayoutView="100" zoomScalePageLayoutView="80" workbookViewId="0">
      <selection activeCell="M29" sqref="M29"/>
    </sheetView>
  </sheetViews>
  <sheetFormatPr baseColWidth="10" defaultColWidth="11.609375" defaultRowHeight="15.3"/>
  <cols>
    <col min="1" max="1" width="3.77734375" style="190" customWidth="1"/>
    <col min="2" max="2" width="70.71875" style="151" customWidth="1"/>
    <col min="3" max="7" width="12.33203125" style="151" customWidth="1"/>
    <col min="8" max="8" width="3.88671875" style="151" customWidth="1"/>
    <col min="9" max="9" width="13.5546875" style="151" customWidth="1"/>
    <col min="10" max="10" width="12.33203125" style="151" customWidth="1"/>
    <col min="11" max="11" width="12.6640625" style="151" bestFit="1" customWidth="1"/>
    <col min="12" max="16384" width="11.609375" style="151"/>
  </cols>
  <sheetData>
    <row r="1" spans="2:11" ht="9" customHeight="1">
      <c r="B1" s="148"/>
      <c r="C1" s="149"/>
      <c r="D1" s="149"/>
      <c r="E1" s="149"/>
      <c r="F1" s="149"/>
      <c r="G1" s="149"/>
      <c r="H1" s="149"/>
      <c r="I1" s="149"/>
      <c r="J1" s="150"/>
    </row>
    <row r="2" spans="2:11" ht="28.2">
      <c r="B2" s="835" t="s">
        <v>72</v>
      </c>
      <c r="C2" s="836"/>
      <c r="D2" s="836"/>
      <c r="E2" s="836"/>
      <c r="F2" s="836"/>
      <c r="G2" s="836"/>
      <c r="H2" s="836"/>
      <c r="I2" s="836"/>
      <c r="J2" s="837"/>
    </row>
    <row r="3" spans="2:11" ht="9" customHeight="1" thickBot="1">
      <c r="B3" s="152"/>
      <c r="C3" s="153"/>
      <c r="D3" s="153"/>
      <c r="E3" s="153"/>
      <c r="F3" s="153"/>
      <c r="G3" s="153"/>
      <c r="H3" s="153"/>
      <c r="I3" s="153"/>
      <c r="J3" s="154"/>
    </row>
    <row r="4" spans="2:11" ht="18.3">
      <c r="B4" s="155"/>
      <c r="C4" s="156"/>
      <c r="D4" s="156"/>
      <c r="E4" s="156"/>
      <c r="F4" s="156"/>
      <c r="G4" s="156"/>
      <c r="H4" s="156"/>
      <c r="I4" s="156"/>
      <c r="J4" s="157"/>
    </row>
    <row r="5" spans="2:11" ht="17.7">
      <c r="B5" s="158" t="s">
        <v>73</v>
      </c>
      <c r="C5" s="159" t="str">
        <f>[1]Saisie_IHPC!D8</f>
        <v>4. TRIM.</v>
      </c>
      <c r="D5" s="159" t="str">
        <f>[1]Saisie_IHPC!E8</f>
        <v>1. TRIM.</v>
      </c>
      <c r="E5" s="159" t="str">
        <f>[1]Saisie_IHPC!F8</f>
        <v>2. TRIM.</v>
      </c>
      <c r="F5" s="159" t="str">
        <f>[1]Saisie_IHPC!G8</f>
        <v>3. TRIM.</v>
      </c>
      <c r="G5" s="159" t="str">
        <f>[1]Saisie_IHPC!H8</f>
        <v>4. Trim.</v>
      </c>
      <c r="H5" s="160"/>
      <c r="I5" s="838" t="s">
        <v>74</v>
      </c>
      <c r="J5" s="839"/>
    </row>
    <row r="6" spans="2:11" ht="17.7">
      <c r="B6" s="158" t="s">
        <v>75</v>
      </c>
      <c r="C6" s="159">
        <f>[1]Saisie_IHPC!D9</f>
        <v>2023</v>
      </c>
      <c r="D6" s="159">
        <f>[1]Saisie_IHPC!E9</f>
        <v>2024</v>
      </c>
      <c r="E6" s="159">
        <f>[1]Saisie_IHPC!F9</f>
        <v>2024</v>
      </c>
      <c r="F6" s="159">
        <f>[1]Saisie_IHPC!G9</f>
        <v>2024</v>
      </c>
      <c r="G6" s="159">
        <f>[1]Saisie_IHPC!H9</f>
        <v>2024</v>
      </c>
      <c r="H6" s="160"/>
      <c r="I6" s="161" t="s">
        <v>40</v>
      </c>
      <c r="J6" s="162" t="s">
        <v>41</v>
      </c>
    </row>
    <row r="7" spans="2:11" ht="17.399999999999999">
      <c r="B7" s="163"/>
      <c r="C7" s="160"/>
      <c r="D7" s="160"/>
      <c r="E7" s="160"/>
      <c r="F7" s="160"/>
      <c r="G7" s="160"/>
      <c r="H7" s="160"/>
      <c r="I7" s="160"/>
      <c r="J7" s="164"/>
    </row>
    <row r="8" spans="2:11" ht="17.7">
      <c r="B8" s="165"/>
      <c r="C8" s="166"/>
      <c r="D8" s="158"/>
      <c r="E8" s="166"/>
      <c r="F8" s="158"/>
      <c r="G8" s="166"/>
      <c r="H8" s="160"/>
      <c r="I8" s="167"/>
      <c r="J8" s="167"/>
      <c r="K8" s="151" t="s">
        <v>76</v>
      </c>
    </row>
    <row r="9" spans="2:11" ht="17.7">
      <c r="B9" s="165" t="s">
        <v>77</v>
      </c>
      <c r="C9" s="168">
        <f>[1]Saisie_IHPC!D22</f>
        <v>125.45673561333335</v>
      </c>
      <c r="D9" s="169">
        <f>[1]Saisie_IHPC!E22</f>
        <v>125.34757146666669</v>
      </c>
      <c r="E9" s="168">
        <f>[1]Saisie_IHPC!F22</f>
        <v>128.1601636566667</v>
      </c>
      <c r="F9" s="169">
        <f>[1]Saisie_IHPC!G22</f>
        <v>132.89889991333337</v>
      </c>
      <c r="G9" s="168">
        <f>[1]Saisie_IHPC!H22</f>
        <v>131.64201943000003</v>
      </c>
      <c r="H9" s="160"/>
      <c r="I9" s="170">
        <f>(G9/F9-1)*100</f>
        <v>-0.94574182642066518</v>
      </c>
      <c r="J9" s="170">
        <f>(G9/C9-1)*100</f>
        <v>4.9302126238404353</v>
      </c>
      <c r="K9" s="171">
        <f>INDEX(BaseDonnees_IHPC,MAX(Validation_IHPC)-H$7,MATCH("Inflation moyenne",Libelle_IHPC,0))</f>
        <v>4.1911344637538317E-2</v>
      </c>
    </row>
    <row r="10" spans="2:11" ht="17.7">
      <c r="B10" s="172"/>
      <c r="C10" s="168"/>
      <c r="D10" s="173"/>
      <c r="E10" s="168"/>
      <c r="F10" s="173"/>
      <c r="G10" s="168"/>
      <c r="H10" s="160"/>
      <c r="I10" s="170"/>
      <c r="J10" s="170"/>
      <c r="K10" s="151" t="s">
        <v>78</v>
      </c>
    </row>
    <row r="11" spans="2:11" ht="17.7">
      <c r="B11" s="172" t="s">
        <v>79</v>
      </c>
      <c r="C11" s="174">
        <f>[1]Saisie_IHPC!D10</f>
        <v>139.37666666666667</v>
      </c>
      <c r="D11" s="175">
        <f>[1]Saisie_IHPC!E10</f>
        <v>137.61666666666667</v>
      </c>
      <c r="E11" s="174">
        <f>[1]Saisie_IHPC!F10</f>
        <v>144.26000000000002</v>
      </c>
      <c r="F11" s="175">
        <f>[1]Saisie_IHPC!G10</f>
        <v>154.18</v>
      </c>
      <c r="G11" s="174">
        <f>[1]Saisie_IHPC!H10</f>
        <v>151.59666666666666</v>
      </c>
      <c r="H11" s="160"/>
      <c r="I11" s="170">
        <f t="shared" ref="I11:I27" si="0">(G11/F11-1)*100</f>
        <v>-1.6755307649068296</v>
      </c>
      <c r="J11" s="170">
        <f t="shared" ref="J11:J27" si="1">(G11/C11-1)*100</f>
        <v>8.7676081601415703</v>
      </c>
      <c r="K11" s="171">
        <f>INDEX(BaseDonnees_IHPC,MAX(Validation_IHPC)-12,MATCH("Inflation moyenne",Libelle_IHPC,0))</f>
        <v>7.4359083897288514E-3</v>
      </c>
    </row>
    <row r="12" spans="2:11" ht="17.7">
      <c r="B12" s="172" t="s">
        <v>80</v>
      </c>
      <c r="C12" s="174">
        <f>[1]Saisie_IHPC!D11</f>
        <v>158.25333333333333</v>
      </c>
      <c r="D12" s="175">
        <f>[1]Saisie_IHPC!E11</f>
        <v>153.98333333333335</v>
      </c>
      <c r="E12" s="174">
        <f>[1]Saisie_IHPC!F11</f>
        <v>159.57333333333335</v>
      </c>
      <c r="F12" s="175">
        <f>[1]Saisie_IHPC!G11</f>
        <v>155.44333333333333</v>
      </c>
      <c r="G12" s="174">
        <f>[1]Saisie_IHPC!H11</f>
        <v>162.03666666666666</v>
      </c>
      <c r="H12" s="160"/>
      <c r="I12" s="170">
        <f t="shared" si="0"/>
        <v>4.2416314626980922</v>
      </c>
      <c r="J12" s="170">
        <f t="shared" si="1"/>
        <v>2.3906816075490722</v>
      </c>
      <c r="K12" s="151" t="s">
        <v>81</v>
      </c>
    </row>
    <row r="13" spans="2:11" ht="17.7">
      <c r="B13" s="172" t="s">
        <v>82</v>
      </c>
      <c r="C13" s="174">
        <f>[1]Saisie_IHPC!D12</f>
        <v>101.76</v>
      </c>
      <c r="D13" s="175">
        <f>[1]Saisie_IHPC!E12</f>
        <v>101.76666666666667</v>
      </c>
      <c r="E13" s="174">
        <f>[1]Saisie_IHPC!F12</f>
        <v>101.78000000000002</v>
      </c>
      <c r="F13" s="175">
        <f>[1]Saisie_IHPC!G12</f>
        <v>101.77</v>
      </c>
      <c r="G13" s="174">
        <f>[1]Saisie_IHPC!H12</f>
        <v>101.77</v>
      </c>
      <c r="H13" s="160"/>
      <c r="I13" s="170">
        <f t="shared" si="0"/>
        <v>0</v>
      </c>
      <c r="J13" s="170">
        <f t="shared" si="1"/>
        <v>9.8270440251457813E-3</v>
      </c>
      <c r="K13" s="176">
        <f>(K9-K11)*100</f>
        <v>3.4475436247809466</v>
      </c>
    </row>
    <row r="14" spans="2:11" ht="17.7">
      <c r="B14" s="172" t="s">
        <v>83</v>
      </c>
      <c r="C14" s="174">
        <f>[1]Saisie_IHPC!D13</f>
        <v>116.86333333333334</v>
      </c>
      <c r="D14" s="175">
        <f>[1]Saisie_IHPC!E13</f>
        <v>126.72666666666667</v>
      </c>
      <c r="E14" s="174">
        <f>[1]Saisie_IHPC!F13</f>
        <v>118.65333333333335</v>
      </c>
      <c r="F14" s="175">
        <f>[1]Saisie_IHPC!G13</f>
        <v>117.56666666666666</v>
      </c>
      <c r="G14" s="174">
        <f>[1]Saisie_IHPC!H13</f>
        <v>115.75666666666666</v>
      </c>
      <c r="H14" s="160"/>
      <c r="I14" s="170">
        <f t="shared" si="0"/>
        <v>-1.5395520272186047</v>
      </c>
      <c r="J14" s="170">
        <f t="shared" si="1"/>
        <v>-0.94697509911864097</v>
      </c>
    </row>
    <row r="15" spans="2:11" ht="17.7">
      <c r="B15" s="172" t="s">
        <v>84</v>
      </c>
      <c r="C15" s="174">
        <f>[1]Saisie_IHPC!D14</f>
        <v>102.00333333333333</v>
      </c>
      <c r="D15" s="175">
        <f>[1]Saisie_IHPC!E14</f>
        <v>102.02333333333333</v>
      </c>
      <c r="E15" s="174">
        <f>[1]Saisie_IHPC!F14</f>
        <v>102.05</v>
      </c>
      <c r="F15" s="175">
        <f>[1]Saisie_IHPC!G14</f>
        <v>102.05333333333333</v>
      </c>
      <c r="G15" s="174">
        <f>[1]Saisie_IHPC!H14</f>
        <v>102.08</v>
      </c>
      <c r="H15" s="160"/>
      <c r="I15" s="170">
        <f t="shared" si="0"/>
        <v>2.6130128037626932E-2</v>
      </c>
      <c r="J15" s="170">
        <f t="shared" si="1"/>
        <v>7.5160942452856538E-2</v>
      </c>
    </row>
    <row r="16" spans="2:11" ht="17.7">
      <c r="B16" s="172" t="s">
        <v>85</v>
      </c>
      <c r="C16" s="174">
        <f>[1]Saisie_IHPC!D15</f>
        <v>106.54</v>
      </c>
      <c r="D16" s="175">
        <f>[1]Saisie_IHPC!E15</f>
        <v>106.57333333333334</v>
      </c>
      <c r="E16" s="174">
        <f>[1]Saisie_IHPC!F15</f>
        <v>106.62</v>
      </c>
      <c r="F16" s="175">
        <f>[1]Saisie_IHPC!G15</f>
        <v>106.62</v>
      </c>
      <c r="G16" s="174">
        <f>[1]Saisie_IHPC!H15</f>
        <v>106.58</v>
      </c>
      <c r="H16" s="160"/>
      <c r="I16" s="170">
        <f t="shared" si="0"/>
        <v>-3.7516413430882523E-2</v>
      </c>
      <c r="J16" s="170">
        <f t="shared" si="1"/>
        <v>3.7544584193716091E-2</v>
      </c>
    </row>
    <row r="17" spans="2:10" ht="17.7">
      <c r="B17" s="172" t="s">
        <v>86</v>
      </c>
      <c r="C17" s="174">
        <f>[1]Saisie_IHPC!D16</f>
        <v>110.51666666666667</v>
      </c>
      <c r="D17" s="175">
        <f>[1]Saisie_IHPC!E16</f>
        <v>110.56666666666666</v>
      </c>
      <c r="E17" s="174">
        <f>[1]Saisie_IHPC!F16</f>
        <v>110.56</v>
      </c>
      <c r="F17" s="175">
        <f>[1]Saisie_IHPC!G16</f>
        <v>110.56</v>
      </c>
      <c r="G17" s="174">
        <f>[1]Saisie_IHPC!H16</f>
        <v>110.55666666666667</v>
      </c>
      <c r="H17" s="160"/>
      <c r="I17" s="170">
        <f t="shared" si="0"/>
        <v>-3.0149541726975926E-3</v>
      </c>
      <c r="J17" s="170">
        <f t="shared" si="1"/>
        <v>3.6193635952352921E-2</v>
      </c>
    </row>
    <row r="18" spans="2:10" ht="17.7">
      <c r="B18" s="172" t="s">
        <v>87</v>
      </c>
      <c r="C18" s="174">
        <f>[1]Saisie_IHPC!D17</f>
        <v>99.34999999999998</v>
      </c>
      <c r="D18" s="175">
        <f>[1]Saisie_IHPC!E17</f>
        <v>99.34999999999998</v>
      </c>
      <c r="E18" s="174">
        <f>[1]Saisie_IHPC!F17</f>
        <v>99.34999999999998</v>
      </c>
      <c r="F18" s="175">
        <f>[1]Saisie_IHPC!G17</f>
        <v>99.34999999999998</v>
      </c>
      <c r="G18" s="174">
        <f>[1]Saisie_IHPC!H17</f>
        <v>99.34999999999998</v>
      </c>
      <c r="H18" s="160"/>
      <c r="I18" s="170">
        <f t="shared" si="0"/>
        <v>0</v>
      </c>
      <c r="J18" s="170">
        <f t="shared" si="1"/>
        <v>0</v>
      </c>
    </row>
    <row r="19" spans="2:10" ht="17.7">
      <c r="B19" s="172" t="s">
        <v>88</v>
      </c>
      <c r="C19" s="174">
        <f>[1]Saisie_IHPC!D18</f>
        <v>102.06</v>
      </c>
      <c r="D19" s="175">
        <f>[1]Saisie_IHPC!E18</f>
        <v>102.04</v>
      </c>
      <c r="E19" s="174">
        <f>[1]Saisie_IHPC!F18</f>
        <v>102</v>
      </c>
      <c r="F19" s="175">
        <f>[1]Saisie_IHPC!G18</f>
        <v>102</v>
      </c>
      <c r="G19" s="174">
        <f>[1]Saisie_IHPC!H18</f>
        <v>101.96</v>
      </c>
      <c r="H19" s="160"/>
      <c r="I19" s="170">
        <f t="shared" si="0"/>
        <v>-3.9215686274518546E-2</v>
      </c>
      <c r="J19" s="170">
        <f t="shared" si="1"/>
        <v>-9.7981579463068957E-2</v>
      </c>
    </row>
    <row r="20" spans="2:10" ht="17.7">
      <c r="B20" s="172" t="s">
        <v>89</v>
      </c>
      <c r="C20" s="174">
        <f>[1]Saisie_IHPC!D19</f>
        <v>117.08</v>
      </c>
      <c r="D20" s="175">
        <f>[1]Saisie_IHPC!E19</f>
        <v>117.08</v>
      </c>
      <c r="E20" s="174">
        <f>[1]Saisie_IHPC!F19</f>
        <v>117.08</v>
      </c>
      <c r="F20" s="175">
        <f>[1]Saisie_IHPC!G19</f>
        <v>117.08</v>
      </c>
      <c r="G20" s="174">
        <f>[1]Saisie_IHPC!H19</f>
        <v>117.46999999999998</v>
      </c>
      <c r="H20" s="160"/>
      <c r="I20" s="170">
        <f t="shared" si="0"/>
        <v>0.3331055688418072</v>
      </c>
      <c r="J20" s="170">
        <f t="shared" si="1"/>
        <v>0.3331055688418072</v>
      </c>
    </row>
    <row r="21" spans="2:10" ht="17.7">
      <c r="B21" s="172" t="s">
        <v>90</v>
      </c>
      <c r="C21" s="174">
        <f>[1]Saisie_IHPC!D20</f>
        <v>113.45666666666666</v>
      </c>
      <c r="D21" s="175">
        <f>[1]Saisie_IHPC!E20</f>
        <v>113.13</v>
      </c>
      <c r="E21" s="174">
        <f>[1]Saisie_IHPC!F20</f>
        <v>114.05</v>
      </c>
      <c r="F21" s="175">
        <f>[1]Saisie_IHPC!G20</f>
        <v>113.72333333333331</v>
      </c>
      <c r="G21" s="174">
        <f>[1]Saisie_IHPC!H20</f>
        <v>113.90666666666668</v>
      </c>
      <c r="H21" s="160"/>
      <c r="I21" s="170">
        <f t="shared" si="0"/>
        <v>0.16120995398192228</v>
      </c>
      <c r="J21" s="170">
        <f t="shared" si="1"/>
        <v>0.39662719981199412</v>
      </c>
    </row>
    <row r="22" spans="2:10" ht="17.7">
      <c r="B22" s="177" t="s">
        <v>91</v>
      </c>
      <c r="C22" s="174">
        <f>[1]Saisie_IHPC!D21</f>
        <v>102.51333333333332</v>
      </c>
      <c r="D22" s="175">
        <f>[1]Saisie_IHPC!E21</f>
        <v>102.57666666666667</v>
      </c>
      <c r="E22" s="174">
        <f>[1]Saisie_IHPC!F21</f>
        <v>102.66666666666667</v>
      </c>
      <c r="F22" s="175">
        <f>[1]Saisie_IHPC!G21</f>
        <v>102.68</v>
      </c>
      <c r="G22" s="174">
        <f>[1]Saisie_IHPC!H21</f>
        <v>102.68</v>
      </c>
      <c r="H22" s="160"/>
      <c r="I22" s="170">
        <f t="shared" si="0"/>
        <v>0</v>
      </c>
      <c r="J22" s="170">
        <f t="shared" si="1"/>
        <v>0.16258047733630487</v>
      </c>
    </row>
    <row r="23" spans="2:10" ht="17.7">
      <c r="B23" s="172" t="s">
        <v>92</v>
      </c>
      <c r="C23" s="174">
        <f>[1]Saisie_IHPC!D27</f>
        <v>131.88999999999999</v>
      </c>
      <c r="D23" s="175">
        <f>[1]Saisie_IHPC!E27</f>
        <v>131.09666666666666</v>
      </c>
      <c r="E23" s="174">
        <f>[1]Saisie_IHPC!F27</f>
        <v>135.07</v>
      </c>
      <c r="F23" s="175">
        <f>[1]Saisie_IHPC!G27</f>
        <v>142.29333333333332</v>
      </c>
      <c r="G23" s="174">
        <f>[1]Saisie_IHPC!H27</f>
        <v>140.04999999999998</v>
      </c>
      <c r="H23" s="160"/>
      <c r="I23" s="170">
        <f t="shared" si="0"/>
        <v>-1.5765554722638742</v>
      </c>
      <c r="J23" s="170">
        <f t="shared" si="1"/>
        <v>6.1869739934794055</v>
      </c>
    </row>
    <row r="24" spans="2:10" ht="17.7">
      <c r="B24" s="177" t="s">
        <v>93</v>
      </c>
      <c r="C24" s="174">
        <f>[1]Saisie_IHPC!D28</f>
        <v>112.65333333333332</v>
      </c>
      <c r="D24" s="175">
        <f>[1]Saisie_IHPC!E28</f>
        <v>113.58666666666666</v>
      </c>
      <c r="E24" s="174">
        <f>[1]Saisie_IHPC!F28</f>
        <v>114.46999999999998</v>
      </c>
      <c r="F24" s="175">
        <f>[1]Saisie_IHPC!G28</f>
        <v>114.36333333333333</v>
      </c>
      <c r="G24" s="174">
        <f>[1]Saisie_IHPC!H28</f>
        <v>115.34333333333332</v>
      </c>
      <c r="H24" s="160"/>
      <c r="I24" s="170">
        <f t="shared" si="0"/>
        <v>0.85691800985163713</v>
      </c>
      <c r="J24" s="170">
        <f t="shared" si="1"/>
        <v>2.3878565510711214</v>
      </c>
    </row>
    <row r="25" spans="2:10" ht="17.7">
      <c r="B25" s="172" t="s">
        <v>30</v>
      </c>
      <c r="C25" s="174">
        <f>[1]Saisie_IHPC!D33</f>
        <v>149.41</v>
      </c>
      <c r="D25" s="175">
        <f>[1]Saisie_IHPC!E33</f>
        <v>148.5</v>
      </c>
      <c r="E25" s="174">
        <f>[1]Saisie_IHPC!F33</f>
        <v>156.89666666666668</v>
      </c>
      <c r="F25" s="175">
        <f>[1]Saisie_IHPC!G33</f>
        <v>168.74666666666667</v>
      </c>
      <c r="G25" s="174">
        <f>[1]Saisie_IHPC!H33</f>
        <v>164.82666666666668</v>
      </c>
      <c r="H25" s="160"/>
      <c r="I25" s="170">
        <f t="shared" si="0"/>
        <v>-2.3230088495575174</v>
      </c>
      <c r="J25" s="170">
        <f t="shared" si="1"/>
        <v>10.318363340249448</v>
      </c>
    </row>
    <row r="26" spans="2:10" ht="17.7">
      <c r="B26" s="172" t="s">
        <v>31</v>
      </c>
      <c r="C26" s="174">
        <f>[1]Saisie_IHPC!D34</f>
        <v>113.02</v>
      </c>
      <c r="D26" s="175">
        <f>[1]Saisie_IHPC!E34</f>
        <v>113.09999999999998</v>
      </c>
      <c r="E26" s="174">
        <f>[1]Saisie_IHPC!F34</f>
        <v>113.29333333333334</v>
      </c>
      <c r="F26" s="175">
        <f>[1]Saisie_IHPC!G34</f>
        <v>114.14</v>
      </c>
      <c r="G26" s="174">
        <f>[1]Saisie_IHPC!H34</f>
        <v>114.62666666666667</v>
      </c>
      <c r="H26" s="160"/>
      <c r="I26" s="170">
        <f t="shared" si="0"/>
        <v>0.42637696396239377</v>
      </c>
      <c r="J26" s="170">
        <f t="shared" si="1"/>
        <v>1.421577301952448</v>
      </c>
    </row>
    <row r="27" spans="2:10" ht="17.7">
      <c r="B27" s="177" t="s">
        <v>32</v>
      </c>
      <c r="C27" s="174">
        <f>[1]Saisie_IHPC!D35</f>
        <v>108.50666666666666</v>
      </c>
      <c r="D27" s="175">
        <f>[1]Saisie_IHPC!E35</f>
        <v>108.55</v>
      </c>
      <c r="E27" s="174">
        <f>[1]Saisie_IHPC!F35</f>
        <v>108.58</v>
      </c>
      <c r="F27" s="175">
        <f>[1]Saisie_IHPC!G35</f>
        <v>108.61</v>
      </c>
      <c r="G27" s="174">
        <f>[1]Saisie_IHPC!H35</f>
        <v>108.69666666666667</v>
      </c>
      <c r="H27" s="160"/>
      <c r="I27" s="170">
        <f t="shared" si="0"/>
        <v>7.9796212748983741E-2</v>
      </c>
      <c r="J27" s="170">
        <f t="shared" si="1"/>
        <v>0.17510444826740468</v>
      </c>
    </row>
    <row r="28" spans="2:10" ht="18.600000000000001" thickBot="1">
      <c r="B28" s="178"/>
      <c r="C28" s="179"/>
      <c r="D28" s="179"/>
      <c r="E28" s="179"/>
      <c r="F28" s="179"/>
      <c r="G28" s="179"/>
      <c r="H28" s="179"/>
      <c r="I28" s="179"/>
      <c r="J28" s="180"/>
    </row>
    <row r="29" spans="2:10">
      <c r="B29" s="181"/>
      <c r="C29" s="182"/>
      <c r="D29" s="182"/>
      <c r="E29" s="182"/>
      <c r="F29" s="182"/>
      <c r="G29" s="182"/>
      <c r="H29" s="182"/>
      <c r="I29" s="182"/>
      <c r="J29" s="183"/>
    </row>
    <row r="30" spans="2:10">
      <c r="B30" s="29"/>
      <c r="C30" s="2"/>
      <c r="D30" s="2"/>
      <c r="E30" s="2"/>
      <c r="F30" s="2"/>
      <c r="G30" s="2"/>
      <c r="H30" s="2"/>
      <c r="I30" s="2"/>
      <c r="J30" s="30"/>
    </row>
    <row r="31" spans="2:10">
      <c r="B31" s="29"/>
      <c r="C31" s="2"/>
      <c r="D31" s="2"/>
      <c r="E31" s="2"/>
      <c r="F31" s="2"/>
      <c r="G31" s="2"/>
      <c r="H31" s="2"/>
      <c r="I31" s="2"/>
      <c r="J31" s="30"/>
    </row>
    <row r="32" spans="2:10">
      <c r="B32" s="29"/>
      <c r="C32" s="2"/>
      <c r="D32" s="2"/>
      <c r="E32" s="2"/>
      <c r="F32" s="2"/>
      <c r="G32" s="2"/>
      <c r="H32" s="2"/>
      <c r="I32" s="2"/>
      <c r="J32" s="30"/>
    </row>
    <row r="33" spans="2:10">
      <c r="B33" s="29"/>
      <c r="C33" s="2"/>
      <c r="D33" s="2"/>
      <c r="E33" s="2"/>
      <c r="F33" s="2"/>
      <c r="G33" s="2"/>
      <c r="H33" s="2"/>
      <c r="I33" s="2"/>
      <c r="J33" s="30"/>
    </row>
    <row r="34" spans="2:10">
      <c r="B34" s="29"/>
      <c r="C34" s="2"/>
      <c r="D34" s="2"/>
      <c r="E34" s="2"/>
      <c r="F34" s="2"/>
      <c r="G34" s="2"/>
      <c r="H34" s="2"/>
      <c r="I34" s="2"/>
      <c r="J34" s="30"/>
    </row>
    <row r="35" spans="2:10">
      <c r="B35" s="29"/>
      <c r="C35" s="2"/>
      <c r="D35" s="2"/>
      <c r="E35" s="2"/>
      <c r="F35" s="2"/>
      <c r="G35" s="2"/>
      <c r="H35" s="2"/>
      <c r="I35" s="2"/>
      <c r="J35" s="30"/>
    </row>
    <row r="36" spans="2:10">
      <c r="B36" s="29"/>
      <c r="C36" s="2"/>
      <c r="D36" s="2"/>
      <c r="E36" s="2"/>
      <c r="F36" s="2"/>
      <c r="G36" s="2"/>
      <c r="H36" s="2"/>
      <c r="I36" s="2"/>
      <c r="J36" s="30"/>
    </row>
    <row r="37" spans="2:10">
      <c r="B37" s="29"/>
      <c r="C37" s="2"/>
      <c r="D37" s="2"/>
      <c r="E37" s="2"/>
      <c r="F37" s="2"/>
      <c r="G37" s="2"/>
      <c r="H37" s="2"/>
      <c r="I37" s="2"/>
      <c r="J37" s="30"/>
    </row>
    <row r="38" spans="2:10">
      <c r="B38" s="29"/>
      <c r="C38" s="2"/>
      <c r="D38" s="2"/>
      <c r="E38" s="2"/>
      <c r="F38" s="2"/>
      <c r="G38" s="2"/>
      <c r="H38" s="2"/>
      <c r="I38" s="2"/>
      <c r="J38" s="30"/>
    </row>
    <row r="39" spans="2:10">
      <c r="B39" s="29"/>
      <c r="C39" s="2"/>
      <c r="D39" s="2"/>
      <c r="E39" s="2"/>
      <c r="F39" s="2"/>
      <c r="G39" s="2"/>
      <c r="H39" s="2"/>
      <c r="I39" s="2"/>
      <c r="J39" s="30"/>
    </row>
    <row r="40" spans="2:10">
      <c r="B40" s="29"/>
      <c r="C40" s="2"/>
      <c r="D40" s="2"/>
      <c r="E40" s="2"/>
      <c r="F40" s="2"/>
      <c r="G40" s="2"/>
      <c r="H40" s="2"/>
      <c r="I40" s="2"/>
      <c r="J40" s="30"/>
    </row>
    <row r="41" spans="2:10">
      <c r="B41" s="29"/>
      <c r="C41" s="2"/>
      <c r="D41" s="2"/>
      <c r="E41" s="2"/>
      <c r="F41" s="2"/>
      <c r="G41" s="2"/>
      <c r="H41" s="2"/>
      <c r="I41" s="2"/>
      <c r="J41" s="30"/>
    </row>
    <row r="42" spans="2:10">
      <c r="B42" s="29"/>
      <c r="C42" s="2"/>
      <c r="D42" s="2"/>
      <c r="E42" s="2"/>
      <c r="F42" s="2"/>
      <c r="G42" s="2"/>
      <c r="H42" s="2"/>
      <c r="I42" s="2"/>
      <c r="J42" s="30"/>
    </row>
    <row r="43" spans="2:10">
      <c r="B43" s="29"/>
      <c r="C43" s="2"/>
      <c r="D43" s="2"/>
      <c r="E43" s="2"/>
      <c r="F43" s="2"/>
      <c r="G43" s="2"/>
      <c r="H43" s="2"/>
      <c r="I43" s="2"/>
      <c r="J43" s="30"/>
    </row>
    <row r="44" spans="2:10">
      <c r="B44" s="29"/>
      <c r="C44" s="2"/>
      <c r="D44" s="2"/>
      <c r="E44" s="2"/>
      <c r="F44" s="2"/>
      <c r="G44" s="2"/>
      <c r="H44" s="2"/>
      <c r="I44" s="2"/>
      <c r="J44" s="30"/>
    </row>
    <row r="45" spans="2:10">
      <c r="B45" s="29"/>
      <c r="C45" s="2"/>
      <c r="D45" s="2"/>
      <c r="E45" s="2"/>
      <c r="F45" s="2"/>
      <c r="G45" s="2"/>
      <c r="H45" s="2"/>
      <c r="I45" s="2"/>
      <c r="J45" s="30"/>
    </row>
    <row r="46" spans="2:10">
      <c r="B46" s="29"/>
      <c r="C46" s="2"/>
      <c r="D46" s="2"/>
      <c r="E46" s="2"/>
      <c r="F46" s="2"/>
      <c r="G46" s="2"/>
      <c r="H46" s="2"/>
      <c r="I46" s="2"/>
      <c r="J46" s="30"/>
    </row>
    <row r="47" spans="2:10">
      <c r="B47" s="29"/>
      <c r="C47" s="2"/>
      <c r="D47" s="2"/>
      <c r="E47" s="2"/>
      <c r="F47" s="2"/>
      <c r="G47" s="2"/>
      <c r="H47" s="2"/>
      <c r="I47" s="2"/>
      <c r="J47" s="30"/>
    </row>
    <row r="48" spans="2:10">
      <c r="B48" s="29"/>
      <c r="C48" s="2"/>
      <c r="D48" s="2"/>
      <c r="E48" s="2"/>
      <c r="F48" s="2"/>
      <c r="G48" s="2"/>
      <c r="H48" s="2"/>
      <c r="I48" s="2"/>
      <c r="J48" s="30"/>
    </row>
    <row r="49" spans="2:10">
      <c r="B49" s="29"/>
      <c r="C49" s="2"/>
      <c r="D49" s="2"/>
      <c r="E49" s="2"/>
      <c r="F49" s="2"/>
      <c r="G49" s="2"/>
      <c r="H49" s="2"/>
      <c r="I49" s="2"/>
      <c r="J49" s="30"/>
    </row>
    <row r="50" spans="2:10">
      <c r="B50" s="29"/>
      <c r="C50" s="2"/>
      <c r="D50" s="2"/>
      <c r="E50" s="2"/>
      <c r="F50" s="2"/>
      <c r="G50" s="2"/>
      <c r="H50" s="2"/>
      <c r="I50" s="2"/>
      <c r="J50" s="30"/>
    </row>
    <row r="51" spans="2:10">
      <c r="B51" s="29"/>
      <c r="C51" s="2"/>
      <c r="D51" s="2"/>
      <c r="E51" s="2"/>
      <c r="F51" s="2"/>
      <c r="G51" s="2"/>
      <c r="H51" s="2"/>
      <c r="I51" s="2"/>
      <c r="J51" s="30"/>
    </row>
    <row r="52" spans="2:10" ht="14.1" customHeight="1">
      <c r="B52" s="29"/>
      <c r="C52" s="2"/>
      <c r="D52" s="2"/>
      <c r="E52" s="2"/>
      <c r="F52" s="2"/>
      <c r="G52" s="2"/>
      <c r="H52" s="2"/>
      <c r="I52" s="2"/>
      <c r="J52" s="30"/>
    </row>
    <row r="53" spans="2:10">
      <c r="B53" s="29"/>
      <c r="C53" s="2"/>
      <c r="D53" s="2"/>
      <c r="E53" s="2"/>
      <c r="F53" s="2"/>
      <c r="G53" s="2"/>
      <c r="H53" s="2"/>
      <c r="I53" s="2"/>
      <c r="J53" s="30"/>
    </row>
    <row r="54" spans="2:10">
      <c r="B54" s="29"/>
      <c r="C54" s="2"/>
      <c r="D54" s="2"/>
      <c r="E54" s="2"/>
      <c r="F54" s="2"/>
      <c r="G54" s="2"/>
      <c r="H54" s="2"/>
      <c r="I54" s="2"/>
      <c r="J54" s="30"/>
    </row>
    <row r="55" spans="2:10">
      <c r="B55" s="29"/>
      <c r="C55" s="2"/>
      <c r="D55" s="2"/>
      <c r="E55" s="2"/>
      <c r="F55" s="2"/>
      <c r="G55" s="2"/>
      <c r="H55" s="2"/>
      <c r="I55" s="2"/>
      <c r="J55" s="30"/>
    </row>
    <row r="56" spans="2:10">
      <c r="B56" s="29"/>
      <c r="C56" s="2"/>
      <c r="D56" s="2"/>
      <c r="E56" s="2"/>
      <c r="F56" s="2"/>
      <c r="G56" s="2"/>
      <c r="H56" s="2"/>
      <c r="I56" s="2"/>
      <c r="J56" s="30"/>
    </row>
    <row r="57" spans="2:10">
      <c r="B57" s="29"/>
      <c r="C57" s="2"/>
      <c r="D57" s="2"/>
      <c r="E57" s="2"/>
      <c r="F57" s="2"/>
      <c r="G57" s="2"/>
      <c r="H57" s="2"/>
      <c r="I57" s="2"/>
      <c r="J57" s="30"/>
    </row>
    <row r="58" spans="2:10">
      <c r="B58" s="29"/>
      <c r="C58" s="2"/>
      <c r="D58" s="2"/>
      <c r="E58" s="2"/>
      <c r="F58" s="2"/>
      <c r="G58" s="2"/>
      <c r="H58" s="2"/>
      <c r="I58" s="2"/>
      <c r="J58" s="30"/>
    </row>
    <row r="59" spans="2:10">
      <c r="B59" s="29"/>
      <c r="C59" s="2"/>
      <c r="D59" s="2"/>
      <c r="E59" s="2"/>
      <c r="F59" s="2"/>
      <c r="G59" s="2"/>
      <c r="H59" s="2"/>
      <c r="I59" s="2"/>
      <c r="J59" s="30"/>
    </row>
    <row r="60" spans="2:10">
      <c r="B60" s="29"/>
      <c r="C60" s="2"/>
      <c r="D60" s="2"/>
      <c r="E60" s="2"/>
      <c r="F60" s="2"/>
      <c r="G60" s="2"/>
      <c r="H60" s="2"/>
      <c r="I60" s="2"/>
      <c r="J60" s="30"/>
    </row>
    <row r="61" spans="2:10">
      <c r="B61" s="29"/>
      <c r="C61" s="2"/>
      <c r="D61" s="2"/>
      <c r="E61" s="2"/>
      <c r="F61" s="2"/>
      <c r="G61" s="2"/>
      <c r="H61" s="2"/>
      <c r="I61" s="2"/>
      <c r="J61" s="30"/>
    </row>
    <row r="62" spans="2:10">
      <c r="B62" s="29"/>
      <c r="C62" s="2"/>
      <c r="D62" s="2"/>
      <c r="E62" s="2"/>
      <c r="F62" s="2"/>
      <c r="G62" s="2"/>
      <c r="H62" s="2"/>
      <c r="I62" s="2"/>
      <c r="J62" s="30"/>
    </row>
    <row r="63" spans="2:10">
      <c r="B63" s="29"/>
      <c r="C63" s="2"/>
      <c r="D63" s="2"/>
      <c r="E63" s="2"/>
      <c r="F63" s="2"/>
      <c r="G63" s="2"/>
      <c r="H63" s="2"/>
      <c r="I63" s="2"/>
      <c r="J63" s="30"/>
    </row>
    <row r="64" spans="2:10">
      <c r="B64" s="29"/>
      <c r="C64" s="2"/>
      <c r="D64" s="2"/>
      <c r="E64" s="2"/>
      <c r="F64" s="2"/>
      <c r="G64" s="2"/>
      <c r="H64" s="2"/>
      <c r="I64" s="2"/>
      <c r="J64" s="30"/>
    </row>
    <row r="65" spans="2:10">
      <c r="B65" s="29"/>
      <c r="C65" s="2"/>
      <c r="D65" s="2"/>
      <c r="E65" s="2"/>
      <c r="F65" s="2"/>
      <c r="G65" s="2"/>
      <c r="H65" s="2"/>
      <c r="I65" s="2"/>
      <c r="J65" s="30"/>
    </row>
    <row r="66" spans="2:10">
      <c r="B66" s="29"/>
      <c r="C66" s="2"/>
      <c r="D66" s="2"/>
      <c r="E66" s="2"/>
      <c r="F66" s="2"/>
      <c r="G66" s="2"/>
      <c r="H66" s="2"/>
      <c r="I66" s="2"/>
      <c r="J66" s="30"/>
    </row>
    <row r="67" spans="2:10">
      <c r="B67" s="29"/>
      <c r="C67" s="2"/>
      <c r="D67" s="2"/>
      <c r="E67" s="2"/>
      <c r="F67" s="2"/>
      <c r="G67" s="2"/>
      <c r="H67" s="2"/>
      <c r="I67" s="2"/>
      <c r="J67" s="30"/>
    </row>
    <row r="68" spans="2:10">
      <c r="B68" s="29"/>
      <c r="C68" s="2"/>
      <c r="D68" s="2"/>
      <c r="E68" s="2"/>
      <c r="F68" s="2"/>
      <c r="G68" s="2"/>
      <c r="H68" s="2"/>
      <c r="I68" s="2"/>
      <c r="J68" s="30"/>
    </row>
    <row r="69" spans="2:10">
      <c r="B69" s="29"/>
      <c r="C69" s="2"/>
      <c r="D69" s="2"/>
      <c r="E69" s="2"/>
      <c r="F69" s="2"/>
      <c r="G69" s="2"/>
      <c r="H69" s="2"/>
      <c r="I69" s="2"/>
      <c r="J69" s="30"/>
    </row>
    <row r="70" spans="2:10">
      <c r="B70" s="29"/>
      <c r="C70" s="2"/>
      <c r="D70" s="2"/>
      <c r="E70" s="2"/>
      <c r="F70" s="2"/>
      <c r="G70" s="2"/>
      <c r="H70" s="2"/>
      <c r="I70" s="2"/>
      <c r="J70" s="30"/>
    </row>
    <row r="71" spans="2:10">
      <c r="B71" s="29"/>
      <c r="C71" s="2"/>
      <c r="D71" s="2"/>
      <c r="E71" s="2"/>
      <c r="F71" s="2"/>
      <c r="G71" s="2"/>
      <c r="H71" s="2"/>
      <c r="I71" s="2"/>
      <c r="J71" s="30"/>
    </row>
    <row r="72" spans="2:10">
      <c r="B72" s="29"/>
      <c r="C72" s="2"/>
      <c r="D72" s="2"/>
      <c r="E72" s="2"/>
      <c r="F72" s="2"/>
      <c r="G72" s="2"/>
      <c r="H72" s="2"/>
      <c r="I72" s="2"/>
      <c r="J72" s="30"/>
    </row>
    <row r="73" spans="2:10">
      <c r="B73" s="29"/>
      <c r="C73" s="2"/>
      <c r="D73" s="2"/>
      <c r="E73" s="2"/>
      <c r="F73" s="2"/>
      <c r="G73" s="2"/>
      <c r="H73" s="2"/>
      <c r="I73" s="2"/>
      <c r="J73" s="30"/>
    </row>
    <row r="74" spans="2:10">
      <c r="B74" s="29"/>
      <c r="C74" s="2"/>
      <c r="D74" s="2"/>
      <c r="E74" s="2"/>
      <c r="F74" s="2"/>
      <c r="G74" s="2"/>
      <c r="H74" s="2"/>
      <c r="I74" s="2"/>
      <c r="J74" s="30"/>
    </row>
    <row r="75" spans="2:10">
      <c r="B75" s="29"/>
      <c r="C75" s="2"/>
      <c r="D75" s="2"/>
      <c r="E75" s="2"/>
      <c r="F75" s="2"/>
      <c r="G75" s="2"/>
      <c r="H75" s="2"/>
      <c r="I75" s="2"/>
      <c r="J75" s="30"/>
    </row>
    <row r="76" spans="2:10">
      <c r="B76" s="29"/>
      <c r="C76" s="2"/>
      <c r="D76" s="2"/>
      <c r="E76" s="2"/>
      <c r="F76" s="2"/>
      <c r="G76" s="2"/>
      <c r="H76" s="2"/>
      <c r="I76" s="2"/>
      <c r="J76" s="30"/>
    </row>
    <row r="77" spans="2:10">
      <c r="B77" s="29"/>
      <c r="C77" s="2"/>
      <c r="D77" s="2"/>
      <c r="E77" s="2"/>
      <c r="F77" s="2"/>
      <c r="G77" s="2"/>
      <c r="H77" s="2"/>
      <c r="I77" s="2"/>
      <c r="J77" s="30"/>
    </row>
    <row r="78" spans="2:10">
      <c r="B78" s="29"/>
      <c r="C78" s="2"/>
      <c r="D78" s="2"/>
      <c r="E78" s="2"/>
      <c r="F78" s="2"/>
      <c r="G78" s="2"/>
      <c r="H78" s="2"/>
      <c r="I78" s="2"/>
      <c r="J78" s="30"/>
    </row>
    <row r="79" spans="2:10">
      <c r="B79" s="29"/>
      <c r="C79" s="2"/>
      <c r="D79" s="2"/>
      <c r="E79" s="2"/>
      <c r="F79" s="2"/>
      <c r="G79" s="2"/>
      <c r="H79" s="2"/>
      <c r="I79" s="2"/>
      <c r="J79" s="30"/>
    </row>
    <row r="80" spans="2:10">
      <c r="B80" s="29"/>
      <c r="C80" s="2"/>
      <c r="D80" s="2"/>
      <c r="E80" s="2"/>
      <c r="F80" s="2"/>
      <c r="G80" s="2"/>
      <c r="H80" s="2"/>
      <c r="I80" s="2"/>
      <c r="J80" s="30"/>
    </row>
    <row r="81" spans="2:10">
      <c r="B81" s="29"/>
      <c r="C81" s="2"/>
      <c r="D81" s="2"/>
      <c r="E81" s="2"/>
      <c r="F81" s="2"/>
      <c r="G81" s="2"/>
      <c r="H81" s="2"/>
      <c r="I81" s="2"/>
      <c r="J81" s="30"/>
    </row>
    <row r="82" spans="2:10">
      <c r="B82" s="29"/>
      <c r="C82" s="2"/>
      <c r="D82" s="2"/>
      <c r="E82" s="2"/>
      <c r="F82" s="2"/>
      <c r="G82" s="2"/>
      <c r="H82" s="2"/>
      <c r="I82" s="2"/>
      <c r="J82" s="30"/>
    </row>
    <row r="83" spans="2:10">
      <c r="B83" s="29"/>
      <c r="C83" s="2"/>
      <c r="D83" s="2"/>
      <c r="E83" s="2"/>
      <c r="F83" s="2"/>
      <c r="G83" s="2"/>
      <c r="H83" s="2"/>
      <c r="I83" s="2"/>
      <c r="J83" s="30"/>
    </row>
    <row r="84" spans="2:10">
      <c r="B84" s="29"/>
      <c r="C84" s="2"/>
      <c r="D84" s="2"/>
      <c r="E84" s="2"/>
      <c r="F84" s="2"/>
      <c r="G84" s="2"/>
      <c r="H84" s="2"/>
      <c r="I84" s="2"/>
      <c r="J84" s="30"/>
    </row>
    <row r="85" spans="2:10">
      <c r="B85" s="29"/>
      <c r="C85" s="2"/>
      <c r="D85" s="2"/>
      <c r="E85" s="2"/>
      <c r="F85" s="2"/>
      <c r="G85" s="2"/>
      <c r="H85" s="2"/>
      <c r="I85" s="2"/>
      <c r="J85" s="30"/>
    </row>
    <row r="86" spans="2:10">
      <c r="B86" s="29"/>
      <c r="C86" s="2"/>
      <c r="D86" s="2"/>
      <c r="E86" s="2"/>
      <c r="F86" s="2"/>
      <c r="G86" s="2"/>
      <c r="H86" s="2"/>
      <c r="I86" s="2"/>
      <c r="J86" s="30"/>
    </row>
    <row r="87" spans="2:10">
      <c r="B87" s="29"/>
      <c r="C87" s="2"/>
      <c r="D87" s="2"/>
      <c r="E87" s="2"/>
      <c r="F87" s="2"/>
      <c r="G87" s="2"/>
      <c r="H87" s="2"/>
      <c r="I87" s="2"/>
      <c r="J87" s="30"/>
    </row>
    <row r="88" spans="2:10">
      <c r="B88" s="29"/>
      <c r="C88" s="2"/>
      <c r="D88" s="2"/>
      <c r="E88" s="2"/>
      <c r="F88" s="2"/>
      <c r="G88" s="2"/>
      <c r="H88" s="2"/>
      <c r="I88" s="2"/>
      <c r="J88" s="30"/>
    </row>
    <row r="89" spans="2:10">
      <c r="B89" s="29"/>
      <c r="C89" s="2"/>
      <c r="D89" s="2"/>
      <c r="E89" s="2"/>
      <c r="F89" s="2"/>
      <c r="G89" s="2"/>
      <c r="H89" s="2"/>
      <c r="I89" s="2"/>
      <c r="J89" s="30"/>
    </row>
    <row r="90" spans="2:10">
      <c r="B90" s="29"/>
      <c r="C90" s="2"/>
      <c r="D90" s="2"/>
      <c r="E90" s="2"/>
      <c r="F90" s="2"/>
      <c r="G90" s="2"/>
      <c r="H90" s="2"/>
      <c r="I90" s="2"/>
      <c r="J90" s="30"/>
    </row>
    <row r="91" spans="2:10">
      <c r="B91" s="29"/>
      <c r="C91" s="2"/>
      <c r="D91" s="2"/>
      <c r="E91" s="2"/>
      <c r="F91" s="2"/>
      <c r="G91" s="2"/>
      <c r="H91" s="2"/>
      <c r="I91" s="2"/>
      <c r="J91" s="30"/>
    </row>
    <row r="92" spans="2:10">
      <c r="B92" s="29"/>
      <c r="C92" s="2"/>
      <c r="D92" s="2"/>
      <c r="E92" s="2"/>
      <c r="F92" s="2"/>
      <c r="G92" s="2"/>
      <c r="H92" s="2"/>
      <c r="I92" s="2"/>
      <c r="J92" s="30"/>
    </row>
    <row r="93" spans="2:10">
      <c r="B93" s="31"/>
      <c r="C93" s="32"/>
      <c r="D93" s="32"/>
      <c r="E93" s="32"/>
      <c r="F93" s="32"/>
      <c r="G93" s="32"/>
      <c r="H93" s="32"/>
      <c r="I93" s="32"/>
      <c r="J93" s="33"/>
    </row>
    <row r="94" spans="2:10">
      <c r="B94" s="26"/>
      <c r="C94" s="27"/>
      <c r="D94" s="27"/>
      <c r="E94" s="27"/>
      <c r="F94" s="27"/>
      <c r="G94" s="27"/>
      <c r="H94" s="27"/>
      <c r="I94" s="27"/>
      <c r="J94" s="28"/>
    </row>
    <row r="95" spans="2:10">
      <c r="B95" s="29"/>
      <c r="C95" s="2"/>
      <c r="D95" s="2"/>
      <c r="E95" s="2"/>
      <c r="F95" s="2"/>
      <c r="G95" s="2"/>
      <c r="H95" s="2"/>
      <c r="I95" s="2"/>
      <c r="J95" s="30"/>
    </row>
    <row r="96" spans="2:10">
      <c r="B96" s="29"/>
      <c r="C96" s="2"/>
      <c r="D96" s="2"/>
      <c r="E96" s="2"/>
      <c r="F96" s="2"/>
      <c r="G96" s="2"/>
      <c r="H96" s="2"/>
      <c r="I96" s="2"/>
      <c r="J96" s="30"/>
    </row>
    <row r="97" spans="2:10">
      <c r="B97" s="29"/>
      <c r="C97" s="2"/>
      <c r="D97" s="2"/>
      <c r="E97" s="2"/>
      <c r="F97" s="2"/>
      <c r="G97" s="2"/>
      <c r="H97" s="2"/>
      <c r="I97" s="2"/>
      <c r="J97" s="30"/>
    </row>
    <row r="98" spans="2:10">
      <c r="B98" s="29"/>
      <c r="C98" s="2"/>
      <c r="D98" s="2"/>
      <c r="E98" s="2"/>
      <c r="F98" s="2"/>
      <c r="G98" s="2"/>
      <c r="H98" s="2"/>
      <c r="I98" s="2"/>
      <c r="J98" s="30"/>
    </row>
    <row r="99" spans="2:10">
      <c r="B99" s="29"/>
      <c r="C99" s="2"/>
      <c r="D99" s="2"/>
      <c r="E99" s="2"/>
      <c r="F99" s="2"/>
      <c r="G99" s="2"/>
      <c r="H99" s="2"/>
      <c r="I99" s="2"/>
      <c r="J99" s="30"/>
    </row>
    <row r="100" spans="2:10">
      <c r="B100" s="29"/>
      <c r="C100" s="2"/>
      <c r="D100" s="2"/>
      <c r="E100" s="2"/>
      <c r="F100" s="2"/>
      <c r="G100" s="2"/>
      <c r="H100" s="2"/>
      <c r="I100" s="2"/>
      <c r="J100" s="30"/>
    </row>
    <row r="101" spans="2:10">
      <c r="B101" s="29"/>
      <c r="C101" s="2"/>
      <c r="D101" s="2"/>
      <c r="E101" s="2"/>
      <c r="F101" s="2"/>
      <c r="G101" s="2"/>
      <c r="H101" s="2"/>
      <c r="I101" s="2"/>
      <c r="J101" s="30"/>
    </row>
    <row r="102" spans="2:10">
      <c r="B102" s="29"/>
      <c r="C102" s="2"/>
      <c r="D102" s="2"/>
      <c r="E102" s="2"/>
      <c r="F102" s="2"/>
      <c r="G102" s="2"/>
      <c r="H102" s="2"/>
      <c r="I102" s="2"/>
      <c r="J102" s="30"/>
    </row>
    <row r="103" spans="2:10">
      <c r="B103" s="29"/>
      <c r="C103" s="2"/>
      <c r="D103" s="2"/>
      <c r="E103" s="2"/>
      <c r="F103" s="2"/>
      <c r="G103" s="2"/>
      <c r="H103" s="2"/>
      <c r="I103" s="2"/>
      <c r="J103" s="30"/>
    </row>
    <row r="104" spans="2:10">
      <c r="B104" s="29"/>
      <c r="C104" s="2"/>
      <c r="D104" s="2"/>
      <c r="E104" s="2"/>
      <c r="F104" s="2"/>
      <c r="G104" s="2"/>
      <c r="H104" s="2"/>
      <c r="I104" s="2"/>
      <c r="J104" s="30"/>
    </row>
    <row r="105" spans="2:10">
      <c r="B105" s="29"/>
      <c r="C105" s="2"/>
      <c r="D105" s="2"/>
      <c r="E105" s="2"/>
      <c r="F105" s="2"/>
      <c r="G105" s="2"/>
      <c r="H105" s="2"/>
      <c r="I105" s="2"/>
      <c r="J105" s="30"/>
    </row>
    <row r="106" spans="2:10">
      <c r="B106" s="29"/>
      <c r="C106" s="2"/>
      <c r="D106" s="2"/>
      <c r="E106" s="2"/>
      <c r="F106" s="2"/>
      <c r="G106" s="2"/>
      <c r="H106" s="2"/>
      <c r="I106" s="2"/>
      <c r="J106" s="30"/>
    </row>
    <row r="107" spans="2:10">
      <c r="B107" s="29"/>
      <c r="C107" s="2"/>
      <c r="D107" s="2"/>
      <c r="E107" s="2"/>
      <c r="F107" s="2"/>
      <c r="G107" s="2"/>
      <c r="H107" s="2"/>
      <c r="I107" s="2"/>
      <c r="J107" s="30"/>
    </row>
    <row r="108" spans="2:10">
      <c r="B108" s="29"/>
      <c r="C108" s="2"/>
      <c r="D108" s="2"/>
      <c r="E108" s="2"/>
      <c r="F108" s="2"/>
      <c r="G108" s="2"/>
      <c r="H108" s="2"/>
      <c r="I108" s="2"/>
      <c r="J108" s="30"/>
    </row>
    <row r="109" spans="2:10">
      <c r="B109" s="29"/>
      <c r="C109" s="2"/>
      <c r="D109" s="2"/>
      <c r="E109" s="2"/>
      <c r="F109" s="2"/>
      <c r="G109" s="2"/>
      <c r="H109" s="2"/>
      <c r="I109" s="2"/>
      <c r="J109" s="30"/>
    </row>
    <row r="110" spans="2:10">
      <c r="B110" s="29"/>
      <c r="C110" s="2"/>
      <c r="D110" s="2"/>
      <c r="E110" s="2"/>
      <c r="F110" s="2"/>
      <c r="G110" s="2"/>
      <c r="H110" s="2"/>
      <c r="I110" s="2"/>
      <c r="J110" s="30"/>
    </row>
    <row r="111" spans="2:10">
      <c r="B111" s="29"/>
      <c r="C111" s="2"/>
      <c r="D111" s="2"/>
      <c r="E111" s="2"/>
      <c r="F111" s="2"/>
      <c r="G111" s="2"/>
      <c r="H111" s="2"/>
      <c r="I111" s="2"/>
      <c r="J111" s="30"/>
    </row>
    <row r="112" spans="2:10">
      <c r="B112" s="29"/>
      <c r="C112" s="2"/>
      <c r="D112" s="2"/>
      <c r="E112" s="2"/>
      <c r="F112" s="2"/>
      <c r="G112" s="2"/>
      <c r="H112" s="2"/>
      <c r="I112" s="2"/>
      <c r="J112" s="30"/>
    </row>
    <row r="113" spans="2:10">
      <c r="B113" s="29"/>
      <c r="C113" s="2"/>
      <c r="D113" s="2"/>
      <c r="E113" s="2"/>
      <c r="F113" s="2"/>
      <c r="G113" s="2"/>
      <c r="H113" s="2"/>
      <c r="I113" s="2"/>
      <c r="J113" s="30"/>
    </row>
    <row r="114" spans="2:10">
      <c r="B114" s="29"/>
      <c r="C114" s="2"/>
      <c r="D114" s="2"/>
      <c r="E114" s="2"/>
      <c r="F114" s="2"/>
      <c r="G114" s="2"/>
      <c r="H114" s="2"/>
      <c r="I114" s="2"/>
      <c r="J114" s="30"/>
    </row>
    <row r="115" spans="2:10">
      <c r="B115" s="29"/>
      <c r="C115" s="2"/>
      <c r="D115" s="2"/>
      <c r="E115" s="2"/>
      <c r="F115" s="2"/>
      <c r="G115" s="2"/>
      <c r="H115" s="2"/>
      <c r="I115" s="2"/>
      <c r="J115" s="30"/>
    </row>
    <row r="116" spans="2:10">
      <c r="B116" s="29"/>
      <c r="C116" s="2"/>
      <c r="D116" s="2"/>
      <c r="E116" s="2"/>
      <c r="F116" s="2"/>
      <c r="G116" s="2"/>
      <c r="H116" s="2"/>
      <c r="I116" s="2"/>
      <c r="J116" s="30"/>
    </row>
    <row r="117" spans="2:10">
      <c r="B117" s="29"/>
      <c r="C117" s="2"/>
      <c r="D117" s="2"/>
      <c r="E117" s="2"/>
      <c r="F117" s="2"/>
      <c r="G117" s="2"/>
      <c r="H117" s="2"/>
      <c r="I117" s="2"/>
      <c r="J117" s="30"/>
    </row>
    <row r="118" spans="2:10">
      <c r="B118" s="29"/>
      <c r="C118" s="2"/>
      <c r="D118" s="2"/>
      <c r="E118" s="2"/>
      <c r="F118" s="2"/>
      <c r="G118" s="2"/>
      <c r="H118" s="2"/>
      <c r="I118" s="2"/>
      <c r="J118" s="30"/>
    </row>
    <row r="119" spans="2:10">
      <c r="B119" s="29"/>
      <c r="C119" s="2"/>
      <c r="D119" s="2"/>
      <c r="E119" s="2"/>
      <c r="F119" s="2"/>
      <c r="G119" s="2"/>
      <c r="H119" s="2"/>
      <c r="I119" s="2"/>
      <c r="J119" s="30"/>
    </row>
    <row r="120" spans="2:10" ht="18">
      <c r="B120" s="184" t="s">
        <v>34</v>
      </c>
      <c r="C120" s="185"/>
      <c r="D120" s="186"/>
      <c r="E120" s="187"/>
      <c r="F120" s="187"/>
      <c r="G120" s="188"/>
      <c r="H120" s="185"/>
      <c r="I120" s="187"/>
      <c r="J120" s="189"/>
    </row>
  </sheetData>
  <mergeCells count="2">
    <mergeCell ref="B2:J2"/>
    <mergeCell ref="I5:J5"/>
  </mergeCells>
  <pageMargins left="0.70866141732283472" right="0.70866141732283472" top="0.74803149606299213" bottom="0.74803149606299213" header="0.31496062992125984" footer="0.31496062992125984"/>
  <pageSetup paperSize="9" scale="49" firstPageNumber="6" orientation="portrait" useFirstPageNumber="1" r:id="rId1"/>
  <headerFooter>
    <oddHeader>&amp;LComité de Prévision et de Conjoncture&amp;RTableau de bord de l’économie - 4ème trimestre 2024</oddHeader>
    <oddFooter>&amp;C&amp;"Arial,Normal"&amp;P</oddFooter>
  </headerFooter>
  <rowBreaks count="1" manualBreakCount="1">
    <brk id="93"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64603-3237-40AB-A1E1-2CD24FA29D4E}">
  <sheetPr>
    <tabColor rgb="FF00B050"/>
  </sheetPr>
  <dimension ref="A1:P181"/>
  <sheetViews>
    <sheetView showGridLines="0" view="pageBreakPreview" topLeftCell="B76" zoomScaleNormal="100" zoomScaleSheetLayoutView="100" zoomScalePageLayoutView="70" workbookViewId="0">
      <selection activeCell="D92" sqref="D92"/>
    </sheetView>
  </sheetViews>
  <sheetFormatPr baseColWidth="10" defaultRowHeight="15.3"/>
  <cols>
    <col min="1" max="1" width="1.33203125" style="240" hidden="1" customWidth="1"/>
    <col min="2" max="7" width="12.83203125" style="2" customWidth="1"/>
    <col min="8" max="8" width="11" style="193" customWidth="1"/>
    <col min="9" max="14" width="11" style="2" customWidth="1"/>
    <col min="15" max="16384" width="10.6640625" style="2"/>
  </cols>
  <sheetData>
    <row r="1" spans="2:14">
      <c r="B1" s="26"/>
      <c r="C1" s="27"/>
      <c r="D1" s="27"/>
      <c r="E1" s="27"/>
      <c r="F1" s="27"/>
      <c r="G1" s="27"/>
      <c r="H1" s="191"/>
      <c r="I1" s="27"/>
      <c r="J1" s="27"/>
      <c r="K1" s="27"/>
      <c r="L1" s="27"/>
      <c r="M1" s="27"/>
      <c r="N1" s="28"/>
    </row>
    <row r="2" spans="2:14" ht="9" customHeight="1">
      <c r="B2" s="163"/>
      <c r="C2" s="160"/>
      <c r="D2" s="160"/>
      <c r="E2" s="160"/>
      <c r="F2" s="160"/>
      <c r="G2" s="160"/>
      <c r="H2" s="160"/>
      <c r="I2" s="160"/>
      <c r="J2" s="160"/>
      <c r="N2" s="30"/>
    </row>
    <row r="3" spans="2:14" ht="28.2">
      <c r="B3" s="859" t="s">
        <v>94</v>
      </c>
      <c r="C3" s="860"/>
      <c r="D3" s="860"/>
      <c r="E3" s="860"/>
      <c r="F3" s="860"/>
      <c r="G3" s="860"/>
      <c r="H3" s="860"/>
      <c r="I3" s="860"/>
      <c r="J3" s="860"/>
      <c r="K3" s="860"/>
      <c r="L3" s="860"/>
      <c r="M3" s="860"/>
      <c r="N3" s="861"/>
    </row>
    <row r="4" spans="2:14" ht="17.7">
      <c r="B4" s="862" t="s">
        <v>95</v>
      </c>
      <c r="C4" s="863"/>
      <c r="D4" s="863"/>
      <c r="E4" s="863"/>
      <c r="F4" s="863"/>
      <c r="G4" s="192"/>
      <c r="I4" s="194" t="s">
        <v>96</v>
      </c>
      <c r="J4" s="195"/>
      <c r="K4" s="195"/>
      <c r="L4" s="195"/>
      <c r="M4" s="195"/>
      <c r="N4" s="30"/>
    </row>
    <row r="5" spans="2:14" ht="17.7">
      <c r="B5" s="196"/>
      <c r="C5" s="192"/>
      <c r="D5" s="192"/>
      <c r="E5" s="192"/>
      <c r="F5" s="192"/>
      <c r="G5" s="192"/>
      <c r="H5" s="197"/>
      <c r="I5" s="192"/>
      <c r="J5" s="192"/>
      <c r="N5" s="30"/>
    </row>
    <row r="6" spans="2:14" ht="17.7">
      <c r="B6" s="196"/>
      <c r="C6" s="192"/>
      <c r="D6" s="192"/>
      <c r="E6" s="192"/>
      <c r="F6" s="192"/>
      <c r="G6" s="192"/>
      <c r="H6" s="197"/>
      <c r="I6" s="192"/>
      <c r="J6" s="192"/>
      <c r="N6" s="30"/>
    </row>
    <row r="7" spans="2:14" ht="17.7">
      <c r="B7" s="196"/>
      <c r="C7" s="192"/>
      <c r="D7" s="192"/>
      <c r="E7" s="192"/>
      <c r="F7" s="192"/>
      <c r="G7" s="192"/>
      <c r="H7" s="197"/>
      <c r="I7" s="192"/>
      <c r="J7" s="192"/>
      <c r="N7" s="30"/>
    </row>
    <row r="8" spans="2:14" ht="17.7">
      <c r="B8" s="196"/>
      <c r="C8" s="192"/>
      <c r="D8" s="192"/>
      <c r="E8" s="192"/>
      <c r="F8" s="192"/>
      <c r="G8" s="192"/>
      <c r="H8" s="197"/>
      <c r="I8" s="192"/>
      <c r="J8" s="192"/>
      <c r="N8" s="30"/>
    </row>
    <row r="9" spans="2:14" ht="17.7">
      <c r="B9" s="196"/>
      <c r="C9" s="192"/>
      <c r="D9" s="192"/>
      <c r="E9" s="192"/>
      <c r="F9" s="192"/>
      <c r="G9" s="192"/>
      <c r="H9" s="197"/>
      <c r="I9" s="192"/>
      <c r="J9" s="192"/>
      <c r="N9" s="30"/>
    </row>
    <row r="10" spans="2:14" ht="17.7">
      <c r="B10" s="196"/>
      <c r="C10" s="192"/>
      <c r="D10" s="192"/>
      <c r="E10" s="192"/>
      <c r="F10" s="192"/>
      <c r="G10" s="192"/>
      <c r="H10" s="197"/>
      <c r="I10" s="192"/>
      <c r="J10" s="192"/>
      <c r="N10" s="30"/>
    </row>
    <row r="11" spans="2:14" ht="17.7">
      <c r="B11" s="196"/>
      <c r="C11" s="192"/>
      <c r="D11" s="192"/>
      <c r="E11" s="192"/>
      <c r="F11" s="192"/>
      <c r="G11" s="192"/>
      <c r="H11" s="197"/>
      <c r="I11" s="192"/>
      <c r="J11" s="192"/>
      <c r="N11" s="30"/>
    </row>
    <row r="12" spans="2:14" ht="17.7">
      <c r="B12" s="196"/>
      <c r="C12" s="192"/>
      <c r="D12" s="192"/>
      <c r="E12" s="192"/>
      <c r="F12" s="192"/>
      <c r="G12" s="192"/>
      <c r="H12" s="197"/>
      <c r="I12" s="192"/>
      <c r="J12" s="192"/>
      <c r="N12" s="30"/>
    </row>
    <row r="13" spans="2:14" ht="17.7">
      <c r="B13" s="196"/>
      <c r="C13" s="192"/>
      <c r="D13" s="192"/>
      <c r="E13" s="192"/>
      <c r="F13" s="192"/>
      <c r="G13" s="192"/>
      <c r="H13" s="197"/>
      <c r="I13" s="192"/>
      <c r="J13" s="192"/>
      <c r="N13" s="30"/>
    </row>
    <row r="14" spans="2:14" ht="17.7">
      <c r="B14" s="196"/>
      <c r="C14" s="192"/>
      <c r="D14" s="192"/>
      <c r="E14" s="192"/>
      <c r="F14" s="192"/>
      <c r="G14" s="192"/>
      <c r="H14" s="197"/>
      <c r="I14" s="192"/>
      <c r="J14" s="192"/>
      <c r="N14" s="30"/>
    </row>
    <row r="15" spans="2:14" ht="17.7">
      <c r="B15" s="196"/>
      <c r="C15" s="192"/>
      <c r="D15" s="192"/>
      <c r="E15" s="192"/>
      <c r="F15" s="192"/>
      <c r="G15" s="192"/>
      <c r="H15" s="197"/>
      <c r="I15" s="192"/>
      <c r="J15" s="192"/>
      <c r="N15" s="30"/>
    </row>
    <row r="16" spans="2:14" ht="17.7">
      <c r="B16" s="196"/>
      <c r="C16" s="192"/>
      <c r="D16" s="192"/>
      <c r="E16" s="192"/>
      <c r="F16" s="192"/>
      <c r="G16" s="192"/>
      <c r="H16" s="197"/>
      <c r="I16" s="192"/>
      <c r="J16" s="192"/>
      <c r="N16" s="30"/>
    </row>
    <row r="17" spans="2:16" ht="17.7">
      <c r="B17" s="196"/>
      <c r="C17" s="192"/>
      <c r="D17" s="192"/>
      <c r="E17" s="192"/>
      <c r="F17" s="192"/>
      <c r="G17" s="192"/>
      <c r="H17" s="197"/>
      <c r="I17" s="192"/>
      <c r="J17" s="192"/>
      <c r="N17" s="30"/>
    </row>
    <row r="18" spans="2:16" ht="17.7">
      <c r="B18" s="196"/>
      <c r="C18" s="192"/>
      <c r="D18" s="192"/>
      <c r="E18" s="192"/>
      <c r="F18" s="192"/>
      <c r="G18" s="192"/>
      <c r="I18" s="192"/>
      <c r="J18" s="192"/>
      <c r="N18" s="30"/>
    </row>
    <row r="19" spans="2:16" ht="17.7">
      <c r="B19" s="196"/>
      <c r="C19" s="192"/>
      <c r="D19" s="192"/>
      <c r="E19" s="192"/>
      <c r="F19" s="192"/>
      <c r="G19" s="192"/>
      <c r="H19" s="197"/>
      <c r="I19" s="192"/>
      <c r="J19" s="192"/>
      <c r="N19" s="30"/>
    </row>
    <row r="20" spans="2:16" ht="17.7">
      <c r="B20" s="196"/>
      <c r="C20" s="192"/>
      <c r="D20" s="192"/>
      <c r="E20" s="192"/>
      <c r="F20" s="192"/>
      <c r="G20" s="192"/>
      <c r="H20" s="197"/>
      <c r="I20" s="192"/>
      <c r="J20" s="192"/>
      <c r="N20" s="30"/>
    </row>
    <row r="21" spans="2:16" ht="17.7">
      <c r="B21" s="196"/>
      <c r="C21" s="192"/>
      <c r="D21" s="192"/>
      <c r="E21" s="192"/>
      <c r="F21" s="192"/>
      <c r="G21" s="192"/>
      <c r="H21" s="197"/>
      <c r="I21" s="192"/>
      <c r="J21" s="192"/>
      <c r="N21" s="30"/>
    </row>
    <row r="22" spans="2:16" ht="17.7">
      <c r="B22" s="196"/>
      <c r="C22" s="192"/>
      <c r="D22" s="192"/>
      <c r="E22" s="192"/>
      <c r="F22" s="192"/>
      <c r="G22" s="192"/>
      <c r="H22" s="197"/>
      <c r="I22" s="192"/>
      <c r="J22" s="192"/>
      <c r="N22" s="30"/>
    </row>
    <row r="23" spans="2:16" ht="17.7">
      <c r="B23" s="196"/>
      <c r="C23" s="192"/>
      <c r="D23" s="192"/>
      <c r="E23" s="192"/>
      <c r="F23" s="192"/>
      <c r="G23" s="192"/>
      <c r="H23" s="197"/>
      <c r="I23" s="192"/>
      <c r="J23" s="192"/>
      <c r="N23" s="30"/>
    </row>
    <row r="24" spans="2:16" ht="17.7">
      <c r="B24" s="196"/>
      <c r="C24" s="192"/>
      <c r="D24" s="192"/>
      <c r="E24" s="192"/>
      <c r="F24" s="192"/>
      <c r="G24" s="192"/>
      <c r="H24" s="197"/>
      <c r="I24" s="192"/>
      <c r="J24" s="192"/>
      <c r="N24" s="30"/>
    </row>
    <row r="25" spans="2:16" ht="17.7">
      <c r="B25" s="196"/>
      <c r="C25" s="192"/>
      <c r="D25" s="192"/>
      <c r="E25" s="192"/>
      <c r="F25" s="192"/>
      <c r="G25" s="192"/>
      <c r="H25" s="197"/>
      <c r="I25" s="192"/>
      <c r="J25" s="192"/>
      <c r="N25" s="30"/>
    </row>
    <row r="26" spans="2:16" ht="17.7">
      <c r="B26" s="196"/>
      <c r="C26" s="192"/>
      <c r="D26" s="192"/>
      <c r="E26" s="192"/>
      <c r="F26" s="192"/>
      <c r="G26" s="192"/>
      <c r="H26" s="197"/>
      <c r="I26" s="192"/>
      <c r="J26" s="198"/>
      <c r="N26" s="30"/>
    </row>
    <row r="27" spans="2:16" ht="17.7">
      <c r="B27" s="199"/>
      <c r="C27" s="192"/>
      <c r="D27" s="192"/>
      <c r="E27" s="192"/>
      <c r="F27" s="192"/>
      <c r="G27" s="192"/>
      <c r="H27" s="197"/>
      <c r="I27" s="192"/>
      <c r="J27" s="192"/>
      <c r="N27" s="30"/>
    </row>
    <row r="28" spans="2:16" ht="17.7">
      <c r="B28" s="199"/>
      <c r="C28" s="192"/>
      <c r="D28" s="192"/>
      <c r="E28" s="192"/>
      <c r="F28" s="192"/>
      <c r="G28" s="192"/>
      <c r="H28" s="197"/>
      <c r="I28" s="192"/>
      <c r="J28" s="192"/>
      <c r="N28" s="30"/>
    </row>
    <row r="29" spans="2:16" ht="9" customHeight="1">
      <c r="B29" s="200"/>
      <c r="C29" s="160"/>
      <c r="D29" s="160"/>
      <c r="E29" s="160"/>
      <c r="F29" s="160"/>
      <c r="G29" s="160"/>
      <c r="H29" s="197"/>
      <c r="I29" s="160"/>
      <c r="J29" s="160"/>
      <c r="N29" s="30"/>
    </row>
    <row r="30" spans="2:16" ht="17.649999999999999" customHeight="1">
      <c r="B30" s="201"/>
      <c r="C30" s="202" t="s">
        <v>21</v>
      </c>
      <c r="D30" s="202"/>
      <c r="E30" s="202"/>
      <c r="F30" s="202"/>
      <c r="G30" s="202"/>
      <c r="H30" s="197"/>
      <c r="I30" s="203"/>
      <c r="J30" s="202"/>
      <c r="N30" s="30"/>
    </row>
    <row r="31" spans="2:16" ht="20.65" customHeight="1">
      <c r="B31" s="204"/>
      <c r="C31" s="205"/>
      <c r="D31" s="205"/>
      <c r="E31" s="205"/>
      <c r="F31" s="205"/>
      <c r="G31" s="205"/>
      <c r="H31" s="197"/>
      <c r="I31" s="206"/>
      <c r="J31" s="202"/>
      <c r="N31" s="30"/>
      <c r="P31" s="42"/>
    </row>
    <row r="32" spans="2:16" ht="20.65" customHeight="1">
      <c r="B32" s="204"/>
      <c r="C32" s="205"/>
      <c r="D32" s="205"/>
      <c r="E32" s="205"/>
      <c r="F32" s="205"/>
      <c r="G32" s="205"/>
      <c r="H32" s="197"/>
      <c r="I32" s="206"/>
      <c r="J32" s="202"/>
      <c r="N32" s="30"/>
      <c r="P32" s="42"/>
    </row>
    <row r="33" spans="2:16" ht="17.399999999999999">
      <c r="B33" s="207"/>
      <c r="C33" s="205"/>
      <c r="D33" s="205"/>
      <c r="E33" s="205"/>
      <c r="F33" s="205"/>
      <c r="G33" s="205"/>
      <c r="H33" s="202"/>
      <c r="I33" s="206"/>
      <c r="J33" s="202"/>
      <c r="N33" s="30"/>
      <c r="P33" s="42"/>
    </row>
    <row r="34" spans="2:16" ht="17.399999999999999">
      <c r="B34" s="208">
        <f>L117/100</f>
        <v>-0.13991845173988626</v>
      </c>
      <c r="C34" s="202"/>
      <c r="D34" s="202"/>
      <c r="E34" s="202"/>
      <c r="F34" s="202"/>
      <c r="G34" s="202"/>
      <c r="H34" s="202"/>
      <c r="I34" s="209">
        <f>+L148/100</f>
        <v>1.1407385449915486E-2</v>
      </c>
      <c r="J34" s="202"/>
      <c r="N34" s="30"/>
      <c r="O34" s="37"/>
      <c r="P34" s="42"/>
    </row>
    <row r="35" spans="2:16" ht="18.600000000000001" customHeight="1">
      <c r="B35" s="210"/>
      <c r="C35" s="202"/>
      <c r="D35" s="202"/>
      <c r="E35" s="202"/>
      <c r="F35" s="202"/>
      <c r="G35" s="202"/>
      <c r="H35" s="202"/>
      <c r="I35" s="211"/>
      <c r="J35" s="202"/>
      <c r="N35" s="30"/>
    </row>
    <row r="36" spans="2:16" ht="17.399999999999999">
      <c r="B36" s="208">
        <f>M117/100</f>
        <v>0.16011562799625367</v>
      </c>
      <c r="C36" s="202"/>
      <c r="D36" s="202"/>
      <c r="E36" s="202"/>
      <c r="F36" s="202"/>
      <c r="G36" s="202"/>
      <c r="H36" s="202"/>
      <c r="I36" s="212">
        <f>M148/100</f>
        <v>5.9199470977830959E-3</v>
      </c>
      <c r="J36" s="202"/>
      <c r="N36" s="30"/>
    </row>
    <row r="37" spans="2:16" ht="17.649999999999999" customHeight="1">
      <c r="B37" s="213"/>
      <c r="C37" s="202"/>
      <c r="D37" s="202"/>
      <c r="E37" s="202"/>
      <c r="F37" s="202"/>
      <c r="G37" s="202"/>
      <c r="H37" s="202"/>
      <c r="I37" s="203"/>
      <c r="J37" s="202"/>
      <c r="N37" s="30"/>
    </row>
    <row r="38" spans="2:16" ht="17.399999999999999">
      <c r="B38" s="207"/>
      <c r="C38" s="202"/>
      <c r="D38" s="202"/>
      <c r="E38" s="202"/>
      <c r="F38" s="202"/>
      <c r="G38" s="202"/>
      <c r="H38" s="202"/>
      <c r="I38" s="202"/>
      <c r="J38" s="202"/>
      <c r="N38" s="30"/>
    </row>
    <row r="39" spans="2:16" ht="17.399999999999999">
      <c r="B39" s="207"/>
      <c r="C39" s="202"/>
      <c r="D39" s="202"/>
      <c r="E39" s="202"/>
      <c r="F39" s="202"/>
      <c r="G39" s="202"/>
      <c r="H39" s="202"/>
      <c r="I39" s="202"/>
      <c r="J39" s="202"/>
      <c r="N39" s="30"/>
    </row>
    <row r="40" spans="2:16" ht="17.399999999999999">
      <c r="B40" s="207"/>
      <c r="C40" s="214"/>
      <c r="D40" s="214"/>
      <c r="E40" s="214"/>
      <c r="F40" s="214"/>
      <c r="G40" s="214"/>
      <c r="H40" s="214"/>
      <c r="I40" s="214"/>
      <c r="J40" s="202"/>
      <c r="N40" s="30"/>
    </row>
    <row r="41" spans="2:16" ht="17.399999999999999">
      <c r="B41" s="207"/>
      <c r="C41" s="214"/>
      <c r="D41" s="214"/>
      <c r="E41" s="214"/>
      <c r="F41" s="214"/>
      <c r="G41" s="214"/>
      <c r="H41" s="214"/>
      <c r="I41" s="214"/>
      <c r="J41" s="202"/>
      <c r="N41" s="30"/>
    </row>
    <row r="42" spans="2:16" ht="17.399999999999999">
      <c r="B42" s="207"/>
      <c r="C42" s="202"/>
      <c r="D42" s="202"/>
      <c r="E42" s="202"/>
      <c r="F42" s="202"/>
      <c r="G42" s="202"/>
      <c r="H42" s="202"/>
      <c r="I42" s="202"/>
      <c r="J42" s="202"/>
      <c r="N42" s="30"/>
    </row>
    <row r="43" spans="2:16" ht="17.7">
      <c r="B43" s="213"/>
      <c r="C43" s="215"/>
      <c r="D43" s="215"/>
      <c r="E43" s="215"/>
      <c r="F43" s="215"/>
      <c r="G43" s="215"/>
      <c r="H43" s="160"/>
      <c r="I43" s="216"/>
      <c r="J43" s="216"/>
      <c r="N43" s="30"/>
    </row>
    <row r="44" spans="2:16" ht="17.649999999999999" customHeight="1">
      <c r="B44" s="213"/>
      <c r="C44" s="214"/>
      <c r="D44" s="214"/>
      <c r="E44" s="214"/>
      <c r="F44" s="215"/>
      <c r="G44" s="215"/>
      <c r="H44" s="214"/>
      <c r="I44" s="214"/>
      <c r="J44" s="214"/>
      <c r="N44" s="30"/>
    </row>
    <row r="45" spans="2:16" ht="17.399999999999999">
      <c r="B45" s="217"/>
      <c r="C45" s="214"/>
      <c r="D45" s="214"/>
      <c r="E45" s="214"/>
      <c r="F45" s="215"/>
      <c r="G45" s="215"/>
      <c r="H45" s="214"/>
      <c r="I45" s="214"/>
      <c r="J45" s="214"/>
      <c r="N45" s="30"/>
    </row>
    <row r="46" spans="2:16" ht="17.399999999999999">
      <c r="B46" s="163"/>
      <c r="C46" s="214"/>
      <c r="D46" s="214"/>
      <c r="E46" s="214"/>
      <c r="F46" s="215"/>
      <c r="G46" s="215"/>
      <c r="H46" s="214"/>
      <c r="I46" s="218"/>
      <c r="J46" s="214"/>
      <c r="N46" s="30"/>
    </row>
    <row r="47" spans="2:16" ht="17.7">
      <c r="B47" s="219"/>
      <c r="C47" s="215"/>
      <c r="D47" s="215"/>
      <c r="E47" s="215"/>
      <c r="F47" s="215"/>
      <c r="G47" s="215"/>
      <c r="H47" s="160"/>
      <c r="I47" s="220"/>
      <c r="J47" s="216"/>
      <c r="N47" s="30"/>
    </row>
    <row r="48" spans="2:16" ht="17.7">
      <c r="B48" s="207"/>
      <c r="C48" s="215"/>
      <c r="D48" s="215"/>
      <c r="E48" s="221"/>
      <c r="F48" s="221"/>
      <c r="G48" s="221"/>
      <c r="H48" s="160"/>
      <c r="I48" s="220"/>
      <c r="J48" s="216"/>
      <c r="N48" s="30"/>
    </row>
    <row r="49" spans="2:14" ht="17.7">
      <c r="B49" s="207"/>
      <c r="C49" s="215"/>
      <c r="D49" s="215"/>
      <c r="E49" s="221"/>
      <c r="F49" s="221"/>
      <c r="G49" s="221"/>
      <c r="H49" s="160"/>
      <c r="I49" s="220"/>
      <c r="J49" s="216"/>
      <c r="N49" s="30"/>
    </row>
    <row r="50" spans="2:14" ht="17.7">
      <c r="B50" s="207"/>
      <c r="C50" s="215"/>
      <c r="D50" s="215"/>
      <c r="E50" s="221"/>
      <c r="F50" s="221"/>
      <c r="G50" s="221"/>
      <c r="H50" s="160"/>
      <c r="I50" s="220"/>
      <c r="J50" s="216"/>
      <c r="N50" s="30"/>
    </row>
    <row r="51" spans="2:14" ht="17.7">
      <c r="B51" s="207"/>
      <c r="C51" s="215"/>
      <c r="D51" s="215"/>
      <c r="E51" s="221"/>
      <c r="F51" s="221"/>
      <c r="G51" s="221"/>
      <c r="H51" s="160"/>
      <c r="I51" s="220"/>
      <c r="J51" s="216"/>
      <c r="N51" s="30"/>
    </row>
    <row r="52" spans="2:14" ht="17.399999999999999">
      <c r="B52" s="219"/>
      <c r="E52" s="222"/>
      <c r="F52" s="222"/>
      <c r="G52" s="222"/>
      <c r="I52" s="211"/>
      <c r="N52" s="30"/>
    </row>
    <row r="53" spans="2:14" ht="17.399999999999999">
      <c r="B53" s="219"/>
      <c r="E53" s="222"/>
      <c r="F53" s="222"/>
      <c r="G53" s="222"/>
      <c r="I53" s="211"/>
      <c r="N53" s="30"/>
    </row>
    <row r="54" spans="2:14" ht="18.3">
      <c r="B54" s="223"/>
      <c r="D54" s="224"/>
      <c r="E54" s="222"/>
      <c r="F54" s="222"/>
      <c r="G54" s="222"/>
      <c r="I54" s="211"/>
      <c r="N54" s="30"/>
    </row>
    <row r="55" spans="2:14" ht="17.7">
      <c r="B55" s="204">
        <f>L120/100</f>
        <v>4.1032342840951586E-2</v>
      </c>
      <c r="C55" s="864"/>
      <c r="D55" s="864"/>
      <c r="E55" s="160"/>
      <c r="F55" s="160"/>
      <c r="G55" s="160"/>
      <c r="H55" s="160"/>
      <c r="I55" s="211"/>
      <c r="N55" s="30"/>
    </row>
    <row r="56" spans="2:14" ht="17.399999999999999">
      <c r="B56" s="213"/>
      <c r="C56" s="864"/>
      <c r="D56" s="864"/>
      <c r="E56" s="160"/>
      <c r="F56" s="160"/>
      <c r="G56" s="160"/>
      <c r="H56" s="160"/>
      <c r="I56" s="209">
        <f>+L151/100</f>
        <v>9.9909856009938736E-5</v>
      </c>
      <c r="N56" s="30"/>
    </row>
    <row r="57" spans="2:14" ht="17.7">
      <c r="B57" s="204"/>
      <c r="C57" s="864"/>
      <c r="D57" s="864"/>
      <c r="E57" s="160"/>
      <c r="F57" s="160"/>
      <c r="G57" s="160"/>
      <c r="H57" s="160"/>
      <c r="I57" s="211"/>
      <c r="N57" s="30"/>
    </row>
    <row r="58" spans="2:14" ht="17.7">
      <c r="B58" s="204">
        <f>M120/100</f>
        <v>0.31801158800934637</v>
      </c>
      <c r="E58" s="160"/>
      <c r="F58" s="160"/>
      <c r="G58" s="160"/>
      <c r="H58" s="160"/>
      <c r="I58" s="212">
        <f>+M151/100</f>
        <v>-8.5752208612785208E-2</v>
      </c>
      <c r="N58" s="30"/>
    </row>
    <row r="59" spans="2:14">
      <c r="B59" s="213"/>
      <c r="E59" s="222"/>
      <c r="F59" s="222"/>
      <c r="G59" s="222"/>
      <c r="I59" s="211"/>
      <c r="N59" s="30"/>
    </row>
    <row r="60" spans="2:14" ht="17.7">
      <c r="B60" s="204"/>
      <c r="E60" s="222"/>
      <c r="F60" s="222"/>
      <c r="G60" s="222"/>
      <c r="I60" s="211"/>
      <c r="N60" s="30"/>
    </row>
    <row r="61" spans="2:14">
      <c r="B61" s="213"/>
      <c r="N61" s="30"/>
    </row>
    <row r="62" spans="2:14" ht="17.7">
      <c r="B62" s="225"/>
      <c r="N62" s="30"/>
    </row>
    <row r="63" spans="2:14" ht="17.7">
      <c r="B63" s="225"/>
      <c r="N63" s="30"/>
    </row>
    <row r="64" spans="2:14" ht="17.7">
      <c r="B64" s="225"/>
      <c r="N64" s="30"/>
    </row>
    <row r="65" spans="2:14" ht="17.7">
      <c r="B65" s="225"/>
      <c r="N65" s="30"/>
    </row>
    <row r="66" spans="2:14" ht="17.7">
      <c r="B66" s="225"/>
      <c r="N66" s="30"/>
    </row>
    <row r="67" spans="2:14" ht="17.7">
      <c r="B67" s="225"/>
      <c r="N67" s="30"/>
    </row>
    <row r="68" spans="2:14">
      <c r="B68" s="31"/>
      <c r="C68" s="32"/>
      <c r="D68" s="32"/>
      <c r="E68" s="32"/>
      <c r="F68" s="32"/>
      <c r="G68" s="32"/>
      <c r="H68" s="226"/>
      <c r="I68" s="32"/>
      <c r="J68" s="32"/>
      <c r="K68" s="32"/>
      <c r="L68" s="32"/>
      <c r="M68" s="32"/>
      <c r="N68" s="33"/>
    </row>
    <row r="69" spans="2:14" ht="17.7">
      <c r="B69" s="227"/>
      <c r="C69" s="228"/>
      <c r="D69" s="27"/>
      <c r="E69" s="27"/>
      <c r="F69" s="27"/>
      <c r="G69" s="27"/>
      <c r="H69" s="191"/>
      <c r="I69" s="27"/>
      <c r="J69" s="27"/>
      <c r="K69" s="27"/>
      <c r="L69" s="27"/>
      <c r="M69" s="27"/>
      <c r="N69" s="28"/>
    </row>
    <row r="70" spans="2:14" ht="17.7">
      <c r="B70" s="225"/>
      <c r="C70" s="229"/>
      <c r="N70" s="30"/>
    </row>
    <row r="71" spans="2:14" ht="17.7">
      <c r="B71" s="230"/>
      <c r="C71" s="231"/>
      <c r="I71" s="211"/>
      <c r="J71" s="211"/>
      <c r="N71" s="30"/>
    </row>
    <row r="72" spans="2:14" ht="17.7">
      <c r="B72" s="230"/>
      <c r="C72" s="231"/>
      <c r="I72" s="211"/>
      <c r="J72" s="211"/>
      <c r="N72" s="30"/>
    </row>
    <row r="73" spans="2:14" ht="17.7">
      <c r="B73" s="230"/>
      <c r="C73" s="231"/>
      <c r="I73" s="211"/>
      <c r="J73" s="211"/>
      <c r="N73" s="30"/>
    </row>
    <row r="74" spans="2:14" ht="17.7">
      <c r="B74" s="230"/>
      <c r="C74" s="232">
        <f>+L137/100</f>
        <v>-0.16696823914180967</v>
      </c>
      <c r="I74" s="211"/>
      <c r="J74" s="209">
        <f>+L168/100</f>
        <v>0</v>
      </c>
      <c r="N74" s="30"/>
    </row>
    <row r="75" spans="2:14" ht="17.7">
      <c r="B75" s="230"/>
      <c r="C75" s="231"/>
      <c r="I75" s="211"/>
      <c r="J75" s="211"/>
      <c r="N75" s="30"/>
    </row>
    <row r="76" spans="2:14">
      <c r="B76" s="233"/>
      <c r="C76" s="232">
        <f>+M137/100</f>
        <v>0.14290346276603105</v>
      </c>
      <c r="I76" s="211"/>
      <c r="J76" s="209">
        <f>M168/100</f>
        <v>1.8588138639863416E-5</v>
      </c>
      <c r="N76" s="30"/>
    </row>
    <row r="77" spans="2:14" ht="17.7">
      <c r="B77" s="204"/>
      <c r="C77" s="211"/>
      <c r="I77" s="211"/>
      <c r="J77" s="211"/>
      <c r="N77" s="30"/>
    </row>
    <row r="78" spans="2:14" ht="17.7">
      <c r="B78" s="225"/>
      <c r="C78" s="229"/>
      <c r="N78" s="30"/>
    </row>
    <row r="79" spans="2:14" ht="17.7">
      <c r="B79" s="225"/>
      <c r="N79" s="30"/>
    </row>
    <row r="80" spans="2:14">
      <c r="B80" s="29"/>
      <c r="N80" s="30"/>
    </row>
    <row r="81" spans="2:14" ht="17.7">
      <c r="B81" s="225"/>
      <c r="N81" s="30"/>
    </row>
    <row r="82" spans="2:14">
      <c r="B82" s="29"/>
      <c r="N82" s="30"/>
    </row>
    <row r="83" spans="2:14" ht="17.7">
      <c r="B83" s="225"/>
      <c r="N83" s="30"/>
    </row>
    <row r="84" spans="2:14">
      <c r="B84" s="29"/>
      <c r="N84" s="30"/>
    </row>
    <row r="85" spans="2:14">
      <c r="B85" s="29"/>
      <c r="N85" s="30"/>
    </row>
    <row r="86" spans="2:14" ht="17.7">
      <c r="B86" s="857"/>
      <c r="C86" s="858"/>
      <c r="D86" s="858"/>
      <c r="E86" s="858"/>
      <c r="F86" s="858"/>
      <c r="G86" s="858"/>
      <c r="H86" s="234"/>
      <c r="I86" s="234"/>
      <c r="J86" s="234"/>
      <c r="K86" s="235"/>
      <c r="L86" s="235"/>
      <c r="M86" s="235"/>
      <c r="N86" s="236"/>
    </row>
    <row r="87" spans="2:14" ht="17.7">
      <c r="B87" s="237"/>
      <c r="C87" s="238"/>
      <c r="D87" s="238"/>
      <c r="E87" s="238"/>
      <c r="F87" s="238"/>
      <c r="G87" s="238"/>
      <c r="H87" s="239"/>
      <c r="I87" s="239"/>
      <c r="J87" s="239"/>
      <c r="N87" s="30"/>
    </row>
    <row r="88" spans="2:14">
      <c r="B88" s="29"/>
      <c r="N88" s="30"/>
    </row>
    <row r="89" spans="2:14">
      <c r="B89" s="29"/>
      <c r="N89" s="30"/>
    </row>
    <row r="90" spans="2:14">
      <c r="B90" s="29"/>
      <c r="N90" s="30"/>
    </row>
    <row r="91" spans="2:14">
      <c r="B91" s="29"/>
      <c r="N91" s="30"/>
    </row>
    <row r="92" spans="2:14">
      <c r="B92" s="29"/>
      <c r="N92" s="30"/>
    </row>
    <row r="93" spans="2:14">
      <c r="B93" s="29"/>
      <c r="N93" s="30"/>
    </row>
    <row r="94" spans="2:14">
      <c r="B94" s="29"/>
      <c r="N94" s="30"/>
    </row>
    <row r="95" spans="2:14">
      <c r="B95" s="29"/>
      <c r="N95" s="30"/>
    </row>
    <row r="96" spans="2:14">
      <c r="B96" s="29"/>
      <c r="N96" s="30"/>
    </row>
    <row r="97" spans="1:14">
      <c r="B97" s="29"/>
      <c r="N97" s="30"/>
    </row>
    <row r="98" spans="1:14">
      <c r="B98" s="29"/>
      <c r="N98" s="30"/>
    </row>
    <row r="99" spans="1:14">
      <c r="B99" s="29"/>
      <c r="N99" s="30"/>
    </row>
    <row r="100" spans="1:14">
      <c r="B100" s="29"/>
      <c r="N100" s="30"/>
    </row>
    <row r="101" spans="1:14">
      <c r="B101" s="29"/>
      <c r="N101" s="30"/>
    </row>
    <row r="102" spans="1:14">
      <c r="B102" s="29"/>
      <c r="N102" s="30"/>
    </row>
    <row r="103" spans="1:14">
      <c r="B103" s="29"/>
      <c r="N103" s="30"/>
    </row>
    <row r="104" spans="1:14">
      <c r="B104" s="29"/>
      <c r="N104" s="30"/>
    </row>
    <row r="105" spans="1:14">
      <c r="B105" s="29"/>
      <c r="N105" s="30"/>
    </row>
    <row r="106" spans="1:14">
      <c r="B106" s="29"/>
      <c r="N106" s="30"/>
    </row>
    <row r="107" spans="1:14">
      <c r="B107" s="29"/>
      <c r="N107" s="30"/>
    </row>
    <row r="108" spans="1:14">
      <c r="B108" s="29"/>
      <c r="N108" s="30"/>
    </row>
    <row r="109" spans="1:14">
      <c r="B109" s="29"/>
      <c r="N109" s="30"/>
    </row>
    <row r="110" spans="1:14">
      <c r="B110" s="31"/>
      <c r="C110" s="32"/>
      <c r="D110" s="32"/>
      <c r="E110" s="32"/>
      <c r="F110" s="32"/>
      <c r="G110" s="32"/>
      <c r="H110" s="226"/>
      <c r="I110" s="32"/>
      <c r="J110" s="32"/>
      <c r="K110" s="32"/>
      <c r="L110" s="32"/>
      <c r="M110" s="32"/>
      <c r="N110" s="33"/>
    </row>
    <row r="111" spans="1:14" ht="16.5" customHeight="1"/>
    <row r="112" spans="1:14" s="245" customFormat="1" ht="16.5" customHeight="1">
      <c r="A112" s="50"/>
      <c r="B112" s="241" t="s">
        <v>97</v>
      </c>
      <c r="C112" s="242"/>
      <c r="D112" s="242"/>
      <c r="E112" s="242"/>
      <c r="F112" s="243" t="str">
        <f>[1]Saisie_IPI!D6</f>
        <v>3. TRIM.</v>
      </c>
      <c r="G112" s="243" t="str">
        <f>[1]Saisie_IPI!E6</f>
        <v>4. TRIM.</v>
      </c>
      <c r="H112" s="243" t="str">
        <f>[1]Saisie_IPI!F6</f>
        <v>1. TRIM.</v>
      </c>
      <c r="I112" s="243" t="str">
        <f>[1]Saisie_IPI!G6</f>
        <v>2. TRIM.</v>
      </c>
      <c r="J112" s="243" t="str">
        <f>[1]Saisie_IPI!H6</f>
        <v>3.Trim</v>
      </c>
      <c r="K112" s="244"/>
      <c r="L112" s="856" t="s">
        <v>37</v>
      </c>
      <c r="M112" s="856"/>
    </row>
    <row r="113" spans="1:13" s="245" customFormat="1" ht="16.5" customHeight="1">
      <c r="A113" s="50"/>
      <c r="B113" s="246" t="s">
        <v>98</v>
      </c>
      <c r="C113" s="247"/>
      <c r="D113" s="247"/>
      <c r="E113" s="247"/>
      <c r="F113" s="243">
        <f>[1]Saisie_IPI!D7</f>
        <v>2023</v>
      </c>
      <c r="G113" s="243">
        <f>[1]Saisie_IPI!E7</f>
        <v>2023</v>
      </c>
      <c r="H113" s="243">
        <f>[1]Saisie_IPI!F7</f>
        <v>2024</v>
      </c>
      <c r="I113" s="243">
        <f>[1]Saisie_IPI!G7</f>
        <v>2024</v>
      </c>
      <c r="J113" s="243">
        <f>[1]Saisie_IPI!H7</f>
        <v>2024</v>
      </c>
      <c r="K113" s="50"/>
      <c r="L113" s="243" t="s">
        <v>40</v>
      </c>
      <c r="M113" s="248" t="s">
        <v>41</v>
      </c>
    </row>
    <row r="114" spans="1:13" s="245" customFormat="1" ht="16.5" customHeight="1">
      <c r="A114" s="50"/>
      <c r="B114" s="249"/>
      <c r="F114" s="50"/>
      <c r="G114" s="50"/>
      <c r="H114" s="50"/>
      <c r="I114" s="50"/>
      <c r="J114" s="50"/>
      <c r="K114" s="50"/>
      <c r="L114" s="50"/>
      <c r="M114" s="250"/>
    </row>
    <row r="115" spans="1:13" s="245" customFormat="1" ht="16.5" customHeight="1">
      <c r="A115" s="50"/>
      <c r="B115" s="251" t="s">
        <v>99</v>
      </c>
      <c r="C115" s="252"/>
      <c r="D115" s="252"/>
      <c r="E115" s="253"/>
      <c r="F115" s="254">
        <f>[1]Saisie_IPI!D8</f>
        <v>128.1200830954682</v>
      </c>
      <c r="G115" s="255">
        <f>[1]Saisie_IPI!E8</f>
        <v>149.09210124171867</v>
      </c>
      <c r="H115" s="256">
        <f>[1]Saisie_IPI!F8</f>
        <v>154.44000835869167</v>
      </c>
      <c r="I115" s="255">
        <f>[1]Saisie_IPI!G8</f>
        <v>162.12625314422644</v>
      </c>
      <c r="J115" s="257">
        <f>[1]Saisie_IPI!H8</f>
        <v>148.99469068244485</v>
      </c>
      <c r="K115" s="258"/>
      <c r="L115" s="259">
        <f>(J115/I115-1)*100</f>
        <v>-8.0995904161800585</v>
      </c>
      <c r="M115" s="259">
        <f>(J115/F115-1)*100</f>
        <v>16.29300191088856</v>
      </c>
    </row>
    <row r="116" spans="1:13" s="245" customFormat="1" ht="16.5" customHeight="1">
      <c r="A116" s="50"/>
      <c r="B116" s="249"/>
      <c r="C116" s="252"/>
      <c r="D116" s="252"/>
      <c r="E116" s="253"/>
      <c r="F116" s="254"/>
      <c r="G116" s="260"/>
      <c r="H116" s="256"/>
      <c r="I116" s="260"/>
      <c r="J116" s="257"/>
      <c r="K116" s="258"/>
      <c r="L116" s="259"/>
      <c r="M116" s="259"/>
    </row>
    <row r="117" spans="1:13" s="264" customFormat="1" ht="16.5" customHeight="1">
      <c r="A117" s="224"/>
      <c r="B117" s="251" t="s">
        <v>100</v>
      </c>
      <c r="C117" s="261"/>
      <c r="D117" s="261"/>
      <c r="E117" s="262"/>
      <c r="F117" s="254">
        <f>[1]Saisie_IPI!D9</f>
        <v>100.14771824114429</v>
      </c>
      <c r="G117" s="260">
        <f>[1]Saisie_IPI!E9</f>
        <v>105.75553112825263</v>
      </c>
      <c r="H117" s="256">
        <f>[1]Saisie_IPI!F9</f>
        <v>127.19143835521373</v>
      </c>
      <c r="I117" s="260">
        <f>[1]Saisie_IPI!G9</f>
        <v>135.08362465715854</v>
      </c>
      <c r="J117" s="257">
        <f>[1]Saisie_IPI!H9</f>
        <v>116.18293303971699</v>
      </c>
      <c r="K117" s="263"/>
      <c r="L117" s="259">
        <f t="shared" ref="L117:L139" si="0">(J117/I117-1)*100</f>
        <v>-13.991845173988626</v>
      </c>
      <c r="M117" s="259">
        <f t="shared" ref="M117:M139" si="1">(J117/F117-1)*100</f>
        <v>16.011562799625366</v>
      </c>
    </row>
    <row r="118" spans="1:13" s="245" customFormat="1" ht="16.5" customHeight="1">
      <c r="A118" s="50"/>
      <c r="B118" s="249" t="s">
        <v>101</v>
      </c>
      <c r="C118" s="252"/>
      <c r="D118" s="252"/>
      <c r="E118" s="253"/>
      <c r="F118" s="265">
        <f>[1]Saisie_IPI!D10</f>
        <v>93.5637237998437</v>
      </c>
      <c r="G118" s="266">
        <f>[1]Saisie_IPI!E10</f>
        <v>99.693392128644817</v>
      </c>
      <c r="H118" s="267">
        <f>[1]Saisie_IPI!F10</f>
        <v>120.5726248467689</v>
      </c>
      <c r="I118" s="266">
        <f>[1]Saisie_IPI!G10</f>
        <v>128.38986840338902</v>
      </c>
      <c r="J118" s="268">
        <f>[1]Saisie_IPI!H10</f>
        <v>109.62342607750676</v>
      </c>
      <c r="K118" s="258"/>
      <c r="L118" s="269">
        <f t="shared" si="0"/>
        <v>-14.616762645880932</v>
      </c>
      <c r="M118" s="269">
        <f t="shared" si="1"/>
        <v>17.164453941592583</v>
      </c>
    </row>
    <row r="119" spans="1:13" s="245" customFormat="1" ht="16.5" customHeight="1">
      <c r="A119" s="50"/>
      <c r="B119" s="270" t="s">
        <v>102</v>
      </c>
      <c r="C119" s="242"/>
      <c r="D119" s="242"/>
      <c r="E119" s="271"/>
      <c r="F119" s="272">
        <f>[1]Saisie_IPI!D11</f>
        <v>238.92775845761105</v>
      </c>
      <c r="G119" s="273">
        <f>[1]Saisie_IPI!E11</f>
        <v>165.82270292504836</v>
      </c>
      <c r="H119" s="274">
        <f>[1]Saisie_IPI!F11</f>
        <v>147.08909598278728</v>
      </c>
      <c r="I119" s="273">
        <f>[1]Saisie_IPI!G11</f>
        <v>128.0247687639143</v>
      </c>
      <c r="J119" s="275">
        <f>[1]Saisie_IPI!H11</f>
        <v>177.47873350297905</v>
      </c>
      <c r="K119" s="258"/>
      <c r="L119" s="276">
        <f t="shared" si="0"/>
        <v>38.628435119661077</v>
      </c>
      <c r="M119" s="276">
        <f t="shared" si="1"/>
        <v>-25.718662976338035</v>
      </c>
    </row>
    <row r="120" spans="1:13" s="264" customFormat="1" ht="16.5" customHeight="1">
      <c r="A120" s="224"/>
      <c r="B120" s="251" t="s">
        <v>103</v>
      </c>
      <c r="C120" s="261"/>
      <c r="D120" s="261"/>
      <c r="E120" s="262"/>
      <c r="F120" s="257">
        <f>[1]Saisie_IPI!D12</f>
        <v>153.1407522630559</v>
      </c>
      <c r="G120" s="260">
        <f>[1]Saisie_IPI!E12</f>
        <v>200.80307873040738</v>
      </c>
      <c r="H120" s="256">
        <f>[1]Saisie_IPI!F12</f>
        <v>152.94323749029394</v>
      </c>
      <c r="I120" s="260">
        <f>[1]Saisie_IPI!G12</f>
        <v>193.88570150314095</v>
      </c>
      <c r="J120" s="257">
        <f>[1]Saisie_IPI!H12</f>
        <v>201.84128607917623</v>
      </c>
      <c r="K120" s="277"/>
      <c r="L120" s="259">
        <f t="shared" si="0"/>
        <v>4.1032342840951586</v>
      </c>
      <c r="M120" s="259">
        <f t="shared" si="1"/>
        <v>31.801158800934637</v>
      </c>
    </row>
    <row r="121" spans="1:13" s="245" customFormat="1" ht="16.5" customHeight="1">
      <c r="A121" s="50"/>
      <c r="B121" s="278" t="s">
        <v>104</v>
      </c>
      <c r="C121" s="247"/>
      <c r="D121" s="247"/>
      <c r="E121" s="279"/>
      <c r="F121" s="280">
        <f>[1]Saisie_IPI!D13</f>
        <v>63.142388121474873</v>
      </c>
      <c r="G121" s="281">
        <f>[1]Saisie_IPI!E13</f>
        <v>70.058797569298719</v>
      </c>
      <c r="H121" s="282">
        <f>[1]Saisie_IPI!F13</f>
        <v>65.117233866479594</v>
      </c>
      <c r="I121" s="281">
        <f>[1]Saisie_IPI!G13</f>
        <v>93.16704203610341</v>
      </c>
      <c r="J121" s="283">
        <f>[1]Saisie_IPI!H13</f>
        <v>203.1316215667205</v>
      </c>
      <c r="K121" s="258"/>
      <c r="L121" s="284">
        <f t="shared" si="0"/>
        <v>118.02948459821705</v>
      </c>
      <c r="M121" s="284">
        <f t="shared" si="1"/>
        <v>221.70405271325961</v>
      </c>
    </row>
    <row r="122" spans="1:13" s="245" customFormat="1" ht="16.5" customHeight="1">
      <c r="A122" s="50"/>
      <c r="B122" s="249" t="s">
        <v>105</v>
      </c>
      <c r="C122" s="252"/>
      <c r="D122" s="252"/>
      <c r="E122" s="253"/>
      <c r="F122" s="265">
        <f>[1]Saisie_IPI!D14</f>
        <v>242.69464924536592</v>
      </c>
      <c r="G122" s="266">
        <f>[1]Saisie_IPI!E14</f>
        <v>355.94317417209629</v>
      </c>
      <c r="H122" s="267">
        <f>[1]Saisie_IPI!F14</f>
        <v>197.91297960336766</v>
      </c>
      <c r="I122" s="266">
        <f>[1]Saisie_IPI!G14</f>
        <v>208.56356166826876</v>
      </c>
      <c r="J122" s="268">
        <f>[1]Saisie_IPI!H14</f>
        <v>198.44105136873208</v>
      </c>
      <c r="K122" s="258"/>
      <c r="L122" s="269">
        <f t="shared" si="0"/>
        <v>-4.8534414250352427</v>
      </c>
      <c r="M122" s="269">
        <f t="shared" si="1"/>
        <v>-18.234270106174922</v>
      </c>
    </row>
    <row r="123" spans="1:13" s="245" customFormat="1" ht="16.5" customHeight="1">
      <c r="A123" s="50"/>
      <c r="B123" s="249" t="s">
        <v>106</v>
      </c>
      <c r="C123" s="252"/>
      <c r="D123" s="252"/>
      <c r="E123" s="253"/>
      <c r="F123" s="265">
        <f>[1]Saisie_IPI!D15</f>
        <v>73.383729040015709</v>
      </c>
      <c r="G123" s="266">
        <f>[1]Saisie_IPI!E15</f>
        <v>123.78576649853257</v>
      </c>
      <c r="H123" s="267">
        <f>[1]Saisie_IPI!F15</f>
        <v>150.02018447815331</v>
      </c>
      <c r="I123" s="266">
        <f>[1]Saisie_IPI!G15</f>
        <v>105.44316556559812</v>
      </c>
      <c r="J123" s="268">
        <f>[1]Saisie_IPI!H15</f>
        <v>68.084480727270957</v>
      </c>
      <c r="K123" s="258"/>
      <c r="L123" s="269">
        <f t="shared" si="0"/>
        <v>-35.430162436735316</v>
      </c>
      <c r="M123" s="269">
        <f t="shared" si="1"/>
        <v>-7.2212851296437952</v>
      </c>
    </row>
    <row r="124" spans="1:13" s="245" customFormat="1" ht="16.5" customHeight="1">
      <c r="A124" s="50"/>
      <c r="B124" s="249" t="s">
        <v>107</v>
      </c>
      <c r="C124" s="252"/>
      <c r="D124" s="252"/>
      <c r="E124" s="253"/>
      <c r="F124" s="265">
        <f>[1]Saisie_IPI!D16</f>
        <v>110.34682378720299</v>
      </c>
      <c r="G124" s="266">
        <f>[1]Saisie_IPI!E16</f>
        <v>97.984219993325567</v>
      </c>
      <c r="H124" s="267">
        <f>[1]Saisie_IPI!F16</f>
        <v>144.47799962488975</v>
      </c>
      <c r="I124" s="266">
        <f>[1]Saisie_IPI!G16</f>
        <v>125.67896822936386</v>
      </c>
      <c r="J124" s="268">
        <f>[1]Saisie_IPI!H16</f>
        <v>116.02536557831513</v>
      </c>
      <c r="K124" s="258"/>
      <c r="L124" s="269">
        <f t="shared" si="0"/>
        <v>-7.6811600119368606</v>
      </c>
      <c r="M124" s="269">
        <f t="shared" si="1"/>
        <v>5.1460854025693115</v>
      </c>
    </row>
    <row r="125" spans="1:13" s="245" customFormat="1" ht="16.5" customHeight="1">
      <c r="A125" s="50"/>
      <c r="B125" s="249" t="s">
        <v>108</v>
      </c>
      <c r="C125" s="252"/>
      <c r="D125" s="252"/>
      <c r="E125" s="253"/>
      <c r="F125" s="265">
        <f>[1]Saisie_IPI!D17</f>
        <v>128.63268025451976</v>
      </c>
      <c r="G125" s="266">
        <f>[1]Saisie_IPI!E17</f>
        <v>327.02361775983223</v>
      </c>
      <c r="H125" s="267">
        <f>[1]Saisie_IPI!F17</f>
        <v>261.90576524916997</v>
      </c>
      <c r="I125" s="266">
        <f>[1]Saisie_IPI!G17</f>
        <v>243.80576322993443</v>
      </c>
      <c r="J125" s="268">
        <f>[1]Saisie_IPI!H17</f>
        <v>200.59079293435778</v>
      </c>
      <c r="K125" s="258"/>
      <c r="L125" s="269">
        <f t="shared" si="0"/>
        <v>-17.725163557688507</v>
      </c>
      <c r="M125" s="269">
        <f t="shared" si="1"/>
        <v>55.940770679315492</v>
      </c>
    </row>
    <row r="126" spans="1:13" s="245" customFormat="1" ht="28.15" customHeight="1">
      <c r="A126" s="50"/>
      <c r="B126" s="843" t="s">
        <v>109</v>
      </c>
      <c r="C126" s="844"/>
      <c r="D126" s="844"/>
      <c r="E126" s="845"/>
      <c r="F126" s="265">
        <f>[1]Saisie_IPI!D18</f>
        <v>31.654209532910478</v>
      </c>
      <c r="G126" s="266">
        <f>[1]Saisie_IPI!E18</f>
        <v>13.595544373148289</v>
      </c>
      <c r="H126" s="267">
        <f>[1]Saisie_IPI!F18</f>
        <v>27.795212702406729</v>
      </c>
      <c r="I126" s="266">
        <f>[1]Saisie_IPI!G18</f>
        <v>25.604363654670273</v>
      </c>
      <c r="J126" s="268">
        <f>[1]Saisie_IPI!H18</f>
        <v>21.367679691805687</v>
      </c>
      <c r="K126" s="258"/>
      <c r="L126" s="269">
        <f t="shared" si="0"/>
        <v>-16.546726253404888</v>
      </c>
      <c r="M126" s="269">
        <f t="shared" si="1"/>
        <v>-32.496562046226487</v>
      </c>
    </row>
    <row r="127" spans="1:13" s="245" customFormat="1" ht="25.15" customHeight="1">
      <c r="A127" s="50"/>
      <c r="B127" s="843" t="s">
        <v>110</v>
      </c>
      <c r="C127" s="844"/>
      <c r="D127" s="844"/>
      <c r="E127" s="845"/>
      <c r="F127" s="265">
        <f>[1]Saisie_IPI!D19</f>
        <v>266.94878953949404</v>
      </c>
      <c r="G127" s="266">
        <f>[1]Saisie_IPI!E19</f>
        <v>251.29757374329185</v>
      </c>
      <c r="H127" s="267">
        <f>[1]Saisie_IPI!F19</f>
        <v>327.23080725394237</v>
      </c>
      <c r="I127" s="266">
        <f>[1]Saisie_IPI!G19</f>
        <v>308.04525489263767</v>
      </c>
      <c r="J127" s="268">
        <f>[1]Saisie_IPI!H19</f>
        <v>401.03265500581051</v>
      </c>
      <c r="K127" s="258"/>
      <c r="L127" s="269">
        <f t="shared" si="0"/>
        <v>30.186279008122206</v>
      </c>
      <c r="M127" s="269">
        <f t="shared" si="1"/>
        <v>50.228309968223051</v>
      </c>
    </row>
    <row r="128" spans="1:13" s="245" customFormat="1" ht="16.5" customHeight="1">
      <c r="A128" s="50"/>
      <c r="B128" s="249" t="s">
        <v>111</v>
      </c>
      <c r="C128" s="252"/>
      <c r="D128" s="252"/>
      <c r="E128" s="253"/>
      <c r="F128" s="265">
        <f>[1]Saisie_IPI!D20</f>
        <v>29.887575301680261</v>
      </c>
      <c r="G128" s="266">
        <f>[1]Saisie_IPI!E20</f>
        <v>204.4428681185048</v>
      </c>
      <c r="H128" s="267">
        <f>[1]Saisie_IPI!F20</f>
        <v>487.20761190192383</v>
      </c>
      <c r="I128" s="266">
        <f>[1]Saisie_IPI!G20</f>
        <v>142.95878286308167</v>
      </c>
      <c r="J128" s="268">
        <f>[1]Saisie_IPI!H20</f>
        <v>56.311820967581035</v>
      </c>
      <c r="K128" s="258"/>
      <c r="L128" s="269">
        <f t="shared" si="0"/>
        <v>-60.609750698903532</v>
      </c>
      <c r="M128" s="269">
        <f t="shared" si="1"/>
        <v>88.412142501286212</v>
      </c>
    </row>
    <row r="129" spans="1:14" s="245" customFormat="1" ht="16.5" customHeight="1">
      <c r="A129" s="50"/>
      <c r="B129" s="285" t="s">
        <v>112</v>
      </c>
      <c r="C129" s="252"/>
      <c r="D129" s="252"/>
      <c r="E129" s="253"/>
      <c r="F129" s="265">
        <f>[1]Saisie_IPI!D21</f>
        <v>186.55697322793864</v>
      </c>
      <c r="G129" s="266">
        <f>[1]Saisie_IPI!E21</f>
        <v>162.51764960651033</v>
      </c>
      <c r="H129" s="267">
        <f>[1]Saisie_IPI!F21</f>
        <v>247.04596115155792</v>
      </c>
      <c r="I129" s="266">
        <f>[1]Saisie_IPI!G21</f>
        <v>276.61618752263752</v>
      </c>
      <c r="J129" s="268">
        <f>[1]Saisie_IPI!H21</f>
        <v>345.95478032931453</v>
      </c>
      <c r="K129" s="258"/>
      <c r="L129" s="269">
        <f t="shared" si="0"/>
        <v>25.06671551931592</v>
      </c>
      <c r="M129" s="269">
        <f t="shared" si="1"/>
        <v>85.441891741361388</v>
      </c>
    </row>
    <row r="130" spans="1:14" s="245" customFormat="1" ht="16.5" customHeight="1">
      <c r="A130" s="50"/>
      <c r="B130" s="285" t="s">
        <v>113</v>
      </c>
      <c r="C130" s="252"/>
      <c r="D130" s="252"/>
      <c r="E130" s="253"/>
      <c r="F130" s="265">
        <f>[1]Saisie_IPI!D22</f>
        <v>801.73317626152846</v>
      </c>
      <c r="G130" s="266">
        <f>[1]Saisie_IPI!E22</f>
        <v>819.5325352749162</v>
      </c>
      <c r="H130" s="267">
        <f>[1]Saisie_IPI!F22</f>
        <v>710.7245689205447</v>
      </c>
      <c r="I130" s="266">
        <f>[1]Saisie_IPI!G22</f>
        <v>713.12504700086959</v>
      </c>
      <c r="J130" s="268">
        <f>[1]Saisie_IPI!H22</f>
        <v>639.9978993419146</v>
      </c>
      <c r="K130" s="258"/>
      <c r="L130" s="269">
        <f t="shared" si="0"/>
        <v>-10.254463500686128</v>
      </c>
      <c r="M130" s="269">
        <f t="shared" si="1"/>
        <v>-20.173204964996383</v>
      </c>
    </row>
    <row r="131" spans="1:14" s="245" customFormat="1" ht="16.5" customHeight="1">
      <c r="A131" s="50"/>
      <c r="B131" s="285" t="s">
        <v>114</v>
      </c>
      <c r="C131" s="252"/>
      <c r="D131" s="252"/>
      <c r="E131" s="253"/>
      <c r="F131" s="265">
        <f>[1]Saisie_IPI!D23</f>
        <v>122.24124302178664</v>
      </c>
      <c r="G131" s="266">
        <f>[1]Saisie_IPI!E23</f>
        <v>219.11280591477595</v>
      </c>
      <c r="H131" s="267">
        <f>[1]Saisie_IPI!F23</f>
        <v>101.47980584963899</v>
      </c>
      <c r="I131" s="266">
        <f>[1]Saisie_IPI!G23</f>
        <v>158.11969317008865</v>
      </c>
      <c r="J131" s="268">
        <f>[1]Saisie_IPI!H23</f>
        <v>88.902165175099626</v>
      </c>
      <c r="K131" s="258"/>
      <c r="L131" s="269">
        <f t="shared" si="0"/>
        <v>-43.775399893125289</v>
      </c>
      <c r="M131" s="269">
        <f t="shared" si="1"/>
        <v>-27.27318294754668</v>
      </c>
    </row>
    <row r="132" spans="1:14" s="245" customFormat="1" ht="16.5" customHeight="1">
      <c r="A132" s="50"/>
      <c r="B132" s="285" t="s">
        <v>115</v>
      </c>
      <c r="C132" s="252"/>
      <c r="D132" s="252"/>
      <c r="E132" s="253"/>
      <c r="F132" s="265">
        <f>[1]Saisie_IPI!D24</f>
        <v>72.451209781053649</v>
      </c>
      <c r="G132" s="266">
        <f>[1]Saisie_IPI!E24</f>
        <v>83.025063292102587</v>
      </c>
      <c r="H132" s="267">
        <f>[1]Saisie_IPI!F24</f>
        <v>76.315640908114702</v>
      </c>
      <c r="I132" s="266">
        <f>[1]Saisie_IPI!G24</f>
        <v>103.94824667072221</v>
      </c>
      <c r="J132" s="268">
        <f>[1]Saisie_IPI!H24</f>
        <v>85.814716909213601</v>
      </c>
      <c r="K132" s="258"/>
      <c r="L132" s="269">
        <f t="shared" si="0"/>
        <v>-17.444767316711317</v>
      </c>
      <c r="M132" s="269">
        <f t="shared" si="1"/>
        <v>18.44483641963226</v>
      </c>
    </row>
    <row r="133" spans="1:14" s="245" customFormat="1" ht="16.5" customHeight="1">
      <c r="A133" s="50"/>
      <c r="B133" s="285" t="s">
        <v>116</v>
      </c>
      <c r="C133" s="252"/>
      <c r="D133" s="252"/>
      <c r="E133" s="253"/>
      <c r="F133" s="265">
        <f>[1]Saisie_IPI!D25</f>
        <v>68.889672259324797</v>
      </c>
      <c r="G133" s="266">
        <f>[1]Saisie_IPI!E25</f>
        <v>98.674115564562612</v>
      </c>
      <c r="H133" s="267">
        <f>[1]Saisie_IPI!F25</f>
        <v>71.943144866465886</v>
      </c>
      <c r="I133" s="266">
        <f>[1]Saisie_IPI!G25</f>
        <v>95.301576934377735</v>
      </c>
      <c r="J133" s="268">
        <f>[1]Saisie_IPI!H25</f>
        <v>86.143703172920382</v>
      </c>
      <c r="K133" s="258"/>
      <c r="L133" s="269">
        <f t="shared" si="0"/>
        <v>-9.6093622540613701</v>
      </c>
      <c r="M133" s="269">
        <f t="shared" si="1"/>
        <v>25.045889097345952</v>
      </c>
    </row>
    <row r="134" spans="1:14" s="245" customFormat="1" ht="16.5" customHeight="1">
      <c r="A134" s="50"/>
      <c r="B134" s="285" t="s">
        <v>117</v>
      </c>
      <c r="C134" s="252"/>
      <c r="D134" s="252"/>
      <c r="E134" s="253"/>
      <c r="F134" s="265">
        <f>[1]Saisie_IPI!D26</f>
        <v>146.0664936993594</v>
      </c>
      <c r="G134" s="266">
        <f>[1]Saisie_IPI!E26</f>
        <v>169.31450285026179</v>
      </c>
      <c r="H134" s="267">
        <f>[1]Saisie_IPI!F26</f>
        <v>109.15471090083609</v>
      </c>
      <c r="I134" s="266">
        <f>[1]Saisie_IPI!G26</f>
        <v>109.57168572461146</v>
      </c>
      <c r="J134" s="268">
        <f>[1]Saisie_IPI!H26</f>
        <v>120.82852395821166</v>
      </c>
      <c r="K134" s="258"/>
      <c r="L134" s="269">
        <f t="shared" si="0"/>
        <v>10.273491878086304</v>
      </c>
      <c r="M134" s="269">
        <f t="shared" si="1"/>
        <v>-17.278411428902817</v>
      </c>
    </row>
    <row r="135" spans="1:14" s="245" customFormat="1" ht="16.5" customHeight="1">
      <c r="A135" s="50"/>
      <c r="B135" s="285" t="s">
        <v>118</v>
      </c>
      <c r="C135" s="252"/>
      <c r="D135" s="252"/>
      <c r="E135" s="253"/>
      <c r="F135" s="265">
        <f>[1]Saisie_IPI!D27</f>
        <v>161.97060958376693</v>
      </c>
      <c r="G135" s="266">
        <f>[1]Saisie_IPI!E27</f>
        <v>114.75817118374368</v>
      </c>
      <c r="H135" s="267">
        <f>[1]Saisie_IPI!F27</f>
        <v>178.60267866012089</v>
      </c>
      <c r="I135" s="266">
        <f>[1]Saisie_IPI!G27</f>
        <v>271.78846729553385</v>
      </c>
      <c r="J135" s="268">
        <f>[1]Saisie_IPI!H27</f>
        <v>119.49949095357987</v>
      </c>
      <c r="K135" s="258"/>
      <c r="L135" s="269">
        <f t="shared" si="0"/>
        <v>-56.03217011278111</v>
      </c>
      <c r="M135" s="269">
        <f t="shared" si="1"/>
        <v>-26.221497060071329</v>
      </c>
    </row>
    <row r="136" spans="1:14" s="245" customFormat="1" ht="16.5" customHeight="1">
      <c r="A136" s="50"/>
      <c r="B136" s="285" t="s">
        <v>119</v>
      </c>
      <c r="C136" s="252"/>
      <c r="D136" s="252"/>
      <c r="E136" s="253"/>
      <c r="F136" s="265">
        <f>[1]Saisie_IPI!D28</f>
        <v>296.07572226330376</v>
      </c>
      <c r="G136" s="266">
        <f>[1]Saisie_IPI!E28</f>
        <v>337.39417019285355</v>
      </c>
      <c r="H136" s="267">
        <f>[1]Saisie_IPI!F28</f>
        <v>271.61005881590546</v>
      </c>
      <c r="I136" s="266">
        <f>[1]Saisie_IPI!G28</f>
        <v>280.50376927132299</v>
      </c>
      <c r="J136" s="268">
        <f>[1]Saisie_IPI!H28</f>
        <v>1022.9640091704343</v>
      </c>
      <c r="K136" s="258"/>
      <c r="L136" s="269">
        <f t="shared" si="0"/>
        <v>264.68815083228043</v>
      </c>
      <c r="M136" s="269">
        <f t="shared" si="1"/>
        <v>245.5075618326787</v>
      </c>
    </row>
    <row r="137" spans="1:14" s="264" customFormat="1" ht="28.5" customHeight="1">
      <c r="A137" s="224"/>
      <c r="B137" s="846" t="s">
        <v>120</v>
      </c>
      <c r="C137" s="847"/>
      <c r="D137" s="847"/>
      <c r="E137" s="848"/>
      <c r="F137" s="254">
        <f>[1]Saisie_IPI!D29</f>
        <v>363.69024318815838</v>
      </c>
      <c r="G137" s="260">
        <f>[1]Saisie_IPI!E29</f>
        <v>386.04765390430106</v>
      </c>
      <c r="H137" s="256">
        <f>[1]Saisie_IPI!F29</f>
        <v>445.78168806342609</v>
      </c>
      <c r="I137" s="260">
        <f>[1]Saisie_IPI!G29</f>
        <v>498.97597888194537</v>
      </c>
      <c r="J137" s="257">
        <f>[1]Saisie_IPI!H29</f>
        <v>415.66283831396612</v>
      </c>
      <c r="K137" s="263"/>
      <c r="L137" s="259">
        <f t="shared" si="0"/>
        <v>-16.696823914180968</v>
      </c>
      <c r="M137" s="259">
        <f t="shared" si="1"/>
        <v>14.290346276603106</v>
      </c>
      <c r="N137" s="245"/>
    </row>
    <row r="138" spans="1:14" s="245" customFormat="1" ht="16.5" customHeight="1">
      <c r="A138" s="50"/>
      <c r="B138" s="285" t="s">
        <v>121</v>
      </c>
      <c r="C138" s="252"/>
      <c r="D138" s="252"/>
      <c r="E138" s="253"/>
      <c r="F138" s="265">
        <f>[1]Saisie_IPI!D30</f>
        <v>352.45459896494077</v>
      </c>
      <c r="G138" s="266">
        <f>[1]Saisie_IPI!E30</f>
        <v>370.2656230986816</v>
      </c>
      <c r="H138" s="267">
        <f>[1]Saisie_IPI!F30</f>
        <v>424.17180566619834</v>
      </c>
      <c r="I138" s="266">
        <f>[1]Saisie_IPI!G30</f>
        <v>700.72582724638255</v>
      </c>
      <c r="J138" s="268">
        <f>[1]Saisie_IPI!H30</f>
        <v>436.44082502304775</v>
      </c>
      <c r="K138" s="258"/>
      <c r="L138" s="269">
        <f t="shared" si="0"/>
        <v>-37.715892856680654</v>
      </c>
      <c r="M138" s="269">
        <f t="shared" si="1"/>
        <v>23.828948836176544</v>
      </c>
    </row>
    <row r="139" spans="1:14" s="245" customFormat="1" ht="16.5" customHeight="1">
      <c r="A139" s="50"/>
      <c r="B139" s="285" t="s">
        <v>122</v>
      </c>
      <c r="C139" s="252"/>
      <c r="D139" s="252"/>
      <c r="E139" s="253"/>
      <c r="F139" s="265">
        <f>[1]Saisie_IPI!D31</f>
        <v>228.80903178355095</v>
      </c>
      <c r="G139" s="266">
        <f>[1]Saisie_IPI!E31</f>
        <v>252.35464139123823</v>
      </c>
      <c r="H139" s="267">
        <f>[1]Saisie_IPI!F31</f>
        <v>254.32110197053282</v>
      </c>
      <c r="I139" s="266">
        <f>[1]Saisie_IPI!G31</f>
        <v>228.09740380435193</v>
      </c>
      <c r="J139" s="268">
        <f>[1]Saisie_IPI!H31</f>
        <v>226.89044931480493</v>
      </c>
      <c r="K139" s="286"/>
      <c r="L139" s="269">
        <f t="shared" si="0"/>
        <v>-0.52913995048460283</v>
      </c>
      <c r="M139" s="269">
        <f t="shared" si="1"/>
        <v>-0.83850818903030699</v>
      </c>
    </row>
    <row r="140" spans="1:14" s="245" customFormat="1" ht="16.5" customHeight="1">
      <c r="A140" s="50"/>
      <c r="B140" s="287" t="s">
        <v>123</v>
      </c>
      <c r="C140" s="288"/>
      <c r="D140" s="289"/>
      <c r="E140" s="290"/>
      <c r="F140" s="290"/>
      <c r="G140" s="291"/>
      <c r="H140" s="291"/>
      <c r="I140" s="290"/>
      <c r="J140" s="290"/>
      <c r="K140" s="290"/>
      <c r="L140" s="290"/>
      <c r="M140" s="290"/>
    </row>
    <row r="141" spans="1:14" ht="16.5" customHeight="1"/>
    <row r="142" spans="1:14" s="245" customFormat="1" ht="16.5" customHeight="1">
      <c r="A142" s="50"/>
      <c r="B142" s="292" t="s">
        <v>124</v>
      </c>
      <c r="C142" s="242"/>
      <c r="D142" s="242"/>
      <c r="E142" s="271"/>
      <c r="F142" s="243" t="str">
        <f>[1]Saisie_IPPI!D6</f>
        <v>3. TRIM.</v>
      </c>
      <c r="G142" s="243" t="str">
        <f>[1]Saisie_IPPI!E6</f>
        <v>4. TRIM.</v>
      </c>
      <c r="H142" s="243" t="str">
        <f>[1]Saisie_IPPI!F6</f>
        <v>1. TRIM.</v>
      </c>
      <c r="I142" s="243" t="str">
        <f>[1]Saisie_IPPI!G6</f>
        <v>2. TRIM.</v>
      </c>
      <c r="J142" s="243" t="str">
        <f>[1]Saisie_IPPI!H6</f>
        <v>3.Trim</v>
      </c>
      <c r="K142" s="244"/>
      <c r="L142" s="856" t="s">
        <v>37</v>
      </c>
      <c r="M142" s="856"/>
    </row>
    <row r="143" spans="1:14" s="245" customFormat="1" ht="16.5" customHeight="1">
      <c r="A143" s="50"/>
      <c r="B143" s="246" t="s">
        <v>98</v>
      </c>
      <c r="C143" s="247"/>
      <c r="D143" s="247"/>
      <c r="E143" s="279"/>
      <c r="F143" s="243">
        <f>[1]Saisie_IPPI!D7</f>
        <v>2023</v>
      </c>
      <c r="G143" s="243">
        <f>[1]Saisie_IPPI!E7</f>
        <v>2023</v>
      </c>
      <c r="H143" s="243">
        <f>[1]Saisie_IPPI!F7</f>
        <v>2024</v>
      </c>
      <c r="I143" s="243">
        <f>[1]Saisie_IPPI!G7</f>
        <v>2024</v>
      </c>
      <c r="J143" s="243">
        <f>[1]Saisie_IPPI!H7</f>
        <v>2024</v>
      </c>
      <c r="K143" s="50"/>
      <c r="L143" s="243" t="s">
        <v>40</v>
      </c>
      <c r="M143" s="248" t="s">
        <v>41</v>
      </c>
    </row>
    <row r="144" spans="1:14" s="245" customFormat="1" ht="16.5" customHeight="1">
      <c r="A144" s="50"/>
      <c r="B144" s="249"/>
      <c r="F144" s="50"/>
      <c r="G144" s="50"/>
      <c r="H144" s="50"/>
      <c r="I144" s="50"/>
      <c r="J144" s="50"/>
      <c r="K144" s="50"/>
      <c r="L144" s="50"/>
      <c r="M144" s="293"/>
    </row>
    <row r="145" spans="1:13" s="245" customFormat="1" ht="16.5" customHeight="1">
      <c r="A145" s="50"/>
      <c r="B145" s="251"/>
      <c r="C145" s="252"/>
      <c r="D145" s="252"/>
      <c r="E145" s="253"/>
      <c r="F145" s="294"/>
      <c r="G145" s="295"/>
      <c r="H145" s="296"/>
      <c r="I145" s="295"/>
      <c r="J145" s="294"/>
      <c r="K145" s="258"/>
      <c r="L145" s="297"/>
      <c r="M145" s="297"/>
    </row>
    <row r="146" spans="1:13" s="245" customFormat="1" ht="16.5" customHeight="1">
      <c r="A146" s="50"/>
      <c r="B146" s="251" t="s">
        <v>125</v>
      </c>
      <c r="C146" s="252"/>
      <c r="D146" s="252"/>
      <c r="E146" s="253"/>
      <c r="F146" s="257">
        <f>[1]Saisie_IPPI!D8</f>
        <v>160.21520815883616</v>
      </c>
      <c r="G146" s="255">
        <f>[1]Saisie_IPPI!E8</f>
        <v>159.441644314142</v>
      </c>
      <c r="H146" s="256">
        <f>[1]Saisie_IPPI!F8</f>
        <v>154.49804517318947</v>
      </c>
      <c r="I146" s="255">
        <f>[1]Saisie_IPPI!G8</f>
        <v>154.45211535029546</v>
      </c>
      <c r="J146" s="257">
        <f>[1]Saisie_IPPI!H8</f>
        <v>155.2129891595099</v>
      </c>
      <c r="K146" s="258"/>
      <c r="L146" s="259">
        <f>(J146/I146-1)*100</f>
        <v>0.49262763898623163</v>
      </c>
      <c r="M146" s="259">
        <f>(J146/F146-1)*100</f>
        <v>-3.1221873733529026</v>
      </c>
    </row>
    <row r="147" spans="1:13" s="245" customFormat="1" ht="16.5" customHeight="1">
      <c r="A147" s="50"/>
      <c r="B147" s="249"/>
      <c r="C147" s="252"/>
      <c r="D147" s="252"/>
      <c r="E147" s="253"/>
      <c r="F147" s="257"/>
      <c r="G147" s="260"/>
      <c r="H147" s="256"/>
      <c r="I147" s="260"/>
      <c r="J147" s="257"/>
      <c r="K147" s="258"/>
      <c r="L147" s="259"/>
      <c r="M147" s="259"/>
    </row>
    <row r="148" spans="1:13" s="264" customFormat="1" ht="16.5" customHeight="1">
      <c r="A148" s="224"/>
      <c r="B148" s="251" t="s">
        <v>100</v>
      </c>
      <c r="C148" s="261"/>
      <c r="D148" s="261"/>
      <c r="E148" s="262"/>
      <c r="F148" s="257">
        <f>[1]Saisie_IPPI!D9</f>
        <v>180.57516319194769</v>
      </c>
      <c r="G148" s="260">
        <f>[1]Saisie_IPPI!E9</f>
        <v>179.99962706918393</v>
      </c>
      <c r="H148" s="256">
        <f>[1]Saisie_IPPI!F9</f>
        <v>179.89499669610515</v>
      </c>
      <c r="I148" s="260">
        <f>[1]Saisie_IPPI!G9</f>
        <v>179.59544414876385</v>
      </c>
      <c r="J148" s="257">
        <f>[1]Saisie_IPPI!H9</f>
        <v>181.64415860521757</v>
      </c>
      <c r="K148" s="263"/>
      <c r="L148" s="259">
        <f t="shared" ref="L148:L170" si="2">(J148/I148-1)*100</f>
        <v>1.1407385449915486</v>
      </c>
      <c r="M148" s="259">
        <f t="shared" ref="M148:M170" si="3">(J148/F148-1)*100</f>
        <v>0.59199470977830959</v>
      </c>
    </row>
    <row r="149" spans="1:13" s="245" customFormat="1" ht="16.5" customHeight="1">
      <c r="A149" s="50"/>
      <c r="B149" s="249" t="s">
        <v>101</v>
      </c>
      <c r="C149" s="252"/>
      <c r="D149" s="252"/>
      <c r="E149" s="253"/>
      <c r="F149" s="268">
        <f>[1]Saisie_IPPI!D10</f>
        <v>181.28448020674099</v>
      </c>
      <c r="G149" s="266">
        <f>[1]Saisie_IPPI!E10</f>
        <v>180.69530677175328</v>
      </c>
      <c r="H149" s="267">
        <f>[1]Saisie_IPPI!F10</f>
        <v>180.5932846222253</v>
      </c>
      <c r="I149" s="266">
        <f>[1]Saisie_IPPI!G10</f>
        <v>180.5932846222253</v>
      </c>
      <c r="J149" s="268">
        <f>[1]Saisie_IPPI!H10</f>
        <v>182.69651287852565</v>
      </c>
      <c r="K149" s="258"/>
      <c r="L149" s="269">
        <f t="shared" si="2"/>
        <v>1.1646215199529797</v>
      </c>
      <c r="M149" s="269">
        <f t="shared" si="3"/>
        <v>0.77890433321945451</v>
      </c>
    </row>
    <row r="150" spans="1:13" s="245" customFormat="1" ht="16.5" customHeight="1">
      <c r="A150" s="50"/>
      <c r="B150" s="249" t="s">
        <v>102</v>
      </c>
      <c r="C150" s="252"/>
      <c r="D150" s="252"/>
      <c r="E150" s="253"/>
      <c r="F150" s="268">
        <f>[1]Saisie_IPPI!D11</f>
        <v>159.99999999999986</v>
      </c>
      <c r="G150" s="266">
        <f>[1]Saisie_IPPI!E11</f>
        <v>159.99999999999986</v>
      </c>
      <c r="H150" s="267">
        <f>[1]Saisie_IPPI!F11</f>
        <v>159.99999999999991</v>
      </c>
      <c r="I150" s="266">
        <f>[1]Saisie_IPPI!G11</f>
        <v>147.96533333333315</v>
      </c>
      <c r="J150" s="268">
        <f>[1]Saisie_IPPI!H11</f>
        <v>147.96533333333315</v>
      </c>
      <c r="K150" s="258"/>
      <c r="L150" s="269">
        <f t="shared" si="2"/>
        <v>0</v>
      </c>
      <c r="M150" s="269">
        <f t="shared" si="3"/>
        <v>-7.5216666666667038</v>
      </c>
    </row>
    <row r="151" spans="1:13" s="264" customFormat="1" ht="16.5" customHeight="1">
      <c r="A151" s="224"/>
      <c r="B151" s="251" t="s">
        <v>103</v>
      </c>
      <c r="C151" s="261"/>
      <c r="D151" s="261"/>
      <c r="E151" s="262"/>
      <c r="F151" s="257">
        <f>[1]Saisie_IPPI!D12</f>
        <v>145.32361035541837</v>
      </c>
      <c r="G151" s="260">
        <f>[1]Saisie_IPPI!E12</f>
        <v>143.84812512429735</v>
      </c>
      <c r="H151" s="256">
        <f>[1]Saisie_IPPI!F12</f>
        <v>132.83121225417079</v>
      </c>
      <c r="I151" s="260">
        <f>[1]Saisie_IPPI!G12</f>
        <v>132.84851692766003</v>
      </c>
      <c r="J151" s="257">
        <f>[1]Saisie_IPPI!H12</f>
        <v>132.86178980385742</v>
      </c>
      <c r="K151" s="263"/>
      <c r="L151" s="259">
        <f t="shared" si="2"/>
        <v>9.9909856009938736E-3</v>
      </c>
      <c r="M151" s="259">
        <f t="shared" si="3"/>
        <v>-8.5752208612785203</v>
      </c>
    </row>
    <row r="152" spans="1:13" s="245" customFormat="1" ht="16.5" customHeight="1">
      <c r="A152" s="50"/>
      <c r="B152" s="249" t="s">
        <v>104</v>
      </c>
      <c r="C152" s="252"/>
      <c r="D152" s="252"/>
      <c r="E152" s="253"/>
      <c r="F152" s="268">
        <f>[1]Saisie_IPPI!D13</f>
        <v>239.55148475970464</v>
      </c>
      <c r="G152" s="266">
        <f>[1]Saisie_IPPI!E13</f>
        <v>239.84405745439736</v>
      </c>
      <c r="H152" s="267">
        <f>[1]Saisie_IPPI!F13</f>
        <v>190.09291657943805</v>
      </c>
      <c r="I152" s="266">
        <f>[1]Saisie_IPPI!G13</f>
        <v>190.24333766093773</v>
      </c>
      <c r="J152" s="268">
        <f>[1]Saisie_IPPI!H13</f>
        <v>190.27675008841911</v>
      </c>
      <c r="K152" s="258"/>
      <c r="L152" s="269">
        <f t="shared" si="2"/>
        <v>1.7562994789832587E-2</v>
      </c>
      <c r="M152" s="269">
        <f t="shared" si="3"/>
        <v>-20.569580155478175</v>
      </c>
    </row>
    <row r="153" spans="1:13" s="245" customFormat="1" ht="16.5" customHeight="1">
      <c r="A153" s="50"/>
      <c r="B153" s="249" t="s">
        <v>105</v>
      </c>
      <c r="C153" s="252"/>
      <c r="D153" s="252"/>
      <c r="E153" s="253"/>
      <c r="F153" s="268">
        <f>[1]Saisie_IPPI!D14</f>
        <v>99.989210142220131</v>
      </c>
      <c r="G153" s="266">
        <f>[1]Saisie_IPPI!E14</f>
        <v>99.989210142220131</v>
      </c>
      <c r="H153" s="267">
        <f>[1]Saisie_IPPI!F14</f>
        <v>99.609709857044493</v>
      </c>
      <c r="I153" s="266">
        <f>[1]Saisie_IPPI!G14</f>
        <v>99.609709857044493</v>
      </c>
      <c r="J153" s="268">
        <f>[1]Saisie_IPPI!H14</f>
        <v>99.609709857044493</v>
      </c>
      <c r="K153" s="258"/>
      <c r="L153" s="269">
        <f t="shared" si="2"/>
        <v>0</v>
      </c>
      <c r="M153" s="269">
        <f t="shared" si="3"/>
        <v>-0.37954123713533905</v>
      </c>
    </row>
    <row r="154" spans="1:13" s="245" customFormat="1" ht="16.5" customHeight="1">
      <c r="A154" s="50"/>
      <c r="B154" s="249" t="s">
        <v>106</v>
      </c>
      <c r="C154" s="252"/>
      <c r="D154" s="252"/>
      <c r="E154" s="253"/>
      <c r="F154" s="268">
        <f>[1]Saisie_IPPI!D15</f>
        <v>101.2614066124502</v>
      </c>
      <c r="G154" s="266">
        <f>[1]Saisie_IPPI!E15</f>
        <v>101.21791177492841</v>
      </c>
      <c r="H154" s="267">
        <f>[1]Saisie_IPPI!F15</f>
        <v>101.21791177492844</v>
      </c>
      <c r="I154" s="266">
        <f>[1]Saisie_IPPI!G15</f>
        <v>101.21791177492844</v>
      </c>
      <c r="J154" s="268">
        <f>[1]Saisie_IPPI!H15</f>
        <v>101.21791177492844</v>
      </c>
      <c r="K154" s="258"/>
      <c r="L154" s="269">
        <f t="shared" si="2"/>
        <v>0</v>
      </c>
      <c r="M154" s="269">
        <f t="shared" si="3"/>
        <v>-4.2953025221370567E-2</v>
      </c>
    </row>
    <row r="155" spans="1:13" s="245" customFormat="1" ht="16.5" customHeight="1">
      <c r="A155" s="50"/>
      <c r="B155" s="249" t="s">
        <v>107</v>
      </c>
      <c r="C155" s="252"/>
      <c r="D155" s="252"/>
      <c r="E155" s="253"/>
      <c r="F155" s="268">
        <f>[1]Saisie_IPPI!D16</f>
        <v>99.94720577109365</v>
      </c>
      <c r="G155" s="266">
        <f>[1]Saisie_IPPI!E16</f>
        <v>99.94720577109365</v>
      </c>
      <c r="H155" s="267">
        <f>[1]Saisie_IPPI!F16</f>
        <v>99.947205771093607</v>
      </c>
      <c r="I155" s="266">
        <f>[1]Saisie_IPPI!G16</f>
        <v>99.947205771093607</v>
      </c>
      <c r="J155" s="268">
        <f>[1]Saisie_IPPI!H16</f>
        <v>99.947205771093607</v>
      </c>
      <c r="K155" s="258"/>
      <c r="L155" s="269">
        <f t="shared" si="2"/>
        <v>0</v>
      </c>
      <c r="M155" s="269">
        <f t="shared" si="3"/>
        <v>-4.4408920985006262E-14</v>
      </c>
    </row>
    <row r="156" spans="1:13" s="245" customFormat="1" ht="16.5" customHeight="1">
      <c r="A156" s="50"/>
      <c r="B156" s="249" t="s">
        <v>108</v>
      </c>
      <c r="C156" s="252"/>
      <c r="D156" s="252"/>
      <c r="E156" s="253"/>
      <c r="F156" s="268">
        <f>[1]Saisie_IPPI!D17</f>
        <v>99.860768180618436</v>
      </c>
      <c r="G156" s="266">
        <f>[1]Saisie_IPPI!E17</f>
        <v>99.860768180618436</v>
      </c>
      <c r="H156" s="267">
        <f>[1]Saisie_IPPI!F17</f>
        <v>99.754151645050868</v>
      </c>
      <c r="I156" s="266">
        <f>[1]Saisie_IPPI!G17</f>
        <v>99.754151645050868</v>
      </c>
      <c r="J156" s="268">
        <f>[1]Saisie_IPPI!H17</f>
        <v>99.754151645050868</v>
      </c>
      <c r="K156" s="258"/>
      <c r="L156" s="269">
        <f t="shared" si="2"/>
        <v>0</v>
      </c>
      <c r="M156" s="269">
        <f t="shared" si="3"/>
        <v>-0.10676518667944723</v>
      </c>
    </row>
    <row r="157" spans="1:13" s="245" customFormat="1" ht="29.1" customHeight="1">
      <c r="A157" s="50"/>
      <c r="B157" s="843" t="s">
        <v>109</v>
      </c>
      <c r="C157" s="844"/>
      <c r="D157" s="844"/>
      <c r="E157" s="845"/>
      <c r="F157" s="268">
        <f>[1]Saisie_IPPI!D18</f>
        <v>115.09799658584345</v>
      </c>
      <c r="G157" s="266">
        <f>[1]Saisie_IPPI!E18</f>
        <v>115.09799658584345</v>
      </c>
      <c r="H157" s="267">
        <f>[1]Saisie_IPPI!F18</f>
        <v>115.09799658584349</v>
      </c>
      <c r="I157" s="266">
        <f>[1]Saisie_IPPI!G18</f>
        <v>115.09799658584349</v>
      </c>
      <c r="J157" s="268">
        <f>[1]Saisie_IPPI!H18</f>
        <v>115.09799658584349</v>
      </c>
      <c r="K157" s="258"/>
      <c r="L157" s="269">
        <f t="shared" si="2"/>
        <v>0</v>
      </c>
      <c r="M157" s="269">
        <f t="shared" si="3"/>
        <v>4.4408920985006262E-14</v>
      </c>
    </row>
    <row r="158" spans="1:13" s="245" customFormat="1" ht="29.1" customHeight="1">
      <c r="A158" s="50"/>
      <c r="B158" s="843" t="s">
        <v>110</v>
      </c>
      <c r="C158" s="844"/>
      <c r="D158" s="844"/>
      <c r="E158" s="845"/>
      <c r="F158" s="268">
        <f>[1]Saisie_IPPI!D19</f>
        <v>103.65414305957231</v>
      </c>
      <c r="G158" s="266">
        <f>[1]Saisie_IPPI!E19</f>
        <v>103.65414305957231</v>
      </c>
      <c r="H158" s="267">
        <f>[1]Saisie_IPPI!F19</f>
        <v>103.65414305957235</v>
      </c>
      <c r="I158" s="266">
        <f>[1]Saisie_IPPI!G19</f>
        <v>103.65414305957235</v>
      </c>
      <c r="J158" s="268">
        <f>[1]Saisie_IPPI!H19</f>
        <v>103.65414305957235</v>
      </c>
      <c r="K158" s="258"/>
      <c r="L158" s="269">
        <f t="shared" si="2"/>
        <v>0</v>
      </c>
      <c r="M158" s="269">
        <f t="shared" si="3"/>
        <v>4.4408920985006262E-14</v>
      </c>
    </row>
    <row r="159" spans="1:13" s="245" customFormat="1" ht="16.5" customHeight="1">
      <c r="A159" s="50"/>
      <c r="B159" s="249" t="s">
        <v>111</v>
      </c>
      <c r="C159" s="252"/>
      <c r="D159" s="252"/>
      <c r="E159" s="253"/>
      <c r="F159" s="268">
        <f>[1]Saisie_IPPI!D20</f>
        <v>200.13788742603765</v>
      </c>
      <c r="G159" s="266">
        <f>[1]Saisie_IPPI!E20</f>
        <v>200.13788742603765</v>
      </c>
      <c r="H159" s="267">
        <f>[1]Saisie_IPPI!F20</f>
        <v>195.32945370607206</v>
      </c>
      <c r="I159" s="266">
        <f>[1]Saisie_IPPI!G20</f>
        <v>195.32945370607206</v>
      </c>
      <c r="J159" s="268">
        <f>[1]Saisie_IPPI!H20</f>
        <v>195.32945370607206</v>
      </c>
      <c r="K159" s="258"/>
      <c r="L159" s="269">
        <f t="shared" si="2"/>
        <v>0</v>
      </c>
      <c r="M159" s="269">
        <f t="shared" si="3"/>
        <v>-2.4025604456040739</v>
      </c>
    </row>
    <row r="160" spans="1:13" s="245" customFormat="1" ht="16.5" customHeight="1">
      <c r="A160" s="50"/>
      <c r="B160" s="285" t="s">
        <v>112</v>
      </c>
      <c r="C160" s="252"/>
      <c r="D160" s="252"/>
      <c r="E160" s="253"/>
      <c r="F160" s="268">
        <f>[1]Saisie_IPPI!D21</f>
        <v>269.81702108253143</v>
      </c>
      <c r="G160" s="266">
        <f>[1]Saisie_IPPI!E21</f>
        <v>269.81702108253143</v>
      </c>
      <c r="H160" s="267">
        <f>[1]Saisie_IPPI!F21</f>
        <v>192.3789117655061</v>
      </c>
      <c r="I160" s="266">
        <f>[1]Saisie_IPPI!G21</f>
        <v>188.92542466138445</v>
      </c>
      <c r="J160" s="268">
        <f>[1]Saisie_IPPI!H21</f>
        <v>188.92542466138445</v>
      </c>
      <c r="K160" s="258"/>
      <c r="L160" s="269">
        <f t="shared" si="2"/>
        <v>0</v>
      </c>
      <c r="M160" s="269">
        <f t="shared" si="3"/>
        <v>-29.980168077092483</v>
      </c>
    </row>
    <row r="161" spans="1:14" s="245" customFormat="1" ht="16.5" customHeight="1">
      <c r="A161" s="50"/>
      <c r="B161" s="285" t="s">
        <v>113</v>
      </c>
      <c r="C161" s="252"/>
      <c r="D161" s="252"/>
      <c r="E161" s="253"/>
      <c r="F161" s="268">
        <f>[1]Saisie_IPPI!D22</f>
        <v>129.2720630717989</v>
      </c>
      <c r="G161" s="266">
        <f>[1]Saisie_IPPI!E22</f>
        <v>129.4781916913899</v>
      </c>
      <c r="H161" s="267">
        <f>[1]Saisie_IPPI!F22</f>
        <v>129.86240580204924</v>
      </c>
      <c r="I161" s="266">
        <f>[1]Saisie_IPPI!G22</f>
        <v>130.0849761833565</v>
      </c>
      <c r="J161" s="268">
        <f>[1]Saisie_IPPI!H22</f>
        <v>130.41531256446743</v>
      </c>
      <c r="K161" s="258"/>
      <c r="L161" s="269">
        <f t="shared" si="2"/>
        <v>0.25393891808482838</v>
      </c>
      <c r="M161" s="269">
        <f t="shared" si="3"/>
        <v>0.88437475623295292</v>
      </c>
    </row>
    <row r="162" spans="1:14" s="245" customFormat="1" ht="16.5" customHeight="1">
      <c r="A162" s="50"/>
      <c r="B162" s="285" t="s">
        <v>114</v>
      </c>
      <c r="C162" s="252"/>
      <c r="D162" s="252"/>
      <c r="E162" s="253"/>
      <c r="F162" s="268">
        <f>[1]Saisie_IPPI!D23</f>
        <v>274.3734727451041</v>
      </c>
      <c r="G162" s="266">
        <f>[1]Saisie_IPPI!E23</f>
        <v>218.70472813933299</v>
      </c>
      <c r="H162" s="267">
        <f>[1]Saisie_IPPI!F23</f>
        <v>199.00964256881412</v>
      </c>
      <c r="I162" s="266">
        <f>[1]Saisie_IPPI!G23</f>
        <v>199.00964256881412</v>
      </c>
      <c r="J162" s="268">
        <f>[1]Saisie_IPPI!H23</f>
        <v>199.00964256881412</v>
      </c>
      <c r="K162" s="258"/>
      <c r="L162" s="269">
        <f t="shared" si="2"/>
        <v>0</v>
      </c>
      <c r="M162" s="269">
        <f t="shared" si="3"/>
        <v>-27.467608082616568</v>
      </c>
    </row>
    <row r="163" spans="1:14" s="245" customFormat="1" ht="16.5" customHeight="1">
      <c r="A163" s="50"/>
      <c r="B163" s="285" t="s">
        <v>115</v>
      </c>
      <c r="C163" s="252"/>
      <c r="D163" s="252"/>
      <c r="E163" s="253"/>
      <c r="F163" s="268">
        <f>[1]Saisie_IPPI!D24</f>
        <v>96.569475537039551</v>
      </c>
      <c r="G163" s="266">
        <f>[1]Saisie_IPPI!E24</f>
        <v>96.569475537039551</v>
      </c>
      <c r="H163" s="267">
        <f>[1]Saisie_IPPI!F24</f>
        <v>98.515782263641896</v>
      </c>
      <c r="I163" s="266">
        <f>[1]Saisie_IPPI!G24</f>
        <v>98.515782263641896</v>
      </c>
      <c r="J163" s="268">
        <f>[1]Saisie_IPPI!H24</f>
        <v>98.515782263641896</v>
      </c>
      <c r="K163" s="258"/>
      <c r="L163" s="269">
        <f t="shared" si="2"/>
        <v>0</v>
      </c>
      <c r="M163" s="269">
        <f t="shared" si="3"/>
        <v>2.0154471335570578</v>
      </c>
    </row>
    <row r="164" spans="1:14" s="245" customFormat="1" ht="16.5" customHeight="1">
      <c r="A164" s="50"/>
      <c r="B164" s="285" t="s">
        <v>116</v>
      </c>
      <c r="C164" s="252"/>
      <c r="D164" s="252"/>
      <c r="E164" s="253"/>
      <c r="F164" s="268">
        <f>[1]Saisie_IPPI!D25</f>
        <v>114.43568564900062</v>
      </c>
      <c r="G164" s="266">
        <f>[1]Saisie_IPPI!E25</f>
        <v>114.43568564900062</v>
      </c>
      <c r="H164" s="267">
        <f>[1]Saisie_IPPI!F25</f>
        <v>114.43976935440313</v>
      </c>
      <c r="I164" s="266">
        <f>[1]Saisie_IPPI!G25</f>
        <v>114.43976935440313</v>
      </c>
      <c r="J164" s="268">
        <f>[1]Saisie_IPPI!H25</f>
        <v>114.43976935440313</v>
      </c>
      <c r="K164" s="258"/>
      <c r="L164" s="269">
        <f t="shared" si="2"/>
        <v>0</v>
      </c>
      <c r="M164" s="269">
        <f t="shared" si="3"/>
        <v>3.5685593871681576E-3</v>
      </c>
    </row>
    <row r="165" spans="1:14" s="245" customFormat="1" ht="16.5" customHeight="1">
      <c r="A165" s="50"/>
      <c r="B165" s="285" t="s">
        <v>117</v>
      </c>
      <c r="C165" s="252"/>
      <c r="D165" s="252"/>
      <c r="E165" s="253"/>
      <c r="F165" s="268">
        <f>[1]Saisie_IPPI!D26</f>
        <v>104.35960355406276</v>
      </c>
      <c r="G165" s="266">
        <f>[1]Saisie_IPPI!E26</f>
        <v>104.35960355406276</v>
      </c>
      <c r="H165" s="267">
        <f>[1]Saisie_IPPI!F26</f>
        <v>104.35960355406279</v>
      </c>
      <c r="I165" s="266">
        <f>[1]Saisie_IPPI!G26</f>
        <v>104.35960355406279</v>
      </c>
      <c r="J165" s="268">
        <f>[1]Saisie_IPPI!H26</f>
        <v>104.35960355406279</v>
      </c>
      <c r="K165" s="258"/>
      <c r="L165" s="269">
        <f t="shared" si="2"/>
        <v>0</v>
      </c>
      <c r="M165" s="269">
        <f t="shared" si="3"/>
        <v>2.2204460492503131E-14</v>
      </c>
    </row>
    <row r="166" spans="1:14" s="245" customFormat="1" ht="16.5" customHeight="1">
      <c r="A166" s="50"/>
      <c r="B166" s="285" t="s">
        <v>118</v>
      </c>
      <c r="C166" s="252"/>
      <c r="D166" s="252"/>
      <c r="E166" s="253"/>
      <c r="F166" s="268">
        <f>[1]Saisie_IPPI!D27</f>
        <v>91.548679272845447</v>
      </c>
      <c r="G166" s="266">
        <f>[1]Saisie_IPPI!E27</f>
        <v>91.548679272845447</v>
      </c>
      <c r="H166" s="267">
        <f>[1]Saisie_IPPI!F27</f>
        <v>95.346026226349508</v>
      </c>
      <c r="I166" s="266">
        <f>[1]Saisie_IPPI!G27</f>
        <v>95.346026226349508</v>
      </c>
      <c r="J166" s="268">
        <f>[1]Saisie_IPPI!H27</f>
        <v>95.346026226349508</v>
      </c>
      <c r="K166" s="258"/>
      <c r="L166" s="269">
        <f t="shared" si="2"/>
        <v>0</v>
      </c>
      <c r="M166" s="269">
        <f t="shared" si="3"/>
        <v>4.1478992200277398</v>
      </c>
    </row>
    <row r="167" spans="1:14" s="245" customFormat="1" ht="16.5" customHeight="1">
      <c r="A167" s="50"/>
      <c r="B167" s="285" t="s">
        <v>119</v>
      </c>
      <c r="C167" s="252"/>
      <c r="D167" s="252"/>
      <c r="E167" s="253"/>
      <c r="F167" s="268">
        <f>[1]Saisie_IPPI!D28</f>
        <v>131.01745414888916</v>
      </c>
      <c r="G167" s="266">
        <f>[1]Saisie_IPPI!E28</f>
        <v>131.01745414888916</v>
      </c>
      <c r="H167" s="267">
        <f>[1]Saisie_IPPI!F28</f>
        <v>144.39216711284763</v>
      </c>
      <c r="I167" s="266">
        <f>[1]Saisie_IPPI!G28</f>
        <v>144.39216711284763</v>
      </c>
      <c r="J167" s="268">
        <f>[1]Saisie_IPPI!H28</f>
        <v>144.39216711284763</v>
      </c>
      <c r="K167" s="258"/>
      <c r="L167" s="269">
        <f t="shared" si="2"/>
        <v>0</v>
      </c>
      <c r="M167" s="269">
        <f t="shared" si="3"/>
        <v>10.208344415515324</v>
      </c>
    </row>
    <row r="168" spans="1:14" s="264" customFormat="1" ht="27.4" customHeight="1">
      <c r="A168" s="224"/>
      <c r="B168" s="846" t="s">
        <v>120</v>
      </c>
      <c r="C168" s="847"/>
      <c r="D168" s="847"/>
      <c r="E168" s="848"/>
      <c r="F168" s="257">
        <f>[1]Saisie_IPPI!D29</f>
        <v>100.00000000000013</v>
      </c>
      <c r="G168" s="260">
        <f>[1]Saisie_IPPI!E29</f>
        <v>100.00345281043118</v>
      </c>
      <c r="H168" s="256">
        <f>[1]Saisie_IPPI!F29</f>
        <v>100.0018588138641</v>
      </c>
      <c r="I168" s="260">
        <f>[1]Saisie_IPPI!G29</f>
        <v>100.0018588138641</v>
      </c>
      <c r="J168" s="257">
        <f>[1]Saisie_IPPI!H29</f>
        <v>100.0018588138641</v>
      </c>
      <c r="K168" s="263"/>
      <c r="L168" s="259">
        <f t="shared" si="2"/>
        <v>0</v>
      </c>
      <c r="M168" s="259">
        <f t="shared" si="3"/>
        <v>1.8588138639863416E-3</v>
      </c>
      <c r="N168" s="245"/>
    </row>
    <row r="169" spans="1:14" s="245" customFormat="1" ht="16.5" customHeight="1">
      <c r="A169" s="50"/>
      <c r="B169" s="285" t="s">
        <v>121</v>
      </c>
      <c r="C169" s="252"/>
      <c r="D169" s="252"/>
      <c r="E169" s="253"/>
      <c r="F169" s="268">
        <f>[1]Saisie_IPPI!D30</f>
        <v>100.00000000000007</v>
      </c>
      <c r="G169" s="266">
        <f>[1]Saisie_IPPI!E30</f>
        <v>100.00429795085977</v>
      </c>
      <c r="H169" s="267">
        <f>[1]Saisie_IPPI!F30</f>
        <v>100.00322342471894</v>
      </c>
      <c r="I169" s="266">
        <f>[1]Saisie_IPPI!G30</f>
        <v>100.00322342471894</v>
      </c>
      <c r="J169" s="268">
        <f>[1]Saisie_IPPI!H30</f>
        <v>100.00322342471894</v>
      </c>
      <c r="K169" s="258"/>
      <c r="L169" s="269">
        <f t="shared" si="2"/>
        <v>0</v>
      </c>
      <c r="M169" s="269">
        <f t="shared" si="3"/>
        <v>3.2234247188789311E-3</v>
      </c>
    </row>
    <row r="170" spans="1:14" s="245" customFormat="1" ht="16.5" customHeight="1">
      <c r="A170" s="50"/>
      <c r="B170" s="285" t="s">
        <v>122</v>
      </c>
      <c r="C170" s="252"/>
      <c r="D170" s="252"/>
      <c r="E170" s="253"/>
      <c r="F170" s="268">
        <f>[1]Saisie_IPPI!D31</f>
        <v>100.00000000000007</v>
      </c>
      <c r="G170" s="266">
        <f>[1]Saisie_IPPI!E31</f>
        <v>100.00000000000006</v>
      </c>
      <c r="H170" s="267">
        <f>[1]Saisie_IPPI!F31</f>
        <v>100.00000000000009</v>
      </c>
      <c r="I170" s="266">
        <f>[1]Saisie_IPPI!G31</f>
        <v>100.00000000000009</v>
      </c>
      <c r="J170" s="268">
        <f>[1]Saisie_IPPI!H31</f>
        <v>100.00000000000009</v>
      </c>
      <c r="K170" s="286"/>
      <c r="L170" s="269">
        <f t="shared" si="2"/>
        <v>0</v>
      </c>
      <c r="M170" s="269">
        <f t="shared" si="3"/>
        <v>2.2204460492503131E-14</v>
      </c>
    </row>
    <row r="171" spans="1:14" s="245" customFormat="1" ht="16.5" customHeight="1">
      <c r="A171" s="50"/>
      <c r="B171" s="287" t="s">
        <v>34</v>
      </c>
      <c r="C171" s="288"/>
      <c r="D171" s="289"/>
      <c r="E171" s="290"/>
      <c r="F171" s="290"/>
      <c r="G171" s="291"/>
      <c r="H171" s="290"/>
      <c r="I171" s="290"/>
      <c r="J171" s="290"/>
      <c r="K171" s="290"/>
      <c r="L171" s="298"/>
      <c r="M171" s="298"/>
    </row>
    <row r="172" spans="1:14" ht="16.5" customHeight="1">
      <c r="L172" s="38"/>
      <c r="M172" s="38"/>
    </row>
    <row r="173" spans="1:14" s="245" customFormat="1" ht="16.5" customHeight="1" thickBot="1">
      <c r="A173" s="50"/>
      <c r="B173" s="849" t="s">
        <v>126</v>
      </c>
      <c r="C173" s="850"/>
      <c r="D173" s="850"/>
      <c r="E173" s="851"/>
      <c r="F173" s="243" t="str">
        <f>[1]Saisie_ETC!D6</f>
        <v>3.Trim</v>
      </c>
      <c r="G173" s="243" t="str">
        <f>[1]Saisie_ETC!E6</f>
        <v>4.Trim</v>
      </c>
      <c r="H173" s="243" t="str">
        <f>[1]Saisie_ETC!F6</f>
        <v>1.Trim</v>
      </c>
      <c r="I173" s="243" t="str">
        <f>[1]Saisie_ETC!G6</f>
        <v>2.Trim</v>
      </c>
      <c r="J173" s="243" t="str">
        <f>[1]Saisie_ETC!H6</f>
        <v>3.Trim</v>
      </c>
      <c r="K173" s="243" t="str">
        <f>[1]Saisie_ETC_Prev!D6</f>
        <v>4.Trim</v>
      </c>
      <c r="L173" s="855" t="s">
        <v>37</v>
      </c>
      <c r="M173" s="855"/>
    </row>
    <row r="174" spans="1:14" s="245" customFormat="1" ht="16.5" customHeight="1" thickTop="1">
      <c r="A174" s="50"/>
      <c r="B174" s="852"/>
      <c r="C174" s="853"/>
      <c r="D174" s="853"/>
      <c r="E174" s="854"/>
      <c r="F174" s="243">
        <f>[1]Saisie_ETC!D7</f>
        <v>2023</v>
      </c>
      <c r="G174" s="243">
        <f>[1]Saisie_ETC!E7</f>
        <v>2023</v>
      </c>
      <c r="H174" s="243">
        <f>[1]Saisie_ETC!F7</f>
        <v>2024</v>
      </c>
      <c r="I174" s="243">
        <f>[1]Saisie_ETC!G7</f>
        <v>2024</v>
      </c>
      <c r="J174" s="243">
        <f>[1]Saisie_ETC!H7</f>
        <v>2024</v>
      </c>
      <c r="K174" s="243">
        <f>[1]Saisie_ETC_Prev!D7</f>
        <v>2024</v>
      </c>
      <c r="L174" s="299" t="s">
        <v>40</v>
      </c>
      <c r="M174" s="300" t="s">
        <v>41</v>
      </c>
    </row>
    <row r="175" spans="1:14" s="245" customFormat="1" ht="16.5" customHeight="1">
      <c r="A175" s="50"/>
      <c r="B175" s="301"/>
      <c r="F175" s="263"/>
      <c r="G175" s="263"/>
      <c r="H175" s="263"/>
      <c r="I175" s="263"/>
      <c r="J175" s="263"/>
      <c r="K175" s="302"/>
      <c r="L175" s="303"/>
      <c r="M175" s="304"/>
    </row>
    <row r="176" spans="1:14" s="245" customFormat="1" ht="16.5" customHeight="1">
      <c r="A176" s="50"/>
      <c r="B176" s="840" t="s">
        <v>127</v>
      </c>
      <c r="C176" s="841"/>
      <c r="D176" s="841"/>
      <c r="E176" s="842"/>
      <c r="F176" s="305">
        <f>[1]Saisie_ETC!D8</f>
        <v>-23.591984046356984</v>
      </c>
      <c r="G176" s="306">
        <f>[1]Saisie_ETC!E8</f>
        <v>-15.929345900695097</v>
      </c>
      <c r="H176" s="307">
        <f>[1]Saisie_ETC!F8</f>
        <v>-9.1314744769932403</v>
      </c>
      <c r="I176" s="306">
        <f>[1]Saisie_ETC!G8</f>
        <v>4.7742227651306646</v>
      </c>
      <c r="J176" s="305">
        <f>[1]Saisie_ETC!H8</f>
        <v>-33.07660787517473</v>
      </c>
      <c r="K176" s="306">
        <f>[1]Saisie_ETC_Prev!D8</f>
        <v>-3.6173339346060511</v>
      </c>
      <c r="L176" s="308">
        <f>(J176/I176-1)*100</f>
        <v>-792.81660078275513</v>
      </c>
      <c r="M176" s="308">
        <f>(J176/F176-1)*100</f>
        <v>40.202739244740783</v>
      </c>
    </row>
    <row r="177" spans="1:14" s="264" customFormat="1" ht="16.5" customHeight="1">
      <c r="A177" s="224"/>
      <c r="B177" s="840" t="s">
        <v>128</v>
      </c>
      <c r="C177" s="841"/>
      <c r="D177" s="841"/>
      <c r="E177" s="842"/>
      <c r="F177" s="305">
        <f>[1]Saisie_ETC!D9</f>
        <v>-23.59640629409726</v>
      </c>
      <c r="G177" s="306">
        <f>[1]Saisie_ETC!E9</f>
        <v>-14.106297916001115</v>
      </c>
      <c r="H177" s="307">
        <f>[1]Saisie_ETC!F9</f>
        <v>-46.630210563075245</v>
      </c>
      <c r="I177" s="306">
        <f>[1]Saisie_ETC!G9</f>
        <v>-7.2118699213373274</v>
      </c>
      <c r="J177" s="305">
        <f>[1]Saisie_ETC!H9</f>
        <v>-37.628006341119026</v>
      </c>
      <c r="K177" s="306">
        <f>[1]Saisie_ETC_Prev!D9</f>
        <v>-13.205405457559195</v>
      </c>
      <c r="L177" s="308">
        <f>(J177/I177-1)*100</f>
        <v>421.75104032022676</v>
      </c>
      <c r="M177" s="308">
        <f>(J177/F177-1)*100</f>
        <v>59.464987473672323</v>
      </c>
    </row>
    <row r="178" spans="1:14" s="245" customFormat="1" ht="16.5" customHeight="1">
      <c r="A178" s="50"/>
      <c r="B178" s="840" t="s">
        <v>129</v>
      </c>
      <c r="C178" s="841"/>
      <c r="D178" s="841"/>
      <c r="E178" s="842"/>
      <c r="F178" s="305">
        <f>[1]Saisie_ETC!D10</f>
        <v>-36.309501122809948</v>
      </c>
      <c r="G178" s="306">
        <f>[1]Saisie_ETC!E10</f>
        <v>35.989868965869526</v>
      </c>
      <c r="H178" s="307">
        <f>[1]Saisie_ETC!F10</f>
        <v>-4.7662603157978127</v>
      </c>
      <c r="I178" s="306">
        <f>[1]Saisie_ETC!G10</f>
        <v>-13.927201227087888</v>
      </c>
      <c r="J178" s="305">
        <f>[1]Saisie_ETC!H10</f>
        <v>-25.152479667181048</v>
      </c>
      <c r="K178" s="306">
        <f>[1]Saisie_ETC_Prev!D10</f>
        <v>-14.273339903409813</v>
      </c>
      <c r="L178" s="308">
        <f>(J178/I178-1)*100</f>
        <v>80.599671513759773</v>
      </c>
      <c r="M178" s="308">
        <f>(J178/F178-1)*100</f>
        <v>-30.727553699766919</v>
      </c>
    </row>
    <row r="179" spans="1:14" s="245" customFormat="1" ht="16.5" customHeight="1">
      <c r="A179" s="50"/>
      <c r="B179" s="840" t="s">
        <v>130</v>
      </c>
      <c r="C179" s="841"/>
      <c r="D179" s="841"/>
      <c r="E179" s="842"/>
      <c r="F179" s="305">
        <f>[1]Saisie_ETC!D11</f>
        <v>-9.6497265273791548</v>
      </c>
      <c r="G179" s="306">
        <f>[1]Saisie_ETC!E11</f>
        <v>-34.06579145178501</v>
      </c>
      <c r="H179" s="307">
        <f>[1]Saisie_ETC!F11</f>
        <v>-37.24343820087099</v>
      </c>
      <c r="I179" s="306">
        <f>[1]Saisie_ETC!G11</f>
        <v>-10.185150711926743</v>
      </c>
      <c r="J179" s="305">
        <f>[1]Saisie_ETC!H11</f>
        <v>-19.088561320920753</v>
      </c>
      <c r="K179" s="306">
        <f>[1]Saisie_ETC_Prev!D11</f>
        <v>-23.058410922971291</v>
      </c>
      <c r="L179" s="308">
        <f>(J179/I179-1)*100</f>
        <v>87.415600031997329</v>
      </c>
      <c r="M179" s="308">
        <f>(J179/F179-1)*100</f>
        <v>97.814531497455476</v>
      </c>
    </row>
    <row r="180" spans="1:14" s="264" customFormat="1" ht="16.5" customHeight="1">
      <c r="A180" s="224"/>
      <c r="B180" s="840" t="s">
        <v>131</v>
      </c>
      <c r="C180" s="841"/>
      <c r="D180" s="841"/>
      <c r="E180" s="842"/>
      <c r="F180" s="305"/>
      <c r="G180" s="306"/>
      <c r="H180" s="307"/>
      <c r="I180" s="306"/>
      <c r="J180" s="305"/>
      <c r="K180" s="306"/>
      <c r="L180" s="308"/>
      <c r="M180" s="308"/>
      <c r="N180" s="245"/>
    </row>
    <row r="181" spans="1:14" s="245" customFormat="1" ht="16.5" customHeight="1">
      <c r="A181" s="50"/>
      <c r="B181" s="309" t="s">
        <v>34</v>
      </c>
      <c r="C181" s="288"/>
      <c r="D181" s="289"/>
      <c r="E181" s="290"/>
      <c r="F181" s="290"/>
      <c r="G181" s="291"/>
      <c r="H181" s="291"/>
      <c r="I181" s="291"/>
      <c r="J181" s="291"/>
      <c r="K181" s="291"/>
      <c r="L181" s="291"/>
      <c r="M181" s="291"/>
    </row>
  </sheetData>
  <mergeCells count="21">
    <mergeCell ref="B86:G86"/>
    <mergeCell ref="B3:N3"/>
    <mergeCell ref="B4:F4"/>
    <mergeCell ref="C55:D55"/>
    <mergeCell ref="C56:D56"/>
    <mergeCell ref="C57:D57"/>
    <mergeCell ref="L173:M173"/>
    <mergeCell ref="B176:E176"/>
    <mergeCell ref="B177:E177"/>
    <mergeCell ref="L112:M112"/>
    <mergeCell ref="B126:E126"/>
    <mergeCell ref="B127:E127"/>
    <mergeCell ref="B137:E137"/>
    <mergeCell ref="L142:M142"/>
    <mergeCell ref="B157:E157"/>
    <mergeCell ref="B178:E178"/>
    <mergeCell ref="B179:E179"/>
    <mergeCell ref="B180:E180"/>
    <mergeCell ref="B158:E158"/>
    <mergeCell ref="B168:E168"/>
    <mergeCell ref="B173:E174"/>
  </mergeCells>
  <conditionalFormatting sqref="B31:B32 B60 J76 B88:B111">
    <cfRule type="cellIs" dxfId="21" priority="11" operator="lessThan">
      <formula>0</formula>
    </cfRule>
    <cfRule type="cellIs" dxfId="20" priority="12" operator="greaterThan">
      <formula>0</formula>
    </cfRule>
  </conditionalFormatting>
  <conditionalFormatting sqref="B34 B62:B67 B69:B79 C76 B81 B83:B85">
    <cfRule type="cellIs" dxfId="19" priority="21" operator="lessThan">
      <formula>0</formula>
    </cfRule>
    <cfRule type="cellIs" dxfId="18" priority="22" operator="greaterThan">
      <formula>0</formula>
    </cfRule>
  </conditionalFormatting>
  <conditionalFormatting sqref="B36">
    <cfRule type="cellIs" dxfId="17" priority="13" operator="lessThan">
      <formula>0</formula>
    </cfRule>
    <cfRule type="cellIs" dxfId="16" priority="14" operator="greaterThan">
      <formula>0</formula>
    </cfRule>
  </conditionalFormatting>
  <conditionalFormatting sqref="B55">
    <cfRule type="cellIs" dxfId="15" priority="19" operator="lessThan">
      <formula>0</formula>
    </cfRule>
    <cfRule type="cellIs" dxfId="14" priority="20" operator="greaterThan">
      <formula>0</formula>
    </cfRule>
  </conditionalFormatting>
  <conditionalFormatting sqref="B57:B58">
    <cfRule type="cellIs" dxfId="13" priority="15" operator="lessThan">
      <formula>0</formula>
    </cfRule>
    <cfRule type="cellIs" dxfId="12" priority="16" operator="greaterThan">
      <formula>0</formula>
    </cfRule>
  </conditionalFormatting>
  <conditionalFormatting sqref="C74">
    <cfRule type="cellIs" dxfId="11" priority="3" operator="lessThan">
      <formula>0</formula>
    </cfRule>
    <cfRule type="cellIs" dxfId="10" priority="4" operator="greaterThan">
      <formula>0</formula>
    </cfRule>
  </conditionalFormatting>
  <conditionalFormatting sqref="I34">
    <cfRule type="cellIs" dxfId="9" priority="5" operator="lessThan">
      <formula>0</formula>
    </cfRule>
    <cfRule type="cellIs" dxfId="8" priority="6" operator="greaterThan">
      <formula>0</formula>
    </cfRule>
  </conditionalFormatting>
  <conditionalFormatting sqref="I36">
    <cfRule type="cellIs" dxfId="7" priority="17" operator="lessThan">
      <formula>0</formula>
    </cfRule>
    <cfRule type="cellIs" dxfId="6" priority="18" operator="greaterThan">
      <formula>0</formula>
    </cfRule>
  </conditionalFormatting>
  <conditionalFormatting sqref="I56">
    <cfRule type="cellIs" dxfId="5" priority="9" operator="lessThan">
      <formula>0</formula>
    </cfRule>
    <cfRule type="cellIs" dxfId="4" priority="10" operator="greaterThan">
      <formula>0</formula>
    </cfRule>
  </conditionalFormatting>
  <conditionalFormatting sqref="I58">
    <cfRule type="cellIs" dxfId="3" priority="7" operator="lessThan">
      <formula>0</formula>
    </cfRule>
    <cfRule type="cellIs" dxfId="2" priority="8" operator="greaterThan">
      <formula>0</formula>
    </cfRule>
  </conditionalFormatting>
  <conditionalFormatting sqref="J74">
    <cfRule type="cellIs" dxfId="1" priority="1" operator="lessThan">
      <formula>0</formula>
    </cfRule>
    <cfRule type="cellIs" dxfId="0" priority="2" operator="greaterThan">
      <formula>0</formula>
    </cfRule>
  </conditionalFormatting>
  <pageMargins left="0.70866141732283472" right="0.70866141732283472" top="0.74803149606299213" bottom="0.74803149606299213" header="0.31496062992125984" footer="0.31496062992125984"/>
  <pageSetup paperSize="9" scale="57" firstPageNumber="8" orientation="portrait" useFirstPageNumber="1" r:id="rId1"/>
  <headerFooter>
    <oddHeader>&amp;LComité de Prévision et de Conjoncture&amp;RTableau de bord de l’économie - 4ème trimestre 2024</oddHeader>
    <oddFooter>&amp;C&amp;"Arial,Normal"&amp;P</oddFooter>
  </headerFooter>
  <rowBreaks count="2" manualBreakCount="2">
    <brk id="68" max="16383" man="1"/>
    <brk id="11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74B86-A994-42A8-B94E-BC2E6CF1ABEA}">
  <sheetPr>
    <tabColor rgb="FF00B050"/>
  </sheetPr>
  <dimension ref="A2:I52"/>
  <sheetViews>
    <sheetView view="pageBreakPreview" topLeftCell="A7" zoomScale="120" zoomScaleNormal="84" zoomScaleSheetLayoutView="120" workbookViewId="0">
      <selection activeCell="M29" sqref="M29"/>
    </sheetView>
  </sheetViews>
  <sheetFormatPr baseColWidth="10" defaultColWidth="11.27734375" defaultRowHeight="14.4"/>
  <cols>
    <col min="1" max="1" width="35" style="2" customWidth="1"/>
    <col min="2" max="6" width="8.71875" style="2" customWidth="1"/>
    <col min="7" max="7" width="1.33203125" style="2" customWidth="1"/>
    <col min="8" max="8" width="10.21875" style="2" customWidth="1"/>
    <col min="9" max="9" width="7.0546875" style="2" customWidth="1"/>
    <col min="10" max="10" width="1.77734375" style="2" customWidth="1"/>
    <col min="11" max="11" width="11" style="2" customWidth="1"/>
    <col min="12" max="16384" width="11.27734375" style="2"/>
  </cols>
  <sheetData>
    <row r="2" spans="1:9">
      <c r="A2" s="26"/>
      <c r="B2" s="27"/>
      <c r="C2" s="27"/>
      <c r="D2" s="27"/>
      <c r="E2" s="27"/>
      <c r="F2" s="27"/>
      <c r="G2" s="27"/>
      <c r="H2" s="27"/>
      <c r="I2" s="28"/>
    </row>
    <row r="3" spans="1:9">
      <c r="A3" s="29"/>
      <c r="I3" s="30"/>
    </row>
    <row r="4" spans="1:9">
      <c r="A4" s="29"/>
      <c r="I4" s="30"/>
    </row>
    <row r="5" spans="1:9">
      <c r="A5" s="29"/>
      <c r="I5" s="30"/>
    </row>
    <row r="6" spans="1:9">
      <c r="A6" s="29"/>
      <c r="I6" s="30"/>
    </row>
    <row r="7" spans="1:9" ht="1.5" customHeight="1">
      <c r="A7" s="29"/>
      <c r="I7" s="30"/>
    </row>
    <row r="8" spans="1:9" ht="28.5" customHeight="1">
      <c r="A8" s="866" t="s">
        <v>132</v>
      </c>
      <c r="B8" s="867" t="str">
        <f>[1]Graph_Elev!T9</f>
        <v>4T2023</v>
      </c>
      <c r="C8" s="867" t="str">
        <f>[1]Graph_Elev!U9</f>
        <v>1T2024</v>
      </c>
      <c r="D8" s="867" t="str">
        <f>[1]Graph_Elev!V9</f>
        <v>2T2024</v>
      </c>
      <c r="E8" s="867" t="str">
        <f>[1]Graph_Elev!W9</f>
        <v>3T2024</v>
      </c>
      <c r="F8" s="867" t="str">
        <f>[1]Graph_Elev!X9</f>
        <v>4T2024</v>
      </c>
      <c r="G8" s="27"/>
      <c r="H8" s="865" t="s">
        <v>37</v>
      </c>
      <c r="I8" s="865"/>
    </row>
    <row r="9" spans="1:9" ht="33" customHeight="1">
      <c r="A9" s="866"/>
      <c r="B9" s="867"/>
      <c r="C9" s="867"/>
      <c r="D9" s="867"/>
      <c r="E9" s="867"/>
      <c r="F9" s="867"/>
      <c r="H9" s="310" t="s">
        <v>40</v>
      </c>
      <c r="I9" s="311" t="s">
        <v>41</v>
      </c>
    </row>
    <row r="10" spans="1:9">
      <c r="A10" s="312" t="s">
        <v>133</v>
      </c>
      <c r="B10" s="313">
        <f>[1]Graph_Elev!T10</f>
        <v>409393.47643097636</v>
      </c>
      <c r="C10" s="314">
        <f>[1]Graph_Elev!U10</f>
        <v>423727.62345679011</v>
      </c>
      <c r="D10" s="313">
        <f>[1]Graph_Elev!V10</f>
        <v>380427.28775853774</v>
      </c>
      <c r="E10" s="314">
        <f>[1]Graph_Elev!W10</f>
        <v>314215.25738536153</v>
      </c>
      <c r="F10" s="313">
        <f>[1]Graph_Elev!X10</f>
        <v>305408.06942308781</v>
      </c>
      <c r="H10" s="315">
        <f>(F10/E10-1)*100</f>
        <v>-2.8029154394219491</v>
      </c>
      <c r="I10" s="315">
        <f>(F10/B10-1)*100</f>
        <v>-25.399869073248528</v>
      </c>
    </row>
    <row r="11" spans="1:9">
      <c r="A11" s="312" t="s">
        <v>134</v>
      </c>
      <c r="B11" s="313">
        <f>[1]Graph_Elev!T11</f>
        <v>426746.77248677256</v>
      </c>
      <c r="C11" s="314">
        <f>[1]Graph_Elev!U11</f>
        <v>414492.73007856339</v>
      </c>
      <c r="D11" s="313">
        <f>[1]Graph_Elev!V11</f>
        <v>416799.31437389768</v>
      </c>
      <c r="E11" s="314">
        <f>[1]Graph_Elev!W11</f>
        <v>352857.15277777775</v>
      </c>
      <c r="F11" s="313">
        <f>[1]Graph_Elev!X11</f>
        <v>343462.92648393195</v>
      </c>
      <c r="H11" s="315">
        <f t="shared" ref="H11:H19" si="0">(F11/E11-1)*100</f>
        <v>-2.662331263484996</v>
      </c>
      <c r="I11" s="315">
        <f t="shared" ref="I11:I19" si="1">(F11/B11-1)*100</f>
        <v>-19.515987319018812</v>
      </c>
    </row>
    <row r="12" spans="1:9">
      <c r="A12" s="312" t="s">
        <v>135</v>
      </c>
      <c r="B12" s="313">
        <f>[1]Graph_Elev!T12</f>
        <v>64561.335578002239</v>
      </c>
      <c r="C12" s="314">
        <f>[1]Graph_Elev!U12</f>
        <v>65978.395061728384</v>
      </c>
      <c r="D12" s="313">
        <f>[1]Graph_Elev!V12</f>
        <v>82783.534418256648</v>
      </c>
      <c r="E12" s="314">
        <f>[1]Graph_Elev!W12</f>
        <v>58621.227753727755</v>
      </c>
      <c r="F12" s="313">
        <f>[1]Graph_Elev!X12</f>
        <v>58576.792037446772</v>
      </c>
      <c r="H12" s="315">
        <f t="shared" si="0"/>
        <v>-7.5801408438014306E-2</v>
      </c>
      <c r="I12" s="315">
        <f t="shared" si="1"/>
        <v>-9.2695473025414916</v>
      </c>
    </row>
    <row r="13" spans="1:9">
      <c r="A13" s="312" t="s">
        <v>136</v>
      </c>
      <c r="B13" s="313">
        <f>[1]Graph_Elev!T13</f>
        <v>69539.730639730638</v>
      </c>
      <c r="C13" s="314">
        <f>[1]Graph_Elev!U13</f>
        <v>62556.712962962956</v>
      </c>
      <c r="D13" s="313">
        <f>[1]Graph_Elev!V13</f>
        <v>84307.56734006734</v>
      </c>
      <c r="E13" s="314">
        <f>[1]Graph_Elev!W13</f>
        <v>55510.788439955104</v>
      </c>
      <c r="F13" s="313">
        <f>[1]Graph_Elev!X13</f>
        <v>61260.771760525058</v>
      </c>
      <c r="H13" s="315">
        <f t="shared" si="0"/>
        <v>10.358316792400801</v>
      </c>
      <c r="I13" s="315">
        <f t="shared" si="1"/>
        <v>-11.905365181951833</v>
      </c>
    </row>
    <row r="14" spans="1:9">
      <c r="A14" s="312" t="s">
        <v>137</v>
      </c>
      <c r="B14" s="313">
        <f>[1]Graph_Elev!T14</f>
        <v>33092.171717171717</v>
      </c>
      <c r="C14" s="314">
        <f>[1]Graph_Elev!U14</f>
        <v>34838.888888888883</v>
      </c>
      <c r="D14" s="313">
        <f>[1]Graph_Elev!V14</f>
        <v>40640.692640692643</v>
      </c>
      <c r="E14" s="314">
        <f>[1]Graph_Elev!W14</f>
        <v>36171.946505875079</v>
      </c>
      <c r="F14" s="313">
        <f>[1]Graph_Elev!X14</f>
        <v>30206.255486191982</v>
      </c>
      <c r="H14" s="315">
        <f t="shared" si="0"/>
        <v>-16.492590518218709</v>
      </c>
      <c r="I14" s="315">
        <f t="shared" si="1"/>
        <v>-8.720842668304595</v>
      </c>
    </row>
    <row r="15" spans="1:9">
      <c r="A15" s="312" t="s">
        <v>138</v>
      </c>
      <c r="B15" s="313">
        <f>[1]Graph_Elev!T15</f>
        <v>41002.974186307518</v>
      </c>
      <c r="C15" s="314">
        <f>[1]Graph_Elev!U15</f>
        <v>32573.765432098764</v>
      </c>
      <c r="D15" s="313">
        <f>[1]Graph_Elev!V15</f>
        <v>39631.717171717166</v>
      </c>
      <c r="E15" s="314">
        <f>[1]Graph_Elev!W15</f>
        <v>26778.772095959594</v>
      </c>
      <c r="F15" s="313">
        <f>[1]Graph_Elev!X15</f>
        <v>39212.543862660124</v>
      </c>
      <c r="H15" s="315">
        <f t="shared" si="0"/>
        <v>46.431448470247631</v>
      </c>
      <c r="I15" s="315">
        <f t="shared" si="1"/>
        <v>-4.3665864712937985</v>
      </c>
    </row>
    <row r="16" spans="1:9">
      <c r="A16" s="312" t="s">
        <v>139</v>
      </c>
      <c r="B16" s="313">
        <f>[1]Graph_Elev!T16</f>
        <v>3265.9652076318744</v>
      </c>
      <c r="C16" s="314">
        <f>[1]Graph_Elev!U16</f>
        <v>3306.7901234567903</v>
      </c>
      <c r="D16" s="313">
        <f>[1]Graph_Elev!V16</f>
        <v>3258.4856501523168</v>
      </c>
      <c r="E16" s="314">
        <f>[1]Graph_Elev!W16</f>
        <v>3108.8814108345359</v>
      </c>
      <c r="F16" s="313">
        <f>[1]Graph_Elev!X16</f>
        <v>3172.0650264767914</v>
      </c>
      <c r="H16" s="315">
        <f t="shared" si="0"/>
        <v>2.0323585011013501</v>
      </c>
      <c r="I16" s="315">
        <f t="shared" si="1"/>
        <v>-2.8751127212150895</v>
      </c>
    </row>
    <row r="17" spans="1:9">
      <c r="A17" s="312" t="s">
        <v>140</v>
      </c>
      <c r="B17" s="313">
        <f>[1]Graph_Elev!T17</f>
        <v>3121.1489898989898</v>
      </c>
      <c r="C17" s="314">
        <f>[1]Graph_Elev!U17</f>
        <v>2883.3333333333335</v>
      </c>
      <c r="D17" s="313">
        <f>[1]Graph_Elev!V17</f>
        <v>3174.7088945005617</v>
      </c>
      <c r="E17" s="314">
        <f>[1]Graph_Elev!W17</f>
        <v>3321.8055555555552</v>
      </c>
      <c r="F17" s="313">
        <f>[1]Graph_Elev!X17</f>
        <v>3464.0291794548762</v>
      </c>
      <c r="H17" s="315">
        <f t="shared" si="0"/>
        <v>4.2815156251833963</v>
      </c>
      <c r="I17" s="315">
        <f t="shared" si="1"/>
        <v>10.985704004055986</v>
      </c>
    </row>
    <row r="18" spans="1:9">
      <c r="A18" s="312" t="s">
        <v>141</v>
      </c>
      <c r="B18" s="313">
        <f>[1]Graph_Elev!T18</f>
        <v>3395.1739618406282</v>
      </c>
      <c r="C18" s="314">
        <f>[1]Graph_Elev!U18</f>
        <v>3472.2222222222222</v>
      </c>
      <c r="D18" s="313">
        <f>[1]Graph_Elev!V18</f>
        <v>3564.3819143819146</v>
      </c>
      <c r="E18" s="314">
        <f>[1]Graph_Elev!W18</f>
        <v>3577.8972763347761</v>
      </c>
      <c r="F18" s="313">
        <f>[1]Graph_Elev!X18</f>
        <v>3578.045385306415</v>
      </c>
      <c r="H18" s="315">
        <f t="shared" si="0"/>
        <v>4.1395534918997612E-3</v>
      </c>
      <c r="I18" s="315">
        <f t="shared" si="1"/>
        <v>5.386216598063398</v>
      </c>
    </row>
    <row r="19" spans="1:9">
      <c r="A19" s="312" t="s">
        <v>142</v>
      </c>
      <c r="B19" s="313">
        <f>[1]Graph_Elev!T19</f>
        <v>3425</v>
      </c>
      <c r="C19" s="314">
        <f>[1]Graph_Elev!U19</f>
        <v>3333.3333333333335</v>
      </c>
      <c r="D19" s="313">
        <f>[1]Graph_Elev!V19</f>
        <v>3552.0377384960721</v>
      </c>
      <c r="E19" s="314">
        <f>[1]Graph_Elev!W19</f>
        <v>3463.0555555555561</v>
      </c>
      <c r="F19" s="313">
        <f>[1]Graph_Elev!X19</f>
        <v>3687.3998871212484</v>
      </c>
      <c r="G19" s="32"/>
      <c r="H19" s="315">
        <f t="shared" si="0"/>
        <v>6.4782192479064138</v>
      </c>
      <c r="I19" s="315">
        <f t="shared" si="1"/>
        <v>7.6613105728831732</v>
      </c>
    </row>
    <row r="20" spans="1:9">
      <c r="A20" s="29"/>
      <c r="C20" s="316"/>
      <c r="I20" s="30"/>
    </row>
    <row r="21" spans="1:9">
      <c r="A21" s="29"/>
      <c r="I21" s="30"/>
    </row>
    <row r="22" spans="1:9">
      <c r="A22" s="29"/>
      <c r="I22" s="30"/>
    </row>
    <row r="23" spans="1:9">
      <c r="A23" s="29"/>
      <c r="I23" s="30"/>
    </row>
    <row r="24" spans="1:9">
      <c r="A24" s="29"/>
      <c r="I24" s="30"/>
    </row>
    <row r="25" spans="1:9">
      <c r="A25" s="29"/>
      <c r="I25" s="30"/>
    </row>
    <row r="26" spans="1:9">
      <c r="A26" s="29"/>
      <c r="I26" s="30"/>
    </row>
    <row r="27" spans="1:9">
      <c r="A27" s="29"/>
      <c r="I27" s="30"/>
    </row>
    <row r="28" spans="1:9">
      <c r="A28" s="29"/>
      <c r="I28" s="30"/>
    </row>
    <row r="29" spans="1:9">
      <c r="A29" s="29"/>
      <c r="I29" s="30"/>
    </row>
    <row r="30" spans="1:9">
      <c r="A30" s="29"/>
      <c r="I30" s="30"/>
    </row>
    <row r="31" spans="1:9">
      <c r="A31" s="29"/>
      <c r="I31" s="30"/>
    </row>
    <row r="32" spans="1:9">
      <c r="A32" s="29"/>
      <c r="I32" s="30"/>
    </row>
    <row r="33" spans="1:9" ht="28.9" customHeight="1">
      <c r="A33" s="29"/>
      <c r="I33" s="30"/>
    </row>
    <row r="34" spans="1:9">
      <c r="A34" s="29"/>
      <c r="I34" s="30"/>
    </row>
    <row r="35" spans="1:9">
      <c r="A35" s="29"/>
      <c r="I35" s="30"/>
    </row>
    <row r="36" spans="1:9">
      <c r="A36" s="29"/>
      <c r="I36" s="30"/>
    </row>
    <row r="37" spans="1:9">
      <c r="A37" s="29"/>
      <c r="I37" s="30"/>
    </row>
    <row r="38" spans="1:9">
      <c r="A38" s="29"/>
      <c r="I38" s="30"/>
    </row>
    <row r="39" spans="1:9">
      <c r="A39" s="29"/>
      <c r="I39" s="30"/>
    </row>
    <row r="40" spans="1:9">
      <c r="A40" s="29"/>
      <c r="I40" s="30"/>
    </row>
    <row r="41" spans="1:9">
      <c r="A41" s="29"/>
      <c r="I41" s="30"/>
    </row>
    <row r="42" spans="1:9">
      <c r="A42" s="29"/>
      <c r="I42" s="30"/>
    </row>
    <row r="43" spans="1:9">
      <c r="A43" s="29"/>
      <c r="I43" s="30"/>
    </row>
    <row r="44" spans="1:9">
      <c r="A44" s="29"/>
      <c r="I44" s="30"/>
    </row>
    <row r="45" spans="1:9">
      <c r="A45" s="29"/>
      <c r="I45" s="30"/>
    </row>
    <row r="46" spans="1:9">
      <c r="A46" s="31"/>
      <c r="B46" s="32"/>
      <c r="C46" s="32"/>
      <c r="D46" s="32"/>
      <c r="E46" s="32"/>
      <c r="F46" s="32"/>
      <c r="G46" s="32"/>
      <c r="H46" s="32"/>
      <c r="I46" s="33"/>
    </row>
    <row r="47" spans="1:9">
      <c r="A47" s="27"/>
    </row>
    <row r="49" spans="1:9" ht="14.25" customHeight="1">
      <c r="A49" s="27"/>
      <c r="B49" s="27"/>
      <c r="C49" s="27"/>
      <c r="D49" s="27"/>
      <c r="E49" s="27"/>
      <c r="F49" s="27"/>
      <c r="G49" s="27"/>
      <c r="H49" s="27"/>
      <c r="I49" s="27"/>
    </row>
    <row r="52" spans="1:9">
      <c r="A52" s="32"/>
      <c r="B52" s="32"/>
      <c r="C52" s="32"/>
      <c r="D52" s="32"/>
      <c r="E52" s="32"/>
      <c r="F52" s="32"/>
      <c r="G52" s="32"/>
      <c r="H52" s="32"/>
      <c r="I52" s="32"/>
    </row>
  </sheetData>
  <mergeCells count="7">
    <mergeCell ref="H8:I8"/>
    <mergeCell ref="A8:A9"/>
    <mergeCell ref="B8:B9"/>
    <mergeCell ref="C8:C9"/>
    <mergeCell ref="D8:D9"/>
    <mergeCell ref="E8:E9"/>
    <mergeCell ref="F8:F9"/>
  </mergeCells>
  <pageMargins left="0.70866141732283472" right="0.70866141732283472" top="0.74803149606299213" bottom="0.74803149606299213" header="0.31496062992125984" footer="0.31496062992125984"/>
  <pageSetup paperSize="9" scale="88" firstPageNumber="11" orientation="portrait" useFirstPageNumber="1" r:id="rId1"/>
  <headerFooter>
    <oddHeader>&amp;LComité de Prévision et de Conjoncture&amp;RTableau de bord de l’économie - 4ème trimestre 2024</oddHeader>
    <oddFooter>&amp;C&amp;"Arial,Normal"&amp;P</oddFooter>
  </headerFooter>
  <rowBreaks count="2" manualBreakCount="2">
    <brk id="48" max="9" man="1"/>
    <brk id="100"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31D46-4FD4-4E5F-B872-913AFF769D1A}">
  <sheetPr>
    <tabColor rgb="FF00B050"/>
  </sheetPr>
  <dimension ref="A1:L79"/>
  <sheetViews>
    <sheetView view="pageBreakPreview" zoomScale="140" zoomScaleNormal="100" zoomScaleSheetLayoutView="140" zoomScalePageLayoutView="150" workbookViewId="0">
      <selection activeCell="M29" sqref="M29"/>
    </sheetView>
  </sheetViews>
  <sheetFormatPr baseColWidth="10" defaultRowHeight="14.4"/>
  <cols>
    <col min="1" max="9" width="9.5" style="2" customWidth="1"/>
    <col min="10" max="10" width="2.27734375" style="2" customWidth="1"/>
    <col min="11" max="16384" width="10.6640625" style="2"/>
  </cols>
  <sheetData>
    <row r="1" spans="1:12">
      <c r="A1" s="868"/>
      <c r="B1" s="869"/>
      <c r="C1" s="869"/>
      <c r="D1" s="869"/>
      <c r="E1" s="869"/>
      <c r="F1" s="869"/>
      <c r="G1" s="869"/>
      <c r="H1" s="869"/>
      <c r="I1" s="869"/>
    </row>
    <row r="2" spans="1:12">
      <c r="A2" s="317"/>
      <c r="B2" s="318"/>
      <c r="C2" s="318"/>
      <c r="D2" s="318"/>
      <c r="E2" s="318"/>
      <c r="F2" s="318"/>
      <c r="G2" s="318"/>
      <c r="H2" s="318"/>
      <c r="I2" s="318"/>
      <c r="K2" s="2" t="s">
        <v>143</v>
      </c>
    </row>
    <row r="3" spans="1:12">
      <c r="A3" s="317"/>
      <c r="B3" s="318"/>
      <c r="C3" s="318"/>
      <c r="D3" s="318"/>
      <c r="E3" s="318"/>
      <c r="F3" s="318"/>
      <c r="G3" s="318"/>
      <c r="H3" s="318"/>
      <c r="I3" s="318"/>
    </row>
    <row r="4" spans="1:12">
      <c r="K4" s="319" t="s">
        <v>144</v>
      </c>
      <c r="L4" s="319" t="s">
        <v>145</v>
      </c>
    </row>
    <row r="5" spans="1:12">
      <c r="K5" s="320">
        <f>SectReel_AnnexeAgri!L10</f>
        <v>4.6086897050023001E-2</v>
      </c>
      <c r="L5" s="320">
        <f>SectReel_AnnexeAgri!M10</f>
        <v>0.20078950552961072</v>
      </c>
    </row>
    <row r="26" spans="11:12">
      <c r="K26" s="2" t="s">
        <v>146</v>
      </c>
    </row>
    <row r="27" spans="11:12">
      <c r="K27" s="319" t="s">
        <v>144</v>
      </c>
      <c r="L27" s="319" t="s">
        <v>145</v>
      </c>
    </row>
    <row r="28" spans="11:12">
      <c r="K28" s="320">
        <f>SectReel_AnnexeAgri!L14</f>
        <v>-5.9249475208319025E-2</v>
      </c>
      <c r="L28" s="320">
        <f>SectReel_AnnexeAgri!M14</f>
        <v>0.10364048904778866</v>
      </c>
    </row>
    <row r="42" spans="1:10">
      <c r="A42" s="32"/>
      <c r="B42" s="32"/>
      <c r="C42" s="32"/>
      <c r="D42" s="32"/>
      <c r="E42" s="32"/>
      <c r="F42" s="32"/>
      <c r="G42" s="32"/>
      <c r="H42" s="32"/>
      <c r="I42" s="32"/>
      <c r="J42" s="32"/>
    </row>
    <row r="55" spans="4:4">
      <c r="D55" s="321"/>
    </row>
    <row r="78" spans="1:10" ht="8.25" customHeight="1">
      <c r="A78" s="32"/>
      <c r="B78" s="32"/>
      <c r="C78" s="32"/>
      <c r="D78" s="32"/>
      <c r="E78" s="32"/>
      <c r="F78" s="32"/>
      <c r="G78" s="32"/>
      <c r="H78" s="32"/>
      <c r="I78" s="32"/>
      <c r="J78" s="32"/>
    </row>
    <row r="79" spans="1:10" ht="8.25" customHeight="1"/>
  </sheetData>
  <mergeCells count="1">
    <mergeCell ref="A1:I1"/>
  </mergeCells>
  <pageMargins left="0.70866141732283472" right="0.70866141732283472" top="0.74803149606299213" bottom="0.74803149606299213" header="0.31496062992125984" footer="0.31496062992125984"/>
  <pageSetup paperSize="9" firstPageNumber="14" orientation="portrait" useFirstPageNumber="1" r:id="rId1"/>
  <headerFooter>
    <oddHeader>&amp;LComité de Prévision et de Conjoncture&amp;RTableau de bord de l’économie - 4ème trimestre 2024</oddHeader>
    <oddFooter>&amp;C&amp;"Arial,Normal"&amp;P</oddFooter>
  </headerFooter>
  <rowBreaks count="2" manualBreakCount="2">
    <brk id="42" max="8" man="1"/>
    <brk id="78"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28</vt:i4>
      </vt:variant>
    </vt:vector>
  </HeadingPairs>
  <TitlesOfParts>
    <vt:vector size="48" baseType="lpstr">
      <vt:lpstr>Acueil</vt:lpstr>
      <vt:lpstr>SOMMAIRE</vt:lpstr>
      <vt:lpstr>RESUME</vt:lpstr>
      <vt:lpstr>SectReel_CNT</vt:lpstr>
      <vt:lpstr>SectReel_Annexe_CNT</vt:lpstr>
      <vt:lpstr>SectReel_IHPC</vt:lpstr>
      <vt:lpstr>SectReel_IPI</vt:lpstr>
      <vt:lpstr>SectReel_Elevage</vt:lpstr>
      <vt:lpstr>SectReel_Agriculture</vt:lpstr>
      <vt:lpstr>SectReel_AnnexeAgri</vt:lpstr>
      <vt:lpstr>Finances Pub</vt:lpstr>
      <vt:lpstr>Fin Pub_Annexe</vt:lpstr>
      <vt:lpstr>Finance_Pub_Masse_sal</vt:lpstr>
      <vt:lpstr>SecteurExt_BDP</vt:lpstr>
      <vt:lpstr>SecteurExt_ComExt</vt:lpstr>
      <vt:lpstr>Sect_Ext_Annexe_CE</vt:lpstr>
      <vt:lpstr>SecteurExt_MatPre</vt:lpstr>
      <vt:lpstr>SITMON</vt:lpstr>
      <vt:lpstr>Définitions &amp; abréviations</vt:lpstr>
      <vt:lpstr>Répartition</vt:lpstr>
      <vt:lpstr>'Définitions &amp; abréviations'!Print_Area</vt:lpstr>
      <vt:lpstr>Répartition!Print_Area</vt:lpstr>
      <vt:lpstr>'Définitions &amp; abréviations'!Zone_d_impression</vt:lpstr>
      <vt:lpstr>'Fin Pub_Annexe'!Zone_d_impression</vt:lpstr>
      <vt:lpstr>Finance_Pub_Masse_sal!Zone_d_impression</vt:lpstr>
      <vt:lpstr>'Finances Pub'!Zone_d_impression</vt:lpstr>
      <vt:lpstr>Répartition!Zone_d_impression</vt:lpstr>
      <vt:lpstr>RESUME!Zone_d_impression</vt:lpstr>
      <vt:lpstr>Sect_Ext_Annexe_CE!Zone_d_impression</vt:lpstr>
      <vt:lpstr>SecteurExt_BDP!Zone_d_impression</vt:lpstr>
      <vt:lpstr>SecteurExt_ComExt!Zone_d_impression</vt:lpstr>
      <vt:lpstr>SecteurExt_MatPre!Zone_d_impression</vt:lpstr>
      <vt:lpstr>SectReel_Agriculture!Zone_d_impression</vt:lpstr>
      <vt:lpstr>SectReel_Annexe_CNT!Zone_d_impression</vt:lpstr>
      <vt:lpstr>SectReel_AnnexeAgri!Zone_d_impression</vt:lpstr>
      <vt:lpstr>SectReel_CNT!Zone_d_impression</vt:lpstr>
      <vt:lpstr>SectReel_Elevage!Zone_d_impression</vt:lpstr>
      <vt:lpstr>SectReel_IHPC!Zone_d_impression</vt:lpstr>
      <vt:lpstr>SectReel_IPI!Zone_d_impression</vt:lpstr>
      <vt:lpstr>SITMON!Zone_d_impression</vt:lpstr>
      <vt:lpstr>SOMMAIRE!Zone_d_impression</vt:lpstr>
      <vt:lpstr>Acueil!Zone_d_impression_Acueil</vt:lpstr>
      <vt:lpstr>SectReel_Agriculture!Zone_d_impression_agri</vt:lpstr>
      <vt:lpstr>SecteurExt_BDP!Zone_d_impression_BDP</vt:lpstr>
      <vt:lpstr>SectReel_CNT!Zone_d_impression_Cnt</vt:lpstr>
      <vt:lpstr>SectReel_IHPC!Zone_d_impression_IHPC</vt:lpstr>
      <vt:lpstr>SectReel_Elevage!Zone_d_impression_marah</vt:lpstr>
      <vt:lpstr>RESUME!Zone_d_impression_Resume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Issaka NIANGAO</dc:creator>
  <cp:lastModifiedBy>Barbi KABORE</cp:lastModifiedBy>
  <cp:lastPrinted>2025-03-28T09:13:03Z</cp:lastPrinted>
  <dcterms:created xsi:type="dcterms:W3CDTF">2025-03-27T19:01:23Z</dcterms:created>
  <dcterms:modified xsi:type="dcterms:W3CDTF">2025-04-11T11:37:14Z</dcterms:modified>
</cp:coreProperties>
</file>