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theme/themeOverride5.xml" ContentType="application/vnd.openxmlformats-officedocument.themeOverride+xml"/>
  <Override PartName="/xl/charts/chart13.xml" ContentType="application/vnd.openxmlformats-officedocument.drawingml.chart+xml"/>
  <Override PartName="/xl/theme/themeOverride6.xml" ContentType="application/vnd.openxmlformats-officedocument.themeOverride+xml"/>
  <Override PartName="/xl/charts/chart14.xml" ContentType="application/vnd.openxmlformats-officedocument.drawingml.chart+xml"/>
  <Override PartName="/xl/theme/themeOverride7.xml" ContentType="application/vnd.openxmlformats-officedocument.themeOverride+xml"/>
  <Override PartName="/xl/charts/chart15.xml" ContentType="application/vnd.openxmlformats-officedocument.drawingml.chart+xml"/>
  <Override PartName="/xl/theme/themeOverride8.xml" ContentType="application/vnd.openxmlformats-officedocument.themeOverrid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theme/themeOverride9.xml" ContentType="application/vnd.openxmlformats-officedocument.themeOverride+xml"/>
  <Override PartName="/xl/drawings/drawing6.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2.xml" ContentType="application/vnd.openxmlformats-officedocument.themeOverrid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3.xml" ContentType="application/vnd.openxmlformats-officedocument.themeOverrid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5.xml" ContentType="application/vnd.openxmlformats-officedocument.themeOverrid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6.xml" ContentType="application/vnd.openxmlformats-officedocument.themeOverrid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7.xml" ContentType="application/vnd.openxmlformats-officedocument.themeOverrid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8.xml" ContentType="application/vnd.openxmlformats-officedocument.themeOverride+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3.xml" ContentType="application/vnd.openxmlformats-officedocument.themeOverrid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4.xml" ContentType="application/vnd.openxmlformats-officedocument.themeOverride+xml"/>
  <Override PartName="/xl/drawings/drawing10.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1.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5.xml" ContentType="application/vnd.openxmlformats-officedocument.themeOverride+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3.xml" ContentType="application/vnd.openxmlformats-officedocument.drawing+xml"/>
  <Override PartName="/xl/charts/chart57.xml" ContentType="application/vnd.openxmlformats-officedocument.drawingml.chart+xml"/>
  <Override PartName="/xl/theme/themeOverride26.xml" ContentType="application/vnd.openxmlformats-officedocument.themeOverride+xml"/>
  <Override PartName="/xl/charts/chart58.xml" ContentType="application/vnd.openxmlformats-officedocument.drawingml.chart+xml"/>
  <Override PartName="/xl/theme/themeOverride27.xml" ContentType="application/vnd.openxmlformats-officedocument.themeOverride+xml"/>
  <Override PartName="/xl/drawings/drawing14.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D:\DSSE\SPAC\Publications\TBE\2024T3\Definitif\"/>
    </mc:Choice>
  </mc:AlternateContent>
  <xr:revisionPtr revIDLastSave="0" documentId="13_ncr:1_{F1E79CC0-2C40-4290-BA5C-E3E2E7A2EA34}" xr6:coauthVersionLast="47" xr6:coauthVersionMax="47" xr10:uidLastSave="{00000000-0000-0000-0000-000000000000}"/>
  <bookViews>
    <workbookView xWindow="-96" yWindow="-96" windowWidth="23232" windowHeight="13872" activeTab="19" xr2:uid="{8B05B121-3A5E-45A0-ADFA-1FB21B70FD0A}"/>
  </bookViews>
  <sheets>
    <sheet name="Acueil" sheetId="1" r:id="rId1"/>
    <sheet name="SOMMAIRE" sheetId="2" r:id="rId2"/>
    <sheet name="RESUME" sheetId="3" r:id="rId3"/>
    <sheet name="SectReel_CNT" sheetId="4" r:id="rId4"/>
    <sheet name="SectReel_Annexe_CNT" sheetId="5" r:id="rId5"/>
    <sheet name="SectReel_IHPC" sheetId="6" r:id="rId6"/>
    <sheet name="SectReel_IPI" sheetId="7" r:id="rId7"/>
    <sheet name="SectReel_Elevage" sheetId="8" r:id="rId8"/>
    <sheet name="SectReel_Agriculture" sheetId="9" r:id="rId9"/>
    <sheet name="SectReel_AnnexeAgri" sheetId="10" r:id="rId10"/>
    <sheet name="Finances Pub" sheetId="11" r:id="rId11"/>
    <sheet name="Fin Pub_Annexe" sheetId="12" r:id="rId12"/>
    <sheet name="Finance_Pub_Masse_sal" sheetId="13" r:id="rId13"/>
    <sheet name="SecteurExt_BDP" sheetId="14" r:id="rId14"/>
    <sheet name="SecteurExt_ComExt" sheetId="15" r:id="rId15"/>
    <sheet name="Sect_Ext_Annexe_CE" sheetId="16" r:id="rId16"/>
    <sheet name="SecteurExt_MatPre" sheetId="17" r:id="rId17"/>
    <sheet name="SITMON" sheetId="21" r:id="rId18"/>
    <sheet name="Définitions &amp; abréviations" sheetId="19" r:id="rId19"/>
    <sheet name="Répartition" sheetId="20" r:id="rId20"/>
  </sheets>
  <definedNames>
    <definedName name="\A">#REF!</definedName>
    <definedName name="\B">#REF!</definedName>
    <definedName name="\C">#REF!</definedName>
    <definedName name="\E">#REF!</definedName>
    <definedName name="\I">#REF!</definedName>
    <definedName name="\P">#REF!</definedName>
    <definedName name="\S">#REF!</definedName>
    <definedName name="\V">#REF!</definedName>
    <definedName name="__123Graph_A" localSheetId="17" hidden="1">#REF!</definedName>
    <definedName name="__123Graph_A" hidden="1">#REF!</definedName>
    <definedName name="__123Graph_ACONJONC1" localSheetId="17" hidden="1">#REF!</definedName>
    <definedName name="__123Graph_ACONJONC1" hidden="1">#REF!</definedName>
    <definedName name="__123Graph_AELEV1" localSheetId="17" hidden="1">#REF!</definedName>
    <definedName name="__123Graph_AELEV1" hidden="1">#REF!</definedName>
    <definedName name="__123Graph_AELEV2" localSheetId="17" hidden="1">#REF!</definedName>
    <definedName name="__123Graph_AELEV2" hidden="1">#REF!</definedName>
    <definedName name="__123Graph_AGRAPH1" localSheetId="17" hidden="1">#REF!</definedName>
    <definedName name="__123Graph_AGRAPH1" hidden="1">#REF!</definedName>
    <definedName name="__123Graph_AGRAPH10" localSheetId="17" hidden="1">#REF!</definedName>
    <definedName name="__123Graph_AGRAPH10" hidden="1">#REF!</definedName>
    <definedName name="__123Graph_AGRAPH12" localSheetId="17" hidden="1">#REF!</definedName>
    <definedName name="__123Graph_AGRAPH12" hidden="1">#REF!</definedName>
    <definedName name="__123Graph_AGRAPH16" localSheetId="17" hidden="1">#REF!</definedName>
    <definedName name="__123Graph_AGRAPH16" hidden="1">#REF!</definedName>
    <definedName name="__123Graph_AGRAPH17" localSheetId="17" hidden="1">#REF!</definedName>
    <definedName name="__123Graph_AGRAPH17" hidden="1">#REF!</definedName>
    <definedName name="__123Graph_AGRAPH18" localSheetId="17" hidden="1">#REF!</definedName>
    <definedName name="__123Graph_AGRAPH18" hidden="1">#REF!</definedName>
    <definedName name="__123Graph_AGRAPH19" localSheetId="17" hidden="1">#REF!</definedName>
    <definedName name="__123Graph_AGRAPH19" hidden="1">#REF!</definedName>
    <definedName name="__123Graph_AGRAPH20" localSheetId="17" hidden="1">#REF!</definedName>
    <definedName name="__123Graph_AGRAPH20" hidden="1">#REF!</definedName>
    <definedName name="__123Graph_AGRAPH21" localSheetId="17" hidden="1">#REF!</definedName>
    <definedName name="__123Graph_AGRAPH21" hidden="1">#REF!</definedName>
    <definedName name="__123Graph_AGRAPH3" localSheetId="17" hidden="1">#REF!</definedName>
    <definedName name="__123Graph_AGRAPH3" hidden="1">#REF!</definedName>
    <definedName name="__123Graph_AGRAPH6" localSheetId="17" hidden="1">#REF!</definedName>
    <definedName name="__123Graph_AGRAPH6" hidden="1">#REF!</definedName>
    <definedName name="__123Graph_AGRAPH7" localSheetId="17" hidden="1">#REF!</definedName>
    <definedName name="__123Graph_AGRAPH7" hidden="1">#REF!</definedName>
    <definedName name="__123Graph_AGRAPH8" localSheetId="17" hidden="1">#REF!</definedName>
    <definedName name="__123Graph_AGRAPH8" hidden="1">#REF!</definedName>
    <definedName name="__123Graph_AINDICE_P1" localSheetId="17" hidden="1">#REF!</definedName>
    <definedName name="__123Graph_AINDICE_P1" hidden="1">#REF!</definedName>
    <definedName name="__123Graph_AINDICE_P2" localSheetId="17" hidden="1">#REF!</definedName>
    <definedName name="__123Graph_AINDICE_P2" hidden="1">#REF!</definedName>
    <definedName name="__123Graph_AIPC1" localSheetId="17" hidden="1">#REF!</definedName>
    <definedName name="__123Graph_AIPC1" hidden="1">#REF!</definedName>
    <definedName name="__123Graph_AIPC2" localSheetId="17" hidden="1">#REF!</definedName>
    <definedName name="__123Graph_AIPC2" hidden="1">#REF!</definedName>
    <definedName name="__123Graph_AIPI1" localSheetId="17" hidden="1">#REF!</definedName>
    <definedName name="__123Graph_AIPI1" hidden="1">#REF!</definedName>
    <definedName name="__123Graph_APRODEXPORT1" localSheetId="17" hidden="1">#REF!</definedName>
    <definedName name="__123Graph_APRODEXPORT1" hidden="1">#REF!</definedName>
    <definedName name="__123Graph_APRODEXPORT2" localSheetId="17" hidden="1">#REF!</definedName>
    <definedName name="__123Graph_APRODEXPORT2" hidden="1">#REF!</definedName>
    <definedName name="__123Graph_APRODEXPORT3" localSheetId="17" hidden="1">#REF!</definedName>
    <definedName name="__123Graph_APRODEXPORT3" hidden="1">#REF!</definedName>
    <definedName name="__123Graph_ASIM1" localSheetId="17" hidden="1">#REF!</definedName>
    <definedName name="__123Graph_ASIM1" hidden="1">#REF!</definedName>
    <definedName name="__123Graph_ASIM2" localSheetId="17" hidden="1">#REF!</definedName>
    <definedName name="__123Graph_ASIM2" hidden="1">#REF!</definedName>
    <definedName name="__123Graph_B" localSheetId="17" hidden="1">#REF!</definedName>
    <definedName name="__123Graph_B" hidden="1">#REF!</definedName>
    <definedName name="__123Graph_BCONJONC1" localSheetId="17" hidden="1">#REF!</definedName>
    <definedName name="__123Graph_BCONJONC1" hidden="1">#REF!</definedName>
    <definedName name="__123Graph_BELEV1" localSheetId="17" hidden="1">#REF!</definedName>
    <definedName name="__123Graph_BELEV1" hidden="1">#REF!</definedName>
    <definedName name="__123Graph_BELEV2" localSheetId="17" hidden="1">#REF!</definedName>
    <definedName name="__123Graph_BELEV2" hidden="1">#REF!</definedName>
    <definedName name="__123Graph_BGRAPH10" localSheetId="17" hidden="1">#REF!</definedName>
    <definedName name="__123Graph_BGRAPH10" hidden="1">#REF!</definedName>
    <definedName name="__123Graph_BGRAPH11" localSheetId="17" hidden="1">#REF!</definedName>
    <definedName name="__123Graph_BGRAPH11" hidden="1">#REF!</definedName>
    <definedName name="__123Graph_BGRAPH12" localSheetId="17" hidden="1">#REF!</definedName>
    <definedName name="__123Graph_BGRAPH12" hidden="1">#REF!</definedName>
    <definedName name="__123Graph_BGRAPH16" localSheetId="17" hidden="1">#REF!</definedName>
    <definedName name="__123Graph_BGRAPH16" hidden="1">#REF!</definedName>
    <definedName name="__123Graph_BGRAPH17" localSheetId="17" hidden="1">#REF!</definedName>
    <definedName name="__123Graph_BGRAPH17" hidden="1">#REF!</definedName>
    <definedName name="__123Graph_BGRAPH18" localSheetId="17" hidden="1">#REF!</definedName>
    <definedName name="__123Graph_BGRAPH18" hidden="1">#REF!</definedName>
    <definedName name="__123Graph_BGRAPH19" localSheetId="17" hidden="1">#REF!</definedName>
    <definedName name="__123Graph_BGRAPH19" hidden="1">#REF!</definedName>
    <definedName name="__123Graph_BGRAPH2" localSheetId="17" hidden="1">#REF!</definedName>
    <definedName name="__123Graph_BGRAPH2" hidden="1">#REF!</definedName>
    <definedName name="__123Graph_BGRAPH20" localSheetId="17" hidden="1">#REF!</definedName>
    <definedName name="__123Graph_BGRAPH20" hidden="1">#REF!</definedName>
    <definedName name="__123Graph_BGRAPH21" localSheetId="17" hidden="1">#REF!</definedName>
    <definedName name="__123Graph_BGRAPH21" hidden="1">#REF!</definedName>
    <definedName name="__123Graph_BGRAPH4" localSheetId="17" hidden="1">#REF!</definedName>
    <definedName name="__123Graph_BGRAPH4" hidden="1">#REF!</definedName>
    <definedName name="__123Graph_BGRAPH5" localSheetId="17" hidden="1">#REF!</definedName>
    <definedName name="__123Graph_BGRAPH5" hidden="1">#REF!</definedName>
    <definedName name="__123Graph_BGRAPH8" localSheetId="17" hidden="1">#REF!</definedName>
    <definedName name="__123Graph_BGRAPH8" hidden="1">#REF!</definedName>
    <definedName name="__123Graph_BGRAPH9" localSheetId="17" hidden="1">#REF!</definedName>
    <definedName name="__123Graph_BGRAPH9" hidden="1">#REF!</definedName>
    <definedName name="__123Graph_BINDICE_P1" localSheetId="17" hidden="1">#REF!</definedName>
    <definedName name="__123Graph_BINDICE_P1" hidden="1">#REF!</definedName>
    <definedName name="__123Graph_BINDICE_P2" localSheetId="17" hidden="1">#REF!</definedName>
    <definedName name="__123Graph_BINDICE_P2" hidden="1">#REF!</definedName>
    <definedName name="__123Graph_BIPC1" localSheetId="17" hidden="1">#REF!</definedName>
    <definedName name="__123Graph_BIPC1" hidden="1">#REF!</definedName>
    <definedName name="__123Graph_BIPC2" localSheetId="17" hidden="1">#REF!</definedName>
    <definedName name="__123Graph_BIPC2" hidden="1">#REF!</definedName>
    <definedName name="__123Graph_BIPI1" localSheetId="17" hidden="1">#REF!</definedName>
    <definedName name="__123Graph_BIPI1" hidden="1">#REF!</definedName>
    <definedName name="__123Graph_BPRODEXPORT1" localSheetId="17" hidden="1">#REF!</definedName>
    <definedName name="__123Graph_BPRODEXPORT1" hidden="1">#REF!</definedName>
    <definedName name="__123Graph_BPRODEXPORT2" localSheetId="17" hidden="1">#REF!</definedName>
    <definedName name="__123Graph_BPRODEXPORT2" hidden="1">#REF!</definedName>
    <definedName name="__123Graph_BPRODEXPORT3" localSheetId="17" hidden="1">#REF!</definedName>
    <definedName name="__123Graph_BPRODEXPORT3" hidden="1">#REF!</definedName>
    <definedName name="__123Graph_BSIM1" localSheetId="17" hidden="1">#REF!</definedName>
    <definedName name="__123Graph_BSIM1" hidden="1">#REF!</definedName>
    <definedName name="__123Graph_BSIM2" localSheetId="17" hidden="1">#REF!</definedName>
    <definedName name="__123Graph_BSIM2" hidden="1">#REF!</definedName>
    <definedName name="__123Graph_C" localSheetId="17" hidden="1">#REF!</definedName>
    <definedName name="__123Graph_C" hidden="1">#REF!</definedName>
    <definedName name="__123Graph_CELEV1" localSheetId="17" hidden="1">#REF!</definedName>
    <definedName name="__123Graph_CELEV1" hidden="1">#REF!</definedName>
    <definedName name="__123Graph_CELEV2" localSheetId="17" hidden="1">#REF!</definedName>
    <definedName name="__123Graph_CELEV2" hidden="1">#REF!</definedName>
    <definedName name="__123Graph_CGRAPH13" localSheetId="17" hidden="1">#REF!</definedName>
    <definedName name="__123Graph_CGRAPH13" hidden="1">#REF!</definedName>
    <definedName name="__123Graph_CGRAPH2" localSheetId="17" hidden="1">#REF!</definedName>
    <definedName name="__123Graph_CGRAPH2" hidden="1">#REF!</definedName>
    <definedName name="__123Graph_CGRAPH20" localSheetId="17" hidden="1">#REF!</definedName>
    <definedName name="__123Graph_CGRAPH20" hidden="1">#REF!</definedName>
    <definedName name="__123Graph_CGRAPH4" localSheetId="17" hidden="1">#REF!</definedName>
    <definedName name="__123Graph_CGRAPH4" hidden="1">#REF!</definedName>
    <definedName name="__123Graph_CGRAPH5" localSheetId="17" hidden="1">#REF!</definedName>
    <definedName name="__123Graph_CGRAPH5" hidden="1">#REF!</definedName>
    <definedName name="__123Graph_CGRAPH9" localSheetId="17" hidden="1">#REF!</definedName>
    <definedName name="__123Graph_CGRAPH9" hidden="1">#REF!</definedName>
    <definedName name="__123Graph_CINDICE_P1" localSheetId="17" hidden="1">#REF!</definedName>
    <definedName name="__123Graph_CINDICE_P1" hidden="1">#REF!</definedName>
    <definedName name="__123Graph_CINDICE_P2" localSheetId="17" hidden="1">#REF!</definedName>
    <definedName name="__123Graph_CINDICE_P2" hidden="1">#REF!</definedName>
    <definedName name="__123Graph_CIPC1" localSheetId="17" hidden="1">#REF!</definedName>
    <definedName name="__123Graph_CIPC1" hidden="1">#REF!</definedName>
    <definedName name="__123Graph_CIPI1" localSheetId="17" hidden="1">#REF!</definedName>
    <definedName name="__123Graph_CIPI1" hidden="1">#REF!</definedName>
    <definedName name="__123Graph_CSIM1" localSheetId="17" hidden="1">#REF!</definedName>
    <definedName name="__123Graph_CSIM1" hidden="1">#REF!</definedName>
    <definedName name="__123Graph_CSIM2" localSheetId="17" hidden="1">#REF!</definedName>
    <definedName name="__123Graph_CSIM2" hidden="1">#REF!</definedName>
    <definedName name="__123Graph_D" localSheetId="17" hidden="1">#REF!</definedName>
    <definedName name="__123Graph_D" hidden="1">#REF!</definedName>
    <definedName name="__123Graph_DCONJONC1" localSheetId="17" hidden="1">#REF!</definedName>
    <definedName name="__123Graph_DCONJONC1" hidden="1">#REF!</definedName>
    <definedName name="__123Graph_DELEV2" localSheetId="17" hidden="1">#REF!</definedName>
    <definedName name="__123Graph_DELEV2" hidden="1">#REF!</definedName>
    <definedName name="__123Graph_DGRAPH13" localSheetId="17" hidden="1">#REF!</definedName>
    <definedName name="__123Graph_DGRAPH13" hidden="1">#REF!</definedName>
    <definedName name="__123Graph_DGRAPH16" localSheetId="17" hidden="1">#REF!</definedName>
    <definedName name="__123Graph_DGRAPH16" hidden="1">#REF!</definedName>
    <definedName name="__123Graph_DGRAPH17" localSheetId="17" hidden="1">#REF!</definedName>
    <definedName name="__123Graph_DGRAPH17" hidden="1">#REF!</definedName>
    <definedName name="__123Graph_DGRAPH18" localSheetId="17" hidden="1">#REF!</definedName>
    <definedName name="__123Graph_DGRAPH18" hidden="1">#REF!</definedName>
    <definedName name="__123Graph_DGRAPH19" localSheetId="17" hidden="1">#REF!</definedName>
    <definedName name="__123Graph_DGRAPH19" hidden="1">#REF!</definedName>
    <definedName name="__123Graph_DGRAPH20" localSheetId="17" hidden="1">#REF!</definedName>
    <definedName name="__123Graph_DGRAPH20" hidden="1">#REF!</definedName>
    <definedName name="__123Graph_DGRAPH9" localSheetId="17" hidden="1">#REF!</definedName>
    <definedName name="__123Graph_DGRAPH9" hidden="1">#REF!</definedName>
    <definedName name="__123Graph_DINDICE_P1" localSheetId="17" hidden="1">#REF!</definedName>
    <definedName name="__123Graph_DINDICE_P1" hidden="1">#REF!</definedName>
    <definedName name="__123Graph_DINDICE_P2" localSheetId="17" hidden="1">#REF!</definedName>
    <definedName name="__123Graph_DINDICE_P2" hidden="1">#REF!</definedName>
    <definedName name="__123Graph_DIPC2" localSheetId="17" hidden="1">#REF!</definedName>
    <definedName name="__123Graph_DIPC2" hidden="1">#REF!</definedName>
    <definedName name="__123Graph_EGRAPH13" localSheetId="17" hidden="1">#REF!</definedName>
    <definedName name="__123Graph_EGRAPH13" hidden="1">#REF!</definedName>
    <definedName name="__123Graph_EGRAPH9" localSheetId="17" hidden="1">#REF!</definedName>
    <definedName name="__123Graph_EGRAPH9" hidden="1">#REF!</definedName>
    <definedName name="__123Graph_X" localSheetId="17" hidden="1">#REF!</definedName>
    <definedName name="__123Graph_X" hidden="1">#REF!</definedName>
    <definedName name="__123Graph_XCONJONC1" localSheetId="17" hidden="1">#REF!</definedName>
    <definedName name="__123Graph_XCONJONC1" hidden="1">#REF!</definedName>
    <definedName name="__123Graph_XELEV1" localSheetId="17" hidden="1">#REF!</definedName>
    <definedName name="__123Graph_XELEV1" hidden="1">#REF!</definedName>
    <definedName name="__123Graph_XELEV2" localSheetId="17" hidden="1">#REF!</definedName>
    <definedName name="__123Graph_XELEV2" hidden="1">#REF!</definedName>
    <definedName name="__123Graph_XGRAPH16" localSheetId="17" hidden="1">#REF!</definedName>
    <definedName name="__123Graph_XGRAPH16" hidden="1">#REF!</definedName>
    <definedName name="__123Graph_XGRAPH17" localSheetId="17" hidden="1">#REF!</definedName>
    <definedName name="__123Graph_XGRAPH17" hidden="1">#REF!</definedName>
    <definedName name="__123Graph_XGRAPH18" localSheetId="17" hidden="1">#REF!</definedName>
    <definedName name="__123Graph_XGRAPH18" hidden="1">#REF!</definedName>
    <definedName name="__123Graph_XGRAPH19" localSheetId="17" hidden="1">#REF!</definedName>
    <definedName name="__123Graph_XGRAPH19" hidden="1">#REF!</definedName>
    <definedName name="__123Graph_XGRAPH2" localSheetId="17" hidden="1">#REF!</definedName>
    <definedName name="__123Graph_XGRAPH2" hidden="1">#REF!</definedName>
    <definedName name="__123Graph_XGRAPH3" localSheetId="17" hidden="1">#REF!</definedName>
    <definedName name="__123Graph_XGRAPH3" hidden="1">#REF!</definedName>
    <definedName name="__123Graph_XGRAPH4" localSheetId="17" hidden="1">#REF!</definedName>
    <definedName name="__123Graph_XGRAPH4" hidden="1">#REF!</definedName>
    <definedName name="__123Graph_XGRAPH5" localSheetId="17" hidden="1">#REF!</definedName>
    <definedName name="__123Graph_XGRAPH5" hidden="1">#REF!</definedName>
    <definedName name="__123Graph_XGRAPH6" localSheetId="17" hidden="1">#REF!</definedName>
    <definedName name="__123Graph_XGRAPH6" hidden="1">#REF!</definedName>
    <definedName name="__123Graph_XGRAPH7" localSheetId="17" hidden="1">#REF!</definedName>
    <definedName name="__123Graph_XGRAPH7" hidden="1">#REF!</definedName>
    <definedName name="__123Graph_XGRAPH8" localSheetId="17" hidden="1">#REF!</definedName>
    <definedName name="__123Graph_XGRAPH8" hidden="1">#REF!</definedName>
    <definedName name="__123Graph_XGRAPH9" localSheetId="17" hidden="1">#REF!</definedName>
    <definedName name="__123Graph_XGRAPH9" hidden="1">#REF!</definedName>
    <definedName name="__123Graph_XINDICE_P1" localSheetId="17" hidden="1">#REF!</definedName>
    <definedName name="__123Graph_XINDICE_P1" hidden="1">#REF!</definedName>
    <definedName name="__123Graph_XINDICE_P2" localSheetId="17" hidden="1">#REF!</definedName>
    <definedName name="__123Graph_XINDICE_P2" hidden="1">#REF!</definedName>
    <definedName name="__123Graph_XIPI1" localSheetId="17" hidden="1">#REF!</definedName>
    <definedName name="__123Graph_XIPI1" hidden="1">#REF!</definedName>
    <definedName name="__123Graph_XPRODEXPORT3" localSheetId="17" hidden="1">#REF!</definedName>
    <definedName name="__123Graph_XPRODEXPORT3" hidden="1">#REF!</definedName>
    <definedName name="__123Graph_XSIM1" localSheetId="17" hidden="1">#REF!</definedName>
    <definedName name="__123Graph_XSIM1" hidden="1">#REF!</definedName>
    <definedName name="__123Graph_XSIM2" localSheetId="17" hidden="1">#REF!</definedName>
    <definedName name="__123Graph_XSIM2" hidden="1">#REF!</definedName>
    <definedName name="_51100">#REF!</definedName>
    <definedName name="_51200">#REF!</definedName>
    <definedName name="_51201">#REF!</definedName>
    <definedName name="_512011">#REF!</definedName>
    <definedName name="_512012">#REF!</definedName>
    <definedName name="_512013">#REF!</definedName>
    <definedName name="_512014">#REF!</definedName>
    <definedName name="_5120141">#REF!</definedName>
    <definedName name="_51202">#REF!</definedName>
    <definedName name="_512021">#REF!</definedName>
    <definedName name="_512022">#REF!</definedName>
    <definedName name="_512023">#REF!</definedName>
    <definedName name="_512024">#REF!</definedName>
    <definedName name="_512025">#REF!</definedName>
    <definedName name="_5120251">#REF!</definedName>
    <definedName name="_51300">#REF!</definedName>
    <definedName name="_51301">#REF!</definedName>
    <definedName name="_51302">#REF!</definedName>
    <definedName name="_51303">#REF!</definedName>
    <definedName name="_513031">#REF!</definedName>
    <definedName name="_513032">#REF!</definedName>
    <definedName name="_51311">#REF!</definedName>
    <definedName name="_51312">#REF!</definedName>
    <definedName name="_51313">#REF!</definedName>
    <definedName name="_513131">#REF!</definedName>
    <definedName name="_5131311">#REF!</definedName>
    <definedName name="_513132">#REF!</definedName>
    <definedName name="_5131321">#REF!</definedName>
    <definedName name="_51400">#REF!</definedName>
    <definedName name="_514001">#REF!</definedName>
    <definedName name="_514002">#REF!</definedName>
    <definedName name="_514003">#REF!</definedName>
    <definedName name="_514011">#REF!</definedName>
    <definedName name="_514012">#REF!</definedName>
    <definedName name="_514013">#REF!</definedName>
    <definedName name="_514014">#REF!</definedName>
    <definedName name="_5140141">#REF!</definedName>
    <definedName name="_5140142">#REF!</definedName>
    <definedName name="_514015">#REF!</definedName>
    <definedName name="_5140151">#REF!</definedName>
    <definedName name="_5140152">#REF!</definedName>
    <definedName name="_514016">#REF!</definedName>
    <definedName name="_514017">#REF!</definedName>
    <definedName name="_5140171">#REF!</definedName>
    <definedName name="_5140172">#REF!</definedName>
    <definedName name="_5140173">#REF!</definedName>
    <definedName name="_5140174">#REF!</definedName>
    <definedName name="_514018">#REF!</definedName>
    <definedName name="_5140181">#REF!</definedName>
    <definedName name="_5140182">#REF!</definedName>
    <definedName name="_5140183">#REF!</definedName>
    <definedName name="_5140184">#REF!</definedName>
    <definedName name="_514019">#REF!</definedName>
    <definedName name="_51402">#REF!</definedName>
    <definedName name="_51500">#REF!</definedName>
    <definedName name="_51501">#REF!</definedName>
    <definedName name="_51502">#REF!</definedName>
    <definedName name="_51503">#REF!</definedName>
    <definedName name="_515031">#REF!</definedName>
    <definedName name="_515032">#REF!</definedName>
    <definedName name="_515033">#REF!</definedName>
    <definedName name="_51504">#REF!</definedName>
    <definedName name="_exp1">#REF!</definedName>
    <definedName name="_Fill" hidden="1">#REF!</definedName>
    <definedName name="_Fill1" hidden="1">#REF!</definedName>
    <definedName name="_filterd" localSheetId="17" hidden="1">#REF!</definedName>
    <definedName name="_filterd" hidden="1">#REF!</definedName>
    <definedName name="_xlnm._FilterDatabase" localSheetId="17" hidden="1">#REF!</definedName>
    <definedName name="_xlnm._FilterDatabase" hidden="1">#REF!</definedName>
    <definedName name="_imp1">#REF!</definedName>
    <definedName name="_Key1" localSheetId="17" hidden="1">#REF!</definedName>
    <definedName name="_Key1" hidden="1">#REF!</definedName>
    <definedName name="_Order1" hidden="1">255</definedName>
    <definedName name="_Order2" hidden="1">255</definedName>
    <definedName name="_Parse_Out" localSheetId="17" hidden="1">#REF!</definedName>
    <definedName name="_Parse_Out" hidden="1">#REF!</definedName>
    <definedName name="_PIB04">#REF!</definedName>
    <definedName name="_PIB06">#REF!</definedName>
    <definedName name="_PIB08">#REF!</definedName>
    <definedName name="_Regression_Int" hidden="1">1</definedName>
    <definedName name="_Regression_Out" localSheetId="17" hidden="1">#REF!</definedName>
    <definedName name="_Regression_Out" hidden="1">#REF!</definedName>
    <definedName name="_Regression_X" localSheetId="17" hidden="1">#REF!</definedName>
    <definedName name="_Regression_X" hidden="1">#REF!</definedName>
    <definedName name="_Regression_Y" localSheetId="17" hidden="1">#REF!</definedName>
    <definedName name="_Regression_Y" hidden="1">#REF!</definedName>
    <definedName name="_Sort" localSheetId="17" hidden="1">#REF!</definedName>
    <definedName name="_Sort" hidden="1">#REF!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4">#REF!</definedName>
    <definedName name="_Tab5">#REF!</definedName>
    <definedName name="_Tab6">#REF!</definedName>
    <definedName name="_Tab7">#REF!</definedName>
    <definedName name="_Tab8">#REF!</definedName>
    <definedName name="_Tab9">#REF!</definedName>
    <definedName name="_tir02">#REF!</definedName>
    <definedName name="_tir2">#REF!</definedName>
    <definedName name="_tir3">#REF!</definedName>
    <definedName name="a">#REF!</definedName>
    <definedName name="A_COPIER">#REF!</definedName>
    <definedName name="abidjan">#REF!</definedName>
    <definedName name="Accueil">#REF!</definedName>
    <definedName name="AccueilMois">#REF!</definedName>
    <definedName name="ACTIVATE">#REF!</definedName>
    <definedName name="Adb">#REF!</definedName>
    <definedName name="Adf">#REF!</definedName>
    <definedName name="amort">#REF!</definedName>
    <definedName name="amort_trim">#REF!</definedName>
    <definedName name="ANNEE_CAL">#REF!</definedName>
    <definedName name="Annees">#REF!</definedName>
    <definedName name="Années">#REF!</definedName>
    <definedName name="Anos">#REF!</definedName>
    <definedName name="anscount" hidden="1">1</definedName>
    <definedName name="ASINS">#REF!</definedName>
    <definedName name="Assistance">#REF!</definedName>
    <definedName name="ASSUMPB">#REF!</definedName>
    <definedName name="ATS">#REF!</definedName>
    <definedName name="b">#REF!</definedName>
    <definedName name="Badea">#REF!</definedName>
    <definedName name="Balança_capitais_BOP_USD">#REF!</definedName>
    <definedName name="Balancedespaiements">#REF!</definedName>
    <definedName name="_xlnm.Database">#REF!</definedName>
    <definedName name="Base_Dette" localSheetId="17">OFFSET(#REF!,,,22,MAX(SITMON!L_Validation_Dette))</definedName>
    <definedName name="Base_Dette">OFFSET(#REF!,,,22,MAX(L_Validation_Dette))</definedName>
    <definedName name="Base_Indicateurs">#REF!</definedName>
    <definedName name="Base_Mines" localSheetId="17">OFFSET(#REF!,,,13,MAX(SITMON!LPlageVadidationTOFE))</definedName>
    <definedName name="Base_Mines">OFFSET(#REF!,,,13,MAX(LPlageVadidationTOFE))</definedName>
    <definedName name="Base_TOFE" localSheetId="17">OFFSET(#REF!,,,65,MAX(SITMON!LPlageVadidationTOFE))</definedName>
    <definedName name="Base_TOFE">OFFSET(#REF!,,,65,MAX(LPlageVadidationTOFE))</definedName>
    <definedName name="BaseDonnees_IHPC" localSheetId="17">#REF!</definedName>
    <definedName name="BaseDonnees_IHPC">#REF!</definedName>
    <definedName name="BaseDonnees_IHPC_Second" localSheetId="17">#REF!</definedName>
    <definedName name="BaseDonnees_IHPC_Second">#REF!</definedName>
    <definedName name="BaseIPPI" localSheetId="17">OFFSET(#REF!,,,COUNTA(#REF!),27)</definedName>
    <definedName name="BaseIPPI">OFFSET(#REF!,,,COUNTA(#REF!),27)</definedName>
    <definedName name="BCEAO">#REF!,#REF!,#REF!,#REF!,#REF!,#REF!</definedName>
    <definedName name="BDEAC">#REF!</definedName>
    <definedName name="BEABA">#REF!</definedName>
    <definedName name="BEC">#REF!</definedName>
    <definedName name="BEF">#REF!</definedName>
    <definedName name="bens">#REF!</definedName>
    <definedName name="BMS">#REF!</definedName>
    <definedName name="BOVINS">#REF!</definedName>
    <definedName name="bp">#REF!</definedName>
    <definedName name="bpfmi">#REF!</definedName>
    <definedName name="BUDECO">#REF!</definedName>
    <definedName name="BUDECO_N1">#REF!</definedName>
    <definedName name="BUDECO_N2">#REF!</definedName>
    <definedName name="BuiltIn_AutoFilter___1___0">"$#REF !.$GA$5:$GA$138"</definedName>
    <definedName name="BuiltIn_AutoFilter___2">"$#REF !.$IP$5:$IP$139"</definedName>
    <definedName name="BuiltIn_AutoFilter___3">"$#REF !.$FU$5:$FU$138"</definedName>
    <definedName name="BuiltIn_AutoFilter___4">"$#REF !.$GA$5:$GA$138"</definedName>
    <definedName name="BXS">#REF!</definedName>
    <definedName name="CAD">#REF!</definedName>
    <definedName name="Calcul_du_revenu_agrégé_des_ménages">#REF!</definedName>
    <definedName name="Cambio">#REF!</definedName>
    <definedName name="Câmbio">#REF!</definedName>
    <definedName name="cambio_2001">#REF!</definedName>
    <definedName name="cambio2000">#REF!</definedName>
    <definedName name="capa">#REF!</definedName>
    <definedName name="CAPRINS">#REF!</definedName>
    <definedName name="CB">#REF!</definedName>
    <definedName name="ccode">#REF!</definedName>
    <definedName name="cedeao" localSheetId="17" hidden="1">#REF!</definedName>
    <definedName name="cedeao" hidden="1">#REF!</definedName>
    <definedName name="CFA">#REF!</definedName>
    <definedName name="CHF">#REF!</definedName>
    <definedName name="CI_93">#REF!</definedName>
    <definedName name="CI_94">#REF!</definedName>
    <definedName name="CI_95">#REF!</definedName>
    <definedName name="cirr">#REF!</definedName>
    <definedName name="cl_Economico">#REF!</definedName>
    <definedName name="cl_Funcional">#REF!</definedName>
    <definedName name="cl_Organico">#REF!</definedName>
    <definedName name="cl_Territorial">#REF!</definedName>
    <definedName name="cnpe" localSheetId="17" hidden="1">{"Main Economic Indicators",#N/A,FALSE,"C"}</definedName>
    <definedName name="cnpe" hidden="1">{"Main Economic Indicators",#N/A,FALSE,"C"}</definedName>
    <definedName name="CNY">#REF!</definedName>
    <definedName name="COD">#REF!</definedName>
    <definedName name="CoinSupérieurGauche">#REF!</definedName>
    <definedName name="Commerce_extérieur">#REF!</definedName>
    <definedName name="Commission">#REF!</definedName>
    <definedName name="Consommation_finale_des_ménages">#REF!</definedName>
    <definedName name="CONTAS">#REF!</definedName>
    <definedName name="corre">#REF!</definedName>
    <definedName name="corrente">#REF!</definedName>
    <definedName name="CorrOgaPro">#REF!</definedName>
    <definedName name="corrOrg">#REF!</definedName>
    <definedName name="COTFISC">#REF!</definedName>
    <definedName name="Cotton_output">#REF!</definedName>
    <definedName name="cotweo">#REF!</definedName>
    <definedName name="COUNT">#REF!</definedName>
    <definedName name="COUNTER">#REF!</definedName>
    <definedName name="Créditos">#REF!</definedName>
    <definedName name="Critere_IHPC">OFFSET(#REF!,,,MAX(SITMON!Validation_IHPC)-2)</definedName>
    <definedName name="critère2">#REF!</definedName>
    <definedName name="CritereQuinquenal" localSheetId="17">OFFSET(#REF!,,,MAX(SITMON!Plage_Validation_prod_agri))</definedName>
    <definedName name="CritereQuinquenal">OFFSET(#REF!,,,MAX(Plage_Validation_prod_agri))</definedName>
    <definedName name="CritereTrim_Dette" localSheetId="17">OFFSET(#REF!,,,,MAX(SITMON!L_Validation_Dette))</definedName>
    <definedName name="CritereTrim_Dette">OFFSET(#REF!,,,,MAX(L_Validation_Dette))</definedName>
    <definedName name="CritereTrim_TOFE" localSheetId="17">OFFSET(#REF!,,,,MAX(SITMON!LPlageVadidationTOFE))</definedName>
    <definedName name="CritereTrim_TOFE">OFFSET(#REF!,,,,MAX(LPlageVadidationTOFE))</definedName>
    <definedName name="Cwvu.IMPORT." localSheetId="17" hidden="1">#REF!</definedName>
    <definedName name="Cwvu.IMPORT." hidden="1">#REF!</definedName>
    <definedName name="dada">#REF!</definedName>
    <definedName name="dadi">#REF!</definedName>
    <definedName name="dados">#REF!</definedName>
    <definedName name="data_marah" localSheetId="17">OFFSET(#REF!,,,COUNTA(SITMON!date_collecte_marah),13)</definedName>
    <definedName name="data_marah">OFFSET(#REF!,,,COUNTA(date_collecte_marah),13)</definedName>
    <definedName name="data_marah_" localSheetId="17">OFFSET(#REF!,,,COUNTA(SITMON!date_collecte_marah),10)</definedName>
    <definedName name="data_marah_">OFFSET(#REF!,,,COUNTA(date_collecte_marah),10)</definedName>
    <definedName name="Date_BDP_Cor" localSheetId="17">#REF!</definedName>
    <definedName name="Date_BDP_Cor">#REF!</definedName>
    <definedName name="Date_Cnt" localSheetId="17">OFFSET(#REF!,,,COUNTA(#REF!))</definedName>
    <definedName name="Date_Cnt">OFFSET(#REF!,,,COUNTA(#REF!))</definedName>
    <definedName name="Date_Cnt_Val" localSheetId="17">OFFSET(#REF!,,,COUNTA(#REF!))</definedName>
    <definedName name="Date_Cnt_Val">OFFSET(#REF!,,,COUNTA(#REF!))</definedName>
    <definedName name="date_collecte_marah" localSheetId="17">OFFSET(#REF!,,,COUNTA(#REF!))</definedName>
    <definedName name="date_collecte_marah">OFFSET(#REF!,,,COUNTA(#REF!))</definedName>
    <definedName name="Date_IHPC" localSheetId="17">#REF!</definedName>
    <definedName name="Date_IHPC">#REF!</definedName>
    <definedName name="Date_Ind_Massesaleff" localSheetId="17">OFFSET(#REF!,,,COUNTA(#REF!))</definedName>
    <definedName name="Date_Ind_Massesaleff">OFFSET(#REF!,,,COUNTA(#REF!))</definedName>
    <definedName name="date_indic_IPI" localSheetId="17">OFFSET(#REF!,0,0,COUNTA(#REF!))</definedName>
    <definedName name="date_indic_IPI">OFFSET(#REF!,0,0,COUNTA(#REF!))</definedName>
    <definedName name="Date_Libelle_TOFE" localSheetId="17">OFFSET(#REF!,,,,MAX(SITMON!LPlageVadidationTOFE))</definedName>
    <definedName name="Date_Libelle_TOFE">OFFSET(#REF!,,,,MAX(LPlageVadidationTOFE))</definedName>
    <definedName name="Date_Mat_Premieres_cor" localSheetId="17">#REF!</definedName>
    <definedName name="Date_Mat_Premieres_cor">#REF!</definedName>
    <definedName name="Date_prod_agri" localSheetId="17">OFFSET(#REF!,,,COUNTA(#REF!),)</definedName>
    <definedName name="Date_prod_agri">OFFSET(#REF!,,,COUNTA(#REF!),)</definedName>
    <definedName name="Date_produc_agri" localSheetId="17">OFFSET(#REF!,,,COUNTA(#REF!),)</definedName>
    <definedName name="Date_produc_agri">OFFSET(#REF!,,,COUNTA(#REF!),)</definedName>
    <definedName name="Date_produitsagricoles" localSheetId="17">OFFSET(#REF!,,,COUNTA(#REF!),)</definedName>
    <definedName name="Date_produitsagricoles">OFFSET(#REF!,,,COUNTA(#REF!),)</definedName>
    <definedName name="Dates">#REF!</definedName>
    <definedName name="DBA">#REF!</definedName>
    <definedName name="DDR">#REF!</definedName>
    <definedName name="Debtimf">#REF!</definedName>
    <definedName name="debtimfa">#REF!</definedName>
    <definedName name="DebtService">#REF!</definedName>
    <definedName name="DEF">#REF!</definedName>
    <definedName name="Deflator_PIB">#REF!</definedName>
    <definedName name="DEM">#REF!</definedName>
    <definedName name="Despesa_corrente">#REF!</definedName>
    <definedName name="dette">#REF!</definedName>
    <definedName name="dfg">#REF!</definedName>
    <definedName name="dfghdghd">#REF!</definedName>
    <definedName name="dfgs">#REF!</definedName>
    <definedName name="dfsd">#REF!</definedName>
    <definedName name="dfsgsfgsdfgs">#REF!</definedName>
    <definedName name="dghetrewty">#REF!</definedName>
    <definedName name="Discount_IDA">#REF!</definedName>
    <definedName name="Discount_NC">#REF!</definedName>
    <definedName name="DiscountRate">#REF!</definedName>
    <definedName name="DKK">#REF!</definedName>
    <definedName name="DM">#REF!</definedName>
    <definedName name="Donativos">#REF!</definedName>
    <definedName name="Donnee_Produc_agri" localSheetId="17">OFFSET(#REF!,,,COUNTA(#REF!),6)</definedName>
    <definedName name="Donnee_Produc_agri">OFFSET(#REF!,,,COUNTA(#REF!),6)</definedName>
    <definedName name="Donnees_BDP_Cor" localSheetId="17">#REF!</definedName>
    <definedName name="Donnees_BDP_Cor">#REF!</definedName>
    <definedName name="Donnees_Cnt" localSheetId="17">OFFSET(#REF!,,,COUNTA(#REF!),29)</definedName>
    <definedName name="Donnees_Cnt">OFFSET(#REF!,,,COUNTA(#REF!),29)</definedName>
    <definedName name="Donnees_Cnt_Val" localSheetId="17">OFFSET(#REF!,,,COUNTA(#REF!),29)</definedName>
    <definedName name="Donnees_Cnt_Val">OFFSET(#REF!,,,COUNTA(#REF!),29)</definedName>
    <definedName name="donnees_IPI" localSheetId="17">OFFSET(#REF!,,,COUNTA(#REF!),27)</definedName>
    <definedName name="donnees_IPI">OFFSET(#REF!,,,COUNTA(#REF!),27)</definedName>
    <definedName name="Donnees_Massesaleff" localSheetId="17">OFFSET(#REF!,,,COUNTA(#REF!),5)</definedName>
    <definedName name="Donnees_Massesaleff">OFFSET(#REF!,,,COUNTA(#REF!),5)</definedName>
    <definedName name="Donnees_Mat_Premieres_cor" localSheetId="17">#REF!</definedName>
    <definedName name="Donnees_Mat_Premieres_cor">#REF!</definedName>
    <definedName name="Donnees_proagri" localSheetId="17">OFFSET(#REF!,,,COUNTA(#REF!),12)</definedName>
    <definedName name="Donnees_proagri">OFFSET(#REF!,,,COUNTA(#REF!),12)</definedName>
    <definedName name="DOUA">#REF!</definedName>
    <definedName name="DTS">#REF!</definedName>
    <definedName name="ECU">#REF!</definedName>
    <definedName name="EDSSNAME">#REF!</definedName>
    <definedName name="EDSSTABLES">#REF!</definedName>
    <definedName name="EDSSTIME">#REF!</definedName>
    <definedName name="Emplois">#REF!</definedName>
    <definedName name="EMPLOYEUR">#REF!</definedName>
    <definedName name="encours2">#REF!</definedName>
    <definedName name="ENDE">#REF!</definedName>
    <definedName name="énergiecomciale">#REF!</definedName>
    <definedName name="ENSEMBLE">#REF!</definedName>
    <definedName name="entete">OFFSET(#REF!,0,2,COUNTA(#REF!),COUNTA(#REF!)-2)</definedName>
    <definedName name="enviro1.1">#REF!</definedName>
    <definedName name="EPA">#REF!</definedName>
    <definedName name="EpInv">#REF!</definedName>
    <definedName name="EQUINS">#REF!</definedName>
    <definedName name="ER">#REF!</definedName>
    <definedName name="erdorado" localSheetId="17" hidden="1">{#N/A,#N/A,FALSE,"Ind. Selecc.";#N/A,#N/A,FALSE,"Nec Fin Ext";#N/A,#N/A,FALSE,"Tab-3";#N/A,#N/A,FALSE,"Tab-4";#N/A,#N/A,FALSE,"Tab-5";#N/A,#N/A,FALSE,"Tab-6";#N/A,#N/A,FALSE,"Tab-7";#N/A,#N/A,FALSE,"Tab-8";#N/A,#N/A,FALSE,"Tab-9";#N/A,#N/A,FALSE,"Tab-10";#N/A,#N/A,FALSE,"Tab-11";#N/A,#N/A,FALSE,"IVA";#N/A,#N/A,FALSE,"Tab-13";#N/A,#N/A,FALSE,"Tab-14";#N/A,#N/A,FALSE,"Tab-15"}</definedName>
    <definedName name="erdorado" hidden="1">{#N/A,#N/A,FALSE,"Ind. Selecc.";#N/A,#N/A,FALSE,"Nec Fin Ext";#N/A,#N/A,FALSE,"Tab-3";#N/A,#N/A,FALSE,"Tab-4";#N/A,#N/A,FALSE,"Tab-5";#N/A,#N/A,FALSE,"Tab-6";#N/A,#N/A,FALSE,"Tab-7";#N/A,#N/A,FALSE,"Tab-8";#N/A,#N/A,FALSE,"Tab-9";#N/A,#N/A,FALSE,"Tab-10";#N/A,#N/A,FALSE,"Tab-11";#N/A,#N/A,FALSE,"IVA";#N/A,#N/A,FALSE,"Tab-13";#N/A,#N/A,FALSE,"Tab-14";#N/A,#N/A,FALSE,"Tab-15"}</definedName>
    <definedName name="ERE">#REF!</definedName>
    <definedName name="ertyer">#REF!</definedName>
    <definedName name="ertyert">#REF!</definedName>
    <definedName name="ertyertyey">#REF!</definedName>
    <definedName name="ertyryety">#REF!</definedName>
    <definedName name="ESP">#REF!</definedName>
    <definedName name="essai">#REF!</definedName>
    <definedName name="ety">#REF!</definedName>
    <definedName name="EUR">#REF!</definedName>
    <definedName name="Excel_BuiltIn_Print_Area_1">(#REF!,#REF!,#REF!)</definedName>
    <definedName name="Excel_BuiltIn_Print_Area_1_1">(#REF!,#REF!)</definedName>
    <definedName name="Excel_BuiltIn_Print_Area_2_1">#REF!</definedName>
    <definedName name="exp">#REF!</definedName>
    <definedName name="fg">#REF!</definedName>
    <definedName name="fgd">#REF!</definedName>
    <definedName name="FIDR">#REF!</definedName>
    <definedName name="fisdebt">#REF!</definedName>
    <definedName name="_xlnm.Recorder">#REF!</definedName>
    <definedName name="FR">#REF!</definedName>
    <definedName name="g">#REF!</definedName>
    <definedName name="garado" localSheetId="17" hidden="1">{"Main Economic Indicators",#N/A,FALSE,"C"}</definedName>
    <definedName name="garado" hidden="1">{"Main Economic Indicators",#N/A,FALSE,"C"}</definedName>
    <definedName name="gaspardo" localSheetId="17" hidden="1">{"Main Economic Indicators",#N/A,FALSE,"C"}</definedName>
    <definedName name="gaspardo" hidden="1">{"Main Economic Indicators",#N/A,FALSE,"C"}</definedName>
    <definedName name="gasparido">#REF!</definedName>
    <definedName name="GCED">#REF!</definedName>
    <definedName name="GCEE">#REF!</definedName>
    <definedName name="GCEES">#REF!</definedName>
    <definedName name="GCEG">#REF!</definedName>
    <definedName name="GCEH">#REF!</definedName>
    <definedName name="GCEI_D">#REF!</definedName>
    <definedName name="GCEI_F">#REF!</definedName>
    <definedName name="GCENL">#REF!</definedName>
    <definedName name="GCESWH">#REF!</definedName>
    <definedName name="GCEW">#REF!</definedName>
    <definedName name="GCG">#REF!</definedName>
    <definedName name="GCGC">#REF!</definedName>
    <definedName name="GGENL">#REF!</definedName>
    <definedName name="GGGG">#REF!</definedName>
    <definedName name="GraphElect_eau" localSheetId="17">OFFSET(#REF!,0,0,COUNTA(#REF!))</definedName>
    <definedName name="GraphElect_eau">OFFSET(#REF!,0,0,COUNTA(#REF!))</definedName>
    <definedName name="GraphElect_eau_IPPI" localSheetId="17">OFFSET(#REF!,0,0,COUNTA(#REF!))</definedName>
    <definedName name="GraphElect_eau_IPPI">OFFSET(#REF!,0,0,COUNTA(#REF!))</definedName>
    <definedName name="GraphExtractive" localSheetId="17">OFFSET(#REF!,0,0,COUNTA(#REF!))</definedName>
    <definedName name="GraphExtractive">OFFSET(#REF!,0,0,COUNTA(#REF!))</definedName>
    <definedName name="GraphExtractiveIPPI" localSheetId="17">OFFSET(#REF!,0,0,COUNTA(#REF!))</definedName>
    <definedName name="GraphExtractiveIPPI">OFFSET(#REF!,0,0,COUNTA(#REF!))</definedName>
    <definedName name="GraphIPI" localSheetId="17">OFFSET(#REF!,0,0,COUNTA(#REF!))</definedName>
    <definedName name="GraphIPI">OFFSET(#REF!,0,0,COUNTA(#REF!))</definedName>
    <definedName name="GraphIPPI" localSheetId="17">OFFSET(#REF!,0,0,COUNTA(#REF!))</definedName>
    <definedName name="GraphIPPI">OFFSET(#REF!,0,0,COUNTA(#REF!))</definedName>
    <definedName name="GraphManifact" localSheetId="17">OFFSET(#REF!,0,0,COUNTA(#REF!))</definedName>
    <definedName name="GraphManifact">OFFSET(#REF!,0,0,COUNTA(#REF!))</definedName>
    <definedName name="GraphManufactIPPI" localSheetId="17">OFFSET(#REF!,0,0,COUNTA(#REF!))</definedName>
    <definedName name="GraphManufactIPPI">OFFSET(#REF!,0,0,COUNTA(#REF!))</definedName>
    <definedName name="h">#REF!</definedName>
    <definedName name="_xlnm.Print_Titles">#REF!,#REF!</definedName>
    <definedName name="INDIC">#REF!</definedName>
    <definedName name="info">#REF!</definedName>
    <definedName name="infonotes">#REF!</definedName>
    <definedName name="Interest_NC">#REF!</definedName>
    <definedName name="Investissement">#REF!</definedName>
    <definedName name="ISD">#REF!</definedName>
    <definedName name="L_Validation_Dette" localSheetId="17">OFFSET(#REF!,,,,COUNTA(#REF!))</definedName>
    <definedName name="L_Validation_Dette">OFFSET(#REF!,,,,COUNTA(#REF!))</definedName>
    <definedName name="LE">#REF!</definedName>
    <definedName name="LEGC">#REF!</definedName>
    <definedName name="Lib_BDP_cor" localSheetId="17">#REF!</definedName>
    <definedName name="Lib_BDP_cor">#REF!</definedName>
    <definedName name="LIB_Ind_Massesaleff" localSheetId="17">#REF!</definedName>
    <definedName name="LIB_Ind_Massesaleff">#REF!</definedName>
    <definedName name="Lib_ind_prodagri" localSheetId="17">#REF!</definedName>
    <definedName name="Lib_ind_prodagri">#REF!</definedName>
    <definedName name="Lib_indic_IPI" localSheetId="17">#REF!</definedName>
    <definedName name="Lib_indic_IPI">#REF!</definedName>
    <definedName name="LIB_MatieresPremières_cor" localSheetId="17">#REF!</definedName>
    <definedName name="LIB_MatieresPremières_cor">#REF!</definedName>
    <definedName name="Lib_Nomenc_Cnt" localSheetId="17">#REF!</definedName>
    <definedName name="Lib_Nomenc_Cnt">#REF!</definedName>
    <definedName name="Lib_Nomenc_Cnt_Val" localSheetId="17">#REF!</definedName>
    <definedName name="Lib_Nomenc_Cnt_Val">#REF!</definedName>
    <definedName name="Lib_Produc_agri" localSheetId="17">#REF!</definedName>
    <definedName name="Lib_Produc_agri">#REF!</definedName>
    <definedName name="Libelle_Date_Dette" localSheetId="17">OFFSET(#REF!,,,,COUNTA(#REF!))</definedName>
    <definedName name="Libelle_Date_Dette">OFFSET(#REF!,,,,COUNTA(#REF!))</definedName>
    <definedName name="Libelle_des_indicateurs_marah" localSheetId="17">#REF!</definedName>
    <definedName name="Libelle_des_indicateurs_marah">#REF!</definedName>
    <definedName name="Libelle_Dette" localSheetId="17">#REF!</definedName>
    <definedName name="Libelle_Dette">#REF!</definedName>
    <definedName name="Libelle_IHPC" localSheetId="17">#REF!</definedName>
    <definedName name="Libelle_IHPC">#REF!</definedName>
    <definedName name="Libelle_SITMON" localSheetId="17">#REF!</definedName>
    <definedName name="Libelle_SITMON">#REF!</definedName>
    <definedName name="Libelle_TOFE" localSheetId="17">#REF!</definedName>
    <definedName name="Libelle_TOFE">#REF!</definedName>
    <definedName name="LibelleIPPI" localSheetId="17">#REF!</definedName>
    <definedName name="LibelleIPPI">#REF!</definedName>
    <definedName name="LibGraphIPI" localSheetId="17">OFFSET(#REF!,0,0,COUNTA(#REF!))</definedName>
    <definedName name="LibGraphIPI">OFFSET(#REF!,0,0,COUNTA(#REF!))</definedName>
    <definedName name="LibGraphIPPI" localSheetId="17">OFFSET(#REF!,0,0,COUNTA(#REF!))</definedName>
    <definedName name="LibGraphIPPI">OFFSET(#REF!,0,0,COUNTA(#REF!))</definedName>
    <definedName name="Liste_Codes_MSFP_2014">#REF!</definedName>
    <definedName name="LL">#REF!</definedName>
    <definedName name="LOIDEFINANCES">#REF!</definedName>
    <definedName name="Loifinance">#REF!</definedName>
    <definedName name="LOIFINANCES">#REF!</definedName>
    <definedName name="LP">#REF!</definedName>
    <definedName name="LPlageVadidationTOFE" localSheetId="17">OFFSET(#REF!,,,,COUNTA(#REF!))</definedName>
    <definedName name="LPlageVadidationTOFE">OFFSET(#REF!,,,,COUNTA(#REF!))</definedName>
    <definedName name="LUR">#REF!</definedName>
    <definedName name="m">#REF!</definedName>
    <definedName name="madjigas" localSheetId="17" hidden="1">{"Main Economic Indicators",#N/A,FALSE,"C"}</definedName>
    <definedName name="madjigas" hidden="1">{"Main Economic Indicators",#N/A,FALSE,"C"}</definedName>
    <definedName name="MassesalarialeFP">#REF!</definedName>
    <definedName name="mefdgaecnpe" localSheetId="17" hidden="1">{"Main Economic Indicators",#N/A,FALSE,"C"}</definedName>
    <definedName name="mefdgaecnpe" hidden="1">{"Main Economic Indicators",#N/A,FALSE,"C"}</definedName>
    <definedName name="MODCAL">#REF!</definedName>
    <definedName name="monnaie">#REF!</definedName>
    <definedName name="motdepasse">OFFSET(#REF!,0,0,COUNTA(#REF!),1)</definedName>
    <definedName name="Moyennes_années_texte">#REF!</definedName>
    <definedName name="Moyennes_données">#REF!</definedName>
    <definedName name="NameDesFeuilles">#REF!</definedName>
    <definedName name="NBLignSITMON" localSheetId="17">#REF!</definedName>
    <definedName name="NBLignSITMON">#REF!</definedName>
    <definedName name="NCG">#REF!</definedName>
    <definedName name="NCP">#REF!</definedName>
    <definedName name="NFI">#REF!</definedName>
    <definedName name="NFI_R">#REF!</definedName>
    <definedName name="NGDP">#REF!</definedName>
    <definedName name="NGDP_R">#REF!</definedName>
    <definedName name="NGK">#REF!</definedName>
    <definedName name="NGPXO">#REF!</definedName>
    <definedName name="NGPXO_R">#REF!</definedName>
    <definedName name="NINV">#REF!</definedName>
    <definedName name="NINV_R">#REF!</definedName>
    <definedName name="NM">#REF!</definedName>
    <definedName name="NMG">#REF!</definedName>
    <definedName name="NMG_R">#REF!</definedName>
    <definedName name="NNAMES">#REF!</definedName>
    <definedName name="NOK">#REF!</definedName>
    <definedName name="NOTES">#REF!</definedName>
    <definedName name="NX">#REF!</definedName>
    <definedName name="NXG">#REF!</definedName>
    <definedName name="NXG_R">#REF!</definedName>
    <definedName name="OCEconomico">#REF!</definedName>
    <definedName name="OEUFS">#REF!</definedName>
    <definedName name="OICP">#REF!</definedName>
    <definedName name="OiOrgPro">#REF!</definedName>
    <definedName name="Opec">#REF!</definedName>
    <definedName name="orga">#REF!</definedName>
    <definedName name="orgao">#REF!</definedName>
    <definedName name="orientation" localSheetId="17" hidden="1">{"Main Economic Indicators",#N/A,FALSE,"C"}</definedName>
    <definedName name="orientation" hidden="1">{"Main Economic Indicators",#N/A,FALSE,"C"}</definedName>
    <definedName name="OTO">#REF!</definedName>
    <definedName name="OUTDS1">#REF!</definedName>
    <definedName name="outras">#REF!</definedName>
    <definedName name="PCPI">#REF!</definedName>
    <definedName name="PL_Validation_BDP_cor" localSheetId="17">#REF!</definedName>
    <definedName name="PL_Validation_BDP_cor">#REF!</definedName>
    <definedName name="Plage_Validation" localSheetId="17">OFFSET(#REF!,,,COUNTA(#REF!))</definedName>
    <definedName name="Plage_Validation">OFFSET(#REF!,,,COUNTA(#REF!))</definedName>
    <definedName name="Plage_Validation_agri" localSheetId="17">OFFSET(#REF!,,,COUNTA(#REF!))</definedName>
    <definedName name="Plage_Validation_agri">OFFSET(#REF!,,,COUNTA(#REF!))</definedName>
    <definedName name="Plage_Validation_prod_agri" localSheetId="17">OFFSET(#REF!,,,COUNTA(#REF!),)</definedName>
    <definedName name="Plage_Validation_prod_agri">OFFSET(#REF!,,,COUNTA(#REF!),)</definedName>
    <definedName name="Plage_validation_produc_agri" localSheetId="17">OFFSET(#REF!,,,COUNTA(#REF!),)</definedName>
    <definedName name="Plage_validation_produc_agri">OFFSET(#REF!,,,COUNTA(#REF!),)</definedName>
    <definedName name="Plage_Validation_Val_CNT" localSheetId="17">OFFSET(#REF!,,,COUNTA(#REF!))</definedName>
    <definedName name="Plage_Validation_Val_CNT">OFFSET(#REF!,,,COUNTA(#REF!))</definedName>
    <definedName name="plageut">OFFSET(#REF!,0,2,COUNTA(#REF!),COUNTA(#REF!)-2)</definedName>
    <definedName name="PlageValidation" localSheetId="17">#REF!</definedName>
    <definedName name="PlageValidation">#REF!</definedName>
    <definedName name="PlageValidation_Cnt" localSheetId="17">OFFSET(#REF!,,,COUNTA(#REF!))</definedName>
    <definedName name="PlageValidation_Cnt">OFFSET(#REF!,,,COUNTA(#REF!))</definedName>
    <definedName name="PlageValidation_Dette" localSheetId="17">OFFSET(#REF!,,,,MAX(SITMON!L_Validation_Dette))</definedName>
    <definedName name="PlageValidation_Dette">OFFSET(#REF!,,,,MAX(L_Validation_Dette))</definedName>
    <definedName name="PlageValidationTOFE" localSheetId="17">OFFSET(#REF!,,,,MAX(SITMON!LPlageVadidationTOFE))</definedName>
    <definedName name="PlageValidationTOFE">OFFSET(#REF!,,,,MAX(LPlageVadidationTOFE))</definedName>
    <definedName name="popularité">#REF!</definedName>
    <definedName name="Population">#REF!</definedName>
    <definedName name="PORCINS">#REF!</definedName>
    <definedName name="presentation" localSheetId="17" hidden="1">{"Main Economic Indicators",#N/A,FALSE,"C"}</definedName>
    <definedName name="presentation" hidden="1">{"Main Economic Indicators",#N/A,FALSE,"C"}</definedName>
    <definedName name="Print_Area" localSheetId="18">'Définitions &amp; abréviations'!$B$2:$N$85</definedName>
    <definedName name="Print_Area" localSheetId="19">Répartition!$B$1:$D$58</definedName>
    <definedName name="PriorOrigem">#REF!</definedName>
    <definedName name="PROD_93">#REF!</definedName>
    <definedName name="PROD_94">#REF!</definedName>
    <definedName name="PROD_95">#REF!</definedName>
    <definedName name="prod2.2">#REF!</definedName>
    <definedName name="prod2.3">#REF!</definedName>
    <definedName name="prod2.4">#REF!</definedName>
    <definedName name="prod2.5">#REF!</definedName>
    <definedName name="PROG">#REF!</definedName>
    <definedName name="Propension_moyenne_à_consommer">#REF!</definedName>
    <definedName name="Prova">#REF!</definedName>
    <definedName name="publica">#REF!</definedName>
    <definedName name="PValidation_cor" localSheetId="17">#REF!</definedName>
    <definedName name="PValidation_cor">#REF!</definedName>
    <definedName name="QTEN">#REF!</definedName>
    <definedName name="Range_CoverShadow">#REF!</definedName>
    <definedName name="Range_DataSectors">#REF!</definedName>
    <definedName name="Range_RangeNames">#REF!</definedName>
    <definedName name="Range_ReportControl">#REF!</definedName>
    <definedName name="Range_SheetNames">#REF!</definedName>
    <definedName name="Range_StatementI">#REF!</definedName>
    <definedName name="Range_StatementII">#REF!</definedName>
    <definedName name="Range_Table1">#REF!</definedName>
    <definedName name="Range_Table2">#REF!</definedName>
    <definedName name="Range_Table3">#REF!</definedName>
    <definedName name="Range_Table4">#REF!</definedName>
    <definedName name="Range_Table5">#REF!</definedName>
    <definedName name="Range_Table6">#REF!</definedName>
    <definedName name="Range_Table7">#REF!</definedName>
    <definedName name="Range_Table8">#REF!</definedName>
    <definedName name="Range_Table9">#REF!</definedName>
    <definedName name="Range_TSStatementI">#REF!</definedName>
    <definedName name="Range_TSStatementII">#REF!</definedName>
    <definedName name="Range_TSTable1">#REF!</definedName>
    <definedName name="Range_TSTable2">#REF!</definedName>
    <definedName name="Range_TSTable3">#REF!</definedName>
    <definedName name="Range_TSTable4">#REF!</definedName>
    <definedName name="Range_TSTable5">#REF!</definedName>
    <definedName name="Range_TSTable6">#REF!</definedName>
    <definedName name="Range_TSTable7">#REF!</definedName>
    <definedName name="Range_TSTable8">#REF!</definedName>
    <definedName name="Range_TSTable9">#REF!</definedName>
    <definedName name="Receita_orçamental">#REF!</definedName>
    <definedName name="Receita_orçamental_excl_mega_projectos">#REF!</definedName>
    <definedName name="REGIE">#REF!</definedName>
    <definedName name="relief17">#REF!</definedName>
    <definedName name="Ressources">#REF!</definedName>
    <definedName name="Revisions">#REF!</definedName>
    <definedName name="RNGNM">#REF!</definedName>
    <definedName name="Rwvu.Export." localSheetId="17" hidden="1">#REF!,#REF!</definedName>
    <definedName name="Rwvu.Export." hidden="1">#REF!,#REF!</definedName>
    <definedName name="Rwvu.IMPORT." hidden="1">#REF!</definedName>
    <definedName name="rXDR">#REF!</definedName>
    <definedName name="S">#REF!</definedName>
    <definedName name="Saisi_TRIM_IHPI_Renove">#REF!</definedName>
    <definedName name="SaisieAnnéesBdP">#REF!</definedName>
    <definedName name="SaisieAnnéesComExt">#REF!</definedName>
    <definedName name="SaisieAnnéesProdAgricole">#REF!</definedName>
    <definedName name="SaisieAnnéesProdElevage">#REF!</definedName>
    <definedName name="SaisieAnnéesUEMOA">#REF!</definedName>
    <definedName name="SaisieDonnees_IHPI_Renove">#REF!</definedName>
    <definedName name="SaisieDonnéesAgricoles">#REF!</definedName>
    <definedName name="SaisieDonnéesBCEAO">#REF!</definedName>
    <definedName name="SaisieDonnéesBdP">#REF!</definedName>
    <definedName name="SaisieDonnéesCNT">#REF!</definedName>
    <definedName name="SaisieDonnéesComExt">#REF!</definedName>
    <definedName name="SaisieDonnéesCoursMat">#REF!</definedName>
    <definedName name="SaisieDonnéesElevage">#REF!</definedName>
    <definedName name="SaisieDonnéesETC">#REF!</definedName>
    <definedName name="SaisieDonnéesIHPC">#REF!</definedName>
    <definedName name="SaisieDonnéesIHPI">#REF!</definedName>
    <definedName name="SaisieDonnéesIntérêt">#REF!</definedName>
    <definedName name="SaisieDonnéesIPI">#REF!</definedName>
    <definedName name="SaisieDonnéesIPI_Trim">#REF!</definedName>
    <definedName name="SaisieDonnéesProdAgricole">#REF!</definedName>
    <definedName name="SaisieDonnéesProdElevage">#REF!</definedName>
    <definedName name="SaisieDonnéesSectExtérieur">#REF!</definedName>
    <definedName name="SaisieDonnéesTOFE">#REF!</definedName>
    <definedName name="SaisieDonnéesUEMOA">#REF!</definedName>
    <definedName name="SaisieLigneBCEAO">#REF!</definedName>
    <definedName name="SaisieLigneBdp">#REF!</definedName>
    <definedName name="SaisieLigneCNT">#REF!</definedName>
    <definedName name="SaisieLigneComExt">#REF!</definedName>
    <definedName name="SaisieLigneCoursMat">#REF!</definedName>
    <definedName name="SaisieLigneElevage">#REF!</definedName>
    <definedName name="SaisieLigneEnquete">#REF!</definedName>
    <definedName name="SaisieLigneIHPC">#REF!</definedName>
    <definedName name="SaisieLigneIHPI">#REF!</definedName>
    <definedName name="SaisieLigneIntérêt">#REF!</definedName>
    <definedName name="SaisieLigneIPI">#REF!</definedName>
    <definedName name="SaisieLigneIPI_Renove">#REF!</definedName>
    <definedName name="SaisieLigneIPI_Trim">#REF!</definedName>
    <definedName name="SaisieLigneMonnaie">#REF!</definedName>
    <definedName name="SaisieLignePrixAgri">#REF!</definedName>
    <definedName name="SaisieLigneProdAgricole">#REF!</definedName>
    <definedName name="SaisieLigneProdElevage">#REF!</definedName>
    <definedName name="SaisieLigneSectExtérieur">#REF!</definedName>
    <definedName name="SaisieLigneTOFE">#REF!</definedName>
    <definedName name="SaisieLigneUEMOA">#REF!</definedName>
    <definedName name="SaisieMoisBCEAO">#REF!</definedName>
    <definedName name="SaisieMoisCoursMat">#REF!</definedName>
    <definedName name="SaisieMoisIHPC">#REF!</definedName>
    <definedName name="SaisieMoisIntérêt">#REF!</definedName>
    <definedName name="SaisieMoisIPI">#REF!</definedName>
    <definedName name="SaisieTrim_IHPI_Renove">#REF!</definedName>
    <definedName name="SaisieTrimAgricole">#REF!</definedName>
    <definedName name="SaisieTrimCNT">#REF!</definedName>
    <definedName name="SaisieTrimElevage">#REF!</definedName>
    <definedName name="SaisieTrimEnquete">#REF!</definedName>
    <definedName name="SaisieTrimETC">#REF!</definedName>
    <definedName name="SaisieTrimIHPI">#REF!</definedName>
    <definedName name="SaisieTrimIPI">#REF!</definedName>
    <definedName name="SaisieTrimMonnaie">#REF!</definedName>
    <definedName name="SaisieTrimPrixAgri">#REF!</definedName>
    <definedName name="SaisieTrimSectExtérieur">#REF!</definedName>
    <definedName name="SaisieTrimTOFE">#REF!</definedName>
    <definedName name="SCENARIO">#REF!</definedName>
    <definedName name="SECTORS">#REF!</definedName>
    <definedName name="SitMon">#REF!</definedName>
    <definedName name="SortiePageGarde">#REF!</definedName>
    <definedName name="Tab_Base_Indicateurs">#REF!</definedName>
    <definedName name="TAB10E">#REF!</definedName>
    <definedName name="TAB10F">#REF!</definedName>
    <definedName name="TAB19E">#REF!</definedName>
    <definedName name="TAB19F">#REF!</definedName>
    <definedName name="TAB21E">#REF!</definedName>
    <definedName name="TAB21F">#REF!</definedName>
    <definedName name="TAB25E">#REF!</definedName>
    <definedName name="TAB25F">#REF!</definedName>
    <definedName name="TAB30E">#REF!</definedName>
    <definedName name="TAB38E">#REF!</definedName>
    <definedName name="Table_3">#REF!</definedName>
    <definedName name="Table_5">#REF!</definedName>
    <definedName name="Table_5a">#REF!</definedName>
    <definedName name="Table_9">#REF!</definedName>
    <definedName name="Table_Base_Indication">#REF!</definedName>
    <definedName name="table10">#REF!</definedName>
    <definedName name="table15">#REF!</definedName>
    <definedName name="Table2">#REF!</definedName>
    <definedName name="table6">#REF!</definedName>
    <definedName name="table7">#REF!</definedName>
    <definedName name="TABLENAME">#REF!</definedName>
    <definedName name="Taxa_cambio_média_trimestral_2001">#REF!</definedName>
    <definedName name="TexteIntro">"Zone de texte 7"</definedName>
    <definedName name="tfehaut">#REF!</definedName>
    <definedName name="TIR">#REF!</definedName>
    <definedName name="tir3a">#REF!</definedName>
    <definedName name="tir3d">#REF!</definedName>
    <definedName name="tiran">#REF!</definedName>
    <definedName name="tire">#REF!</definedName>
    <definedName name="TOFE">#REF!</definedName>
    <definedName name="tofecnpe" localSheetId="17" hidden="1">{#N/A,#N/A,FALSE,"Ind. Selecc.";#N/A,#N/A,FALSE,"Nec Fin Ext";#N/A,#N/A,FALSE,"Tab-3";#N/A,#N/A,FALSE,"Tab-4";#N/A,#N/A,FALSE,"Tab-5";#N/A,#N/A,FALSE,"Tab-6";#N/A,#N/A,FALSE,"Tab-7";#N/A,#N/A,FALSE,"Tab-8";#N/A,#N/A,FALSE,"Tab-9";#N/A,#N/A,FALSE,"Tab-10";#N/A,#N/A,FALSE,"Tab-11";#N/A,#N/A,FALSE,"IVA";#N/A,#N/A,FALSE,"Tab-13";#N/A,#N/A,FALSE,"Tab-14";#N/A,#N/A,FALSE,"Tab-15"}</definedName>
    <definedName name="tofecnpe" hidden="1">{#N/A,#N/A,FALSE,"Ind. Selecc.";#N/A,#N/A,FALSE,"Nec Fin Ext";#N/A,#N/A,FALSE,"Tab-3";#N/A,#N/A,FALSE,"Tab-4";#N/A,#N/A,FALSE,"Tab-5";#N/A,#N/A,FALSE,"Tab-6";#N/A,#N/A,FALSE,"Tab-7";#N/A,#N/A,FALSE,"Tab-8";#N/A,#N/A,FALSE,"Tab-9";#N/A,#N/A,FALSE,"Tab-10";#N/A,#N/A,FALSE,"Tab-11";#N/A,#N/A,FALSE,"IVA";#N/A,#N/A,FALSE,"Tab-13";#N/A,#N/A,FALSE,"Tab-14";#N/A,#N/A,FALSE,"Tab-15"}</definedName>
    <definedName name="TOFIN">#REF!</definedName>
    <definedName name="TOT">#REF!</definedName>
    <definedName name="TOTAL">#REF!</definedName>
    <definedName name="TrimEquiv">#REF!</definedName>
    <definedName name="UCC">#REF!</definedName>
    <definedName name="Unités_autos">#REF!</definedName>
    <definedName name="USD">#REF!</definedName>
    <definedName name="utilisateur">OFFSET(#REF!,0,0,COUNTA(#REF!),1)</definedName>
    <definedName name="V">#REF!</definedName>
    <definedName name="VA_93">#REF!</definedName>
    <definedName name="VA_94">#REF!</definedName>
    <definedName name="VA_95">#REF!</definedName>
    <definedName name="VA_sectorielles">#REF!</definedName>
    <definedName name="VAL">#REF!</definedName>
    <definedName name="Validation">#REF!</definedName>
    <definedName name="Validation_IHPC" localSheetId="17">#REF!</definedName>
    <definedName name="Validation_IHPC">#REF!</definedName>
    <definedName name="Validation_IHPC_Second" localSheetId="17">#REF!</definedName>
    <definedName name="Validation_IHPC_Second">#REF!</definedName>
    <definedName name="validation_marah" localSheetId="17">OFFSET(#REF!,,,COUNTA(#REF!))</definedName>
    <definedName name="validation_marah">OFFSET(#REF!,,,COUNTA(#REF!))</definedName>
    <definedName name="VALN">#REF!</definedName>
    <definedName name="Var_en_val">#REF!</definedName>
    <definedName name="Var_en_vol">#REF!</definedName>
    <definedName name="vn">#REF!</definedName>
    <definedName name="VN_1">#REF!</definedName>
    <definedName name="VOLAILLES">#REF!</definedName>
    <definedName name="weo">#REF!</definedName>
    <definedName name="wetasubmission">#REF!</definedName>
    <definedName name="Wt_d">#REF!</definedName>
    <definedName name="xvbx">#REF!</definedName>
    <definedName name="xvbxvb">#REF!</definedName>
    <definedName name="xvcbxvbxv">#REF!</definedName>
    <definedName name="Z_112B8339_2081_11D2_BFD2_00A02466506E_.wvu.PrintTitles" localSheetId="17" hidden="1">#REF!,#REF!</definedName>
    <definedName name="Z_112B8339_2081_11D2_BFD2_00A02466506E_.wvu.PrintTitles" hidden="1">#REF!,#REF!</definedName>
    <definedName name="Z_112B833B_2081_11D2_BFD2_00A02466506E_.wvu.PrintTitles" localSheetId="17" hidden="1">#REF!,#REF!</definedName>
    <definedName name="Z_112B833B_2081_11D2_BFD2_00A02466506E_.wvu.PrintTitles" hidden="1">#REF!,#REF!</definedName>
    <definedName name="Z_1A8C061B_2301_11D3_BFD1_000039E37209_.wvu.Cols" localSheetId="17" hidden="1">#REF!,#REF!,#REF!</definedName>
    <definedName name="Z_1A8C061B_2301_11D3_BFD1_000039E37209_.wvu.Cols" hidden="1">#REF!,#REF!,#REF!</definedName>
    <definedName name="Z_1A8C061B_2301_11D3_BFD1_000039E37209_.wvu.Rows" localSheetId="17" hidden="1">#REF!,#REF!,#REF!</definedName>
    <definedName name="Z_1A8C061B_2301_11D3_BFD1_000039E37209_.wvu.Rows" hidden="1">#REF!,#REF!,#REF!</definedName>
    <definedName name="Z_1A8C061C_2301_11D3_BFD1_000039E37209_.wvu.Cols" localSheetId="17" hidden="1">#REF!,#REF!,#REF!</definedName>
    <definedName name="Z_1A8C061C_2301_11D3_BFD1_000039E37209_.wvu.Cols" hidden="1">#REF!,#REF!,#REF!</definedName>
    <definedName name="Z_1A8C061C_2301_11D3_BFD1_000039E37209_.wvu.Rows" localSheetId="17" hidden="1">#REF!,#REF!,#REF!</definedName>
    <definedName name="Z_1A8C061C_2301_11D3_BFD1_000039E37209_.wvu.Rows" hidden="1">#REF!,#REF!,#REF!</definedName>
    <definedName name="Z_1A8C061E_2301_11D3_BFD1_000039E37209_.wvu.Cols" localSheetId="17" hidden="1">#REF!,#REF!,#REF!</definedName>
    <definedName name="Z_1A8C061E_2301_11D3_BFD1_000039E37209_.wvu.Cols" hidden="1">#REF!,#REF!,#REF!</definedName>
    <definedName name="Z_1A8C061E_2301_11D3_BFD1_000039E37209_.wvu.Rows" localSheetId="17" hidden="1">#REF!,#REF!,#REF!</definedName>
    <definedName name="Z_1A8C061E_2301_11D3_BFD1_000039E37209_.wvu.Rows" hidden="1">#REF!,#REF!,#REF!</definedName>
    <definedName name="Z_1A8C061F_2301_11D3_BFD1_000039E37209_.wvu.Cols" localSheetId="17" hidden="1">#REF!,#REF!,#REF!</definedName>
    <definedName name="Z_1A8C061F_2301_11D3_BFD1_000039E37209_.wvu.Cols" hidden="1">#REF!,#REF!,#REF!</definedName>
    <definedName name="Z_1A8C061F_2301_11D3_BFD1_000039E37209_.wvu.Rows" localSheetId="17" hidden="1">#REF!,#REF!,#REF!</definedName>
    <definedName name="Z_1A8C061F_2301_11D3_BFD1_000039E37209_.wvu.Rows" hidden="1">#REF!,#REF!,#REF!</definedName>
    <definedName name="Z_65976840_70A2_11D2_BFD1_C1F7123CE332_.wvu.PrintTitles" localSheetId="17" hidden="1">#REF!,#REF!</definedName>
    <definedName name="Z_65976840_70A2_11D2_BFD1_C1F7123CE332_.wvu.PrintTitles" hidden="1">#REF!,#REF!</definedName>
    <definedName name="Z_BC2BFA12_1C91_11D2_BFD2_00A02466506E_.wvu.PrintTitles" localSheetId="17" hidden="1">#REF!,#REF!</definedName>
    <definedName name="Z_BC2BFA12_1C91_11D2_BFD2_00A02466506E_.wvu.PrintTitles" hidden="1">#REF!,#REF!</definedName>
    <definedName name="Z_E6B74681_BCE1_11D2_BFD1_00A02466506E_.wvu.PrintTitles" localSheetId="17" hidden="1">#REF!,#REF!</definedName>
    <definedName name="Z_E6B74681_BCE1_11D2_BFD1_00A02466506E_.wvu.PrintTitles" hidden="1">#REF!,#REF!</definedName>
    <definedName name="_xlnm.Print_Area" localSheetId="18">'Définitions &amp; abréviations'!$B$2:$N$85</definedName>
    <definedName name="_xlnm.Print_Area" localSheetId="11">'Fin Pub_Annexe'!$A$2:$I$134</definedName>
    <definedName name="_xlnm.Print_Area" localSheetId="12">Finance_Pub_Masse_sal!$B$1:$L$80</definedName>
    <definedName name="_xlnm.Print_Area" localSheetId="10">'Finances Pub'!$A$1:$I$230</definedName>
    <definedName name="_xlnm.Print_Area" localSheetId="19">Répartition!$B$2:$D$43</definedName>
    <definedName name="_xlnm.Print_Area" localSheetId="2">RESUME!$B$1:$J$57</definedName>
    <definedName name="_xlnm.Print_Area" localSheetId="15">Sect_Ext_Annexe_CE!$A$1:$I$74</definedName>
    <definedName name="_xlnm.Print_Area" localSheetId="13">SecteurExt_BDP!$A$1:$I$125</definedName>
    <definedName name="_xlnm.Print_Area" localSheetId="14">SecteurExt_ComExt!$A$1:$O$221</definedName>
    <definedName name="_xlnm.Print_Area" localSheetId="16">SecteurExt_MatPre!$A$1:$I$71</definedName>
    <definedName name="_xlnm.Print_Area" localSheetId="8">SectReel_Agriculture!$A$1:$I$125</definedName>
    <definedName name="_xlnm.Print_Area" localSheetId="4">SectReel_Annexe_CNT!$A$1:$L$69</definedName>
    <definedName name="_xlnm.Print_Area" localSheetId="9">SectReel_AnnexeAgri!$A$1:$H$39</definedName>
    <definedName name="_xlnm.Print_Area" localSheetId="3">SectReel_CNT!$A$1:$L$53</definedName>
    <definedName name="_xlnm.Print_Area" localSheetId="7">SectReel_Elevage!$A$2:$J$150</definedName>
    <definedName name="_xlnm.Print_Area" localSheetId="5">SectReel_IHPC!$B$1:$J$130</definedName>
    <definedName name="_xlnm.Print_Area" localSheetId="6">SectReel_IPI!$B$1:$N$181</definedName>
    <definedName name="_xlnm.Print_Area" localSheetId="17">SITMON!$A$1:$K$129</definedName>
    <definedName name="_xlnm.Print_Area" localSheetId="1">SOMMAIRE!$A$1:$B$40</definedName>
    <definedName name="_xlnm.Print_Area">#REF!</definedName>
    <definedName name="Zone_d_impression_Acueil" localSheetId="0">Acueil!$B$2:$L$90</definedName>
    <definedName name="Zone_d_impression_agri" localSheetId="8">SectReel_Agriculture!$A$1:$I$112</definedName>
    <definedName name="Zone_d_impression_BDP" localSheetId="13">SecteurExt_BDP!$A$1:$I$126</definedName>
    <definedName name="Zone_d_impression_Cnt" localSheetId="3">SectReel_CNT!$A$1:$S$79</definedName>
    <definedName name="Zone_d_impression_IHPC" localSheetId="5">SectReel_IHPC!$B$1:$J$198</definedName>
    <definedName name="Zone_d_impression_marah" localSheetId="7">SectReel_Elevage!$A$2:$J$161</definedName>
    <definedName name="Zone_d_impression_Resume" localSheetId="2">RESUME!$B$1:$J$89</definedName>
    <definedName name="Zone_impres_MI">#REF!</definedName>
    <definedName name="zoneBDP">#REF!</definedName>
    <definedName name="ZoneHypot">#REF!</definedName>
  </definedNames>
  <calcPr calcId="191029" iterate="1" iterateDelta="1E-4"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 i="9" l="1"/>
  <c r="K11" i="9"/>
  <c r="N10" i="9"/>
  <c r="K10" i="9"/>
  <c r="N9" i="9"/>
  <c r="K9" i="9"/>
  <c r="J37" i="21" l="1"/>
  <c r="I37" i="21"/>
  <c r="H37" i="21"/>
  <c r="G37" i="21"/>
  <c r="J36" i="21"/>
  <c r="I36" i="21"/>
  <c r="H36" i="21"/>
  <c r="G36" i="21"/>
  <c r="J35" i="21"/>
  <c r="I35" i="21"/>
  <c r="H35" i="21"/>
  <c r="G35" i="21"/>
  <c r="J34" i="21"/>
  <c r="I34" i="21"/>
  <c r="H34" i="21"/>
  <c r="G34" i="21"/>
  <c r="J33" i="21"/>
  <c r="I33" i="21"/>
  <c r="H33" i="21"/>
  <c r="G33" i="21"/>
  <c r="J32" i="21"/>
  <c r="I32" i="21"/>
  <c r="H32" i="21"/>
  <c r="G32" i="21"/>
  <c r="J31" i="21"/>
  <c r="I31" i="21"/>
  <c r="H31" i="21"/>
  <c r="G31" i="21"/>
  <c r="J30" i="21"/>
  <c r="I30" i="21"/>
  <c r="H30" i="21"/>
  <c r="G30" i="21"/>
  <c r="K29" i="21"/>
  <c r="J29" i="21"/>
  <c r="I29" i="21"/>
  <c r="H29" i="21"/>
  <c r="G29" i="21"/>
  <c r="I28" i="21"/>
  <c r="G28" i="21"/>
  <c r="I27" i="21"/>
  <c r="G27" i="21"/>
  <c r="J26" i="21"/>
  <c r="I26" i="21"/>
  <c r="H26" i="21"/>
  <c r="G26" i="21"/>
  <c r="J25" i="21"/>
  <c r="I25" i="21"/>
  <c r="H25" i="21"/>
  <c r="G25" i="21"/>
  <c r="J24" i="21"/>
  <c r="I24" i="21"/>
  <c r="H24" i="21"/>
  <c r="G24" i="21"/>
  <c r="J23" i="21"/>
  <c r="I23" i="21"/>
  <c r="H23" i="21"/>
  <c r="G23" i="21"/>
  <c r="J22" i="21"/>
  <c r="I22" i="21"/>
  <c r="H22" i="21"/>
  <c r="G22" i="21"/>
  <c r="J21" i="21"/>
  <c r="I21" i="21"/>
  <c r="H21" i="21"/>
  <c r="G21" i="21"/>
  <c r="J20" i="21"/>
  <c r="I20" i="21"/>
  <c r="H20" i="21"/>
  <c r="G20" i="21"/>
  <c r="I26" i="6" l="1"/>
  <c r="J25" i="6"/>
  <c r="I24" i="6"/>
  <c r="J21" i="6"/>
  <c r="J19" i="6"/>
  <c r="J17" i="6"/>
  <c r="J15" i="6"/>
  <c r="I12" i="6"/>
  <c r="I71" i="17"/>
  <c r="H71" i="17"/>
  <c r="I70" i="17"/>
  <c r="H70" i="17"/>
  <c r="I69" i="17"/>
  <c r="H69" i="17"/>
  <c r="I68" i="17"/>
  <c r="H68" i="17"/>
  <c r="I67" i="17"/>
  <c r="H67" i="17"/>
  <c r="I66" i="17"/>
  <c r="H66" i="17"/>
  <c r="I65" i="17"/>
  <c r="H65" i="17"/>
  <c r="I64" i="17"/>
  <c r="H64" i="17"/>
  <c r="I63" i="17"/>
  <c r="H63" i="17"/>
  <c r="I74" i="16"/>
  <c r="H74" i="16"/>
  <c r="I73" i="16"/>
  <c r="H73" i="16"/>
  <c r="I72" i="16"/>
  <c r="H72" i="16"/>
  <c r="I71" i="16"/>
  <c r="H71" i="16"/>
  <c r="I70" i="16"/>
  <c r="H70" i="16"/>
  <c r="J62" i="16"/>
  <c r="I62" i="16"/>
  <c r="H62" i="16"/>
  <c r="J61" i="16"/>
  <c r="I61" i="16"/>
  <c r="H61" i="16"/>
  <c r="J60" i="16"/>
  <c r="I60" i="16"/>
  <c r="J59" i="16"/>
  <c r="I59" i="16"/>
  <c r="H59" i="16"/>
  <c r="J58" i="16"/>
  <c r="I58" i="16"/>
  <c r="H58" i="16"/>
  <c r="J57" i="16"/>
  <c r="I57" i="16"/>
  <c r="H57" i="16"/>
  <c r="J56" i="16"/>
  <c r="I56" i="16"/>
  <c r="H56" i="16"/>
  <c r="J55" i="16"/>
  <c r="I55" i="16"/>
  <c r="H55" i="16"/>
  <c r="J54" i="16"/>
  <c r="I54" i="16"/>
  <c r="H54" i="16"/>
  <c r="J53" i="16"/>
  <c r="I53" i="16"/>
  <c r="H53" i="16"/>
  <c r="J52" i="16"/>
  <c r="I52" i="16"/>
  <c r="H52" i="16"/>
  <c r="J51" i="16"/>
  <c r="I51" i="16"/>
  <c r="H51" i="16"/>
  <c r="J50" i="16"/>
  <c r="I50" i="16"/>
  <c r="H50" i="16"/>
  <c r="J49" i="16"/>
  <c r="I49" i="16"/>
  <c r="H49" i="16"/>
  <c r="J48" i="16"/>
  <c r="I48" i="16"/>
  <c r="H48" i="16"/>
  <c r="J47" i="16"/>
  <c r="I47" i="16"/>
  <c r="H47" i="16"/>
  <c r="J46" i="16"/>
  <c r="I46" i="16"/>
  <c r="H46" i="16"/>
  <c r="J45" i="16"/>
  <c r="I45" i="16"/>
  <c r="H45" i="16"/>
  <c r="J44" i="16"/>
  <c r="I44" i="16"/>
  <c r="H44" i="16"/>
  <c r="J43" i="16"/>
  <c r="I43" i="16"/>
  <c r="H43" i="16"/>
  <c r="J42" i="16"/>
  <c r="I42" i="16"/>
  <c r="H42" i="16"/>
  <c r="J41" i="16"/>
  <c r="I41" i="16"/>
  <c r="H41" i="16"/>
  <c r="J40" i="16"/>
  <c r="I40" i="16"/>
  <c r="H40" i="16"/>
  <c r="J39" i="16"/>
  <c r="I39" i="16"/>
  <c r="H39" i="16"/>
  <c r="J38" i="16"/>
  <c r="J37" i="16"/>
  <c r="I37" i="16"/>
  <c r="H37" i="16"/>
  <c r="K30" i="16"/>
  <c r="I30" i="16"/>
  <c r="H30" i="16"/>
  <c r="K29" i="16"/>
  <c r="I29" i="16"/>
  <c r="H29" i="16"/>
  <c r="K28" i="16"/>
  <c r="I28" i="16"/>
  <c r="H28" i="16"/>
  <c r="K27" i="16"/>
  <c r="I27" i="16"/>
  <c r="H27" i="16"/>
  <c r="K26" i="16"/>
  <c r="I26" i="16"/>
  <c r="H26" i="16"/>
  <c r="K25" i="16"/>
  <c r="I25" i="16"/>
  <c r="H25" i="16"/>
  <c r="K24" i="16"/>
  <c r="I24" i="16"/>
  <c r="H24" i="16"/>
  <c r="K23" i="16"/>
  <c r="I23" i="16"/>
  <c r="H23" i="16"/>
  <c r="K22" i="16"/>
  <c r="I22" i="16"/>
  <c r="H22" i="16"/>
  <c r="K21" i="16"/>
  <c r="I21" i="16"/>
  <c r="H21" i="16"/>
  <c r="K20" i="16"/>
  <c r="I20" i="16"/>
  <c r="H20" i="16"/>
  <c r="K19" i="16"/>
  <c r="I19" i="16"/>
  <c r="H19" i="16"/>
  <c r="K18" i="16"/>
  <c r="I18" i="16"/>
  <c r="H18" i="16"/>
  <c r="K17" i="16"/>
  <c r="I17" i="16"/>
  <c r="H17" i="16"/>
  <c r="K16" i="16"/>
  <c r="I16" i="16"/>
  <c r="H16" i="16"/>
  <c r="K15" i="16"/>
  <c r="I15" i="16"/>
  <c r="H15" i="16"/>
  <c r="K14" i="16"/>
  <c r="I14" i="16"/>
  <c r="H14" i="16"/>
  <c r="K13" i="16"/>
  <c r="I13" i="16"/>
  <c r="H13" i="16"/>
  <c r="K12" i="16"/>
  <c r="I12" i="16"/>
  <c r="H12" i="16"/>
  <c r="K11" i="16"/>
  <c r="I11" i="16"/>
  <c r="H11" i="16"/>
  <c r="K10" i="16"/>
  <c r="I10" i="16"/>
  <c r="H10" i="16"/>
  <c r="K9" i="16"/>
  <c r="K8" i="16"/>
  <c r="I8" i="16"/>
  <c r="H8" i="16"/>
  <c r="I169" i="15"/>
  <c r="H169" i="15"/>
  <c r="I168" i="15"/>
  <c r="H168" i="15"/>
  <c r="H167" i="15"/>
  <c r="I166" i="15"/>
  <c r="H166" i="15"/>
  <c r="I165" i="15"/>
  <c r="H165" i="15"/>
  <c r="I164" i="15"/>
  <c r="H164" i="15"/>
  <c r="I163" i="15"/>
  <c r="H163" i="15"/>
  <c r="I162" i="15"/>
  <c r="H162" i="15"/>
  <c r="I161" i="15"/>
  <c r="H161" i="15"/>
  <c r="I160" i="15"/>
  <c r="H160" i="15"/>
  <c r="F137" i="15"/>
  <c r="E137" i="15"/>
  <c r="H137" i="15" s="1"/>
  <c r="D137" i="15"/>
  <c r="C137" i="15"/>
  <c r="B137" i="15"/>
  <c r="I137" i="15" s="1"/>
  <c r="I136" i="15"/>
  <c r="H136" i="15"/>
  <c r="I135" i="15"/>
  <c r="H135" i="15"/>
  <c r="I134" i="15"/>
  <c r="H134" i="15"/>
  <c r="I133" i="15"/>
  <c r="H133" i="15"/>
  <c r="I132" i="15"/>
  <c r="H132" i="15"/>
  <c r="I131" i="15"/>
  <c r="H131" i="15"/>
  <c r="I130" i="15"/>
  <c r="H130" i="15"/>
  <c r="I128" i="15"/>
  <c r="F128" i="15"/>
  <c r="E128" i="15"/>
  <c r="H128" i="15" s="1"/>
  <c r="D128" i="15"/>
  <c r="C128" i="15"/>
  <c r="B128" i="15"/>
  <c r="I127" i="15"/>
  <c r="H127" i="15"/>
  <c r="I126" i="15"/>
  <c r="H126" i="15"/>
  <c r="I125" i="15"/>
  <c r="H125" i="15"/>
  <c r="I124" i="15"/>
  <c r="H124" i="15"/>
  <c r="I123" i="15"/>
  <c r="H123" i="15"/>
  <c r="I122" i="15"/>
  <c r="H122" i="15"/>
  <c r="I121" i="15"/>
  <c r="H121" i="15"/>
  <c r="I120" i="15"/>
  <c r="H120" i="15"/>
  <c r="I125" i="14"/>
  <c r="H125" i="14"/>
  <c r="K124" i="14"/>
  <c r="J124" i="14"/>
  <c r="I124" i="14"/>
  <c r="H124" i="14"/>
  <c r="K123" i="14"/>
  <c r="J123" i="14"/>
  <c r="I123" i="14"/>
  <c r="H123" i="14"/>
  <c r="K122" i="14"/>
  <c r="J122" i="14"/>
  <c r="I122" i="14"/>
  <c r="H122" i="14"/>
  <c r="K121" i="14"/>
  <c r="J121" i="14"/>
  <c r="I121" i="14"/>
  <c r="H121" i="14"/>
  <c r="K120" i="14"/>
  <c r="J120" i="14"/>
  <c r="I120" i="14"/>
  <c r="H120" i="14"/>
  <c r="K119" i="14"/>
  <c r="J119" i="14"/>
  <c r="I119" i="14"/>
  <c r="H119" i="14"/>
  <c r="K118" i="14"/>
  <c r="J118" i="14"/>
  <c r="I118" i="14"/>
  <c r="H118" i="14"/>
  <c r="K117" i="14"/>
  <c r="J117" i="14"/>
  <c r="I117" i="14"/>
  <c r="H117" i="14"/>
  <c r="K116" i="14"/>
  <c r="J116" i="14"/>
  <c r="I116" i="14"/>
  <c r="H116" i="14"/>
  <c r="K115" i="14"/>
  <c r="J115" i="14"/>
  <c r="I115" i="14"/>
  <c r="H115" i="14"/>
  <c r="K114" i="14"/>
  <c r="J114" i="14"/>
  <c r="I114" i="14"/>
  <c r="H114" i="14"/>
  <c r="K113" i="14"/>
  <c r="J113" i="14"/>
  <c r="I113" i="14"/>
  <c r="H113" i="14"/>
  <c r="K112" i="14"/>
  <c r="J112" i="14"/>
  <c r="I112" i="14"/>
  <c r="H112" i="14"/>
  <c r="K111" i="14"/>
  <c r="J111" i="14"/>
  <c r="I111" i="14"/>
  <c r="H111" i="14"/>
  <c r="K110" i="14"/>
  <c r="J110" i="14"/>
  <c r="I110" i="14"/>
  <c r="H110" i="14"/>
  <c r="K109" i="14"/>
  <c r="J109" i="14"/>
  <c r="I109" i="14"/>
  <c r="H109" i="14"/>
  <c r="K108" i="14"/>
  <c r="J108" i="14"/>
  <c r="I108" i="14"/>
  <c r="H108" i="14"/>
  <c r="K107" i="14"/>
  <c r="J107" i="14"/>
  <c r="I107" i="14"/>
  <c r="H107" i="14"/>
  <c r="K106" i="14"/>
  <c r="J106" i="14"/>
  <c r="I106" i="14"/>
  <c r="H106" i="14"/>
  <c r="K105" i="14"/>
  <c r="J105" i="14"/>
  <c r="I105" i="14"/>
  <c r="H105" i="14"/>
  <c r="K104" i="14"/>
  <c r="J104" i="14"/>
  <c r="I104" i="14"/>
  <c r="H104" i="14"/>
  <c r="K103" i="14"/>
  <c r="J103" i="14"/>
  <c r="I103" i="14"/>
  <c r="H103" i="14"/>
  <c r="K102" i="14"/>
  <c r="J102" i="14"/>
  <c r="I102" i="14"/>
  <c r="H102" i="14"/>
  <c r="K101" i="14"/>
  <c r="J101" i="14"/>
  <c r="I101" i="14"/>
  <c r="H101" i="14"/>
  <c r="O71" i="13"/>
  <c r="K11" i="13"/>
  <c r="J11" i="13"/>
  <c r="K10" i="13"/>
  <c r="J10" i="13"/>
  <c r="K9" i="13"/>
  <c r="J9" i="13"/>
  <c r="I133" i="12"/>
  <c r="H133" i="12"/>
  <c r="I131" i="12"/>
  <c r="H131" i="12"/>
  <c r="I130" i="12"/>
  <c r="H130" i="12"/>
  <c r="I129" i="12"/>
  <c r="H129" i="12"/>
  <c r="I128" i="12"/>
  <c r="H128" i="12"/>
  <c r="I127" i="12"/>
  <c r="H127" i="12"/>
  <c r="I126" i="12"/>
  <c r="H126" i="12"/>
  <c r="I125" i="12"/>
  <c r="H125" i="12"/>
  <c r="I124" i="12"/>
  <c r="H124" i="12"/>
  <c r="I123" i="12"/>
  <c r="H123" i="12"/>
  <c r="I114" i="12"/>
  <c r="I113" i="12"/>
  <c r="I112" i="12"/>
  <c r="I111" i="12"/>
  <c r="I110" i="12"/>
  <c r="I109" i="12"/>
  <c r="I108" i="12"/>
  <c r="I107" i="12"/>
  <c r="I106" i="12"/>
  <c r="I105" i="12"/>
  <c r="I96" i="12"/>
  <c r="H96" i="12"/>
  <c r="I95" i="12"/>
  <c r="H95" i="12"/>
  <c r="I94" i="12"/>
  <c r="H94" i="12"/>
  <c r="I93" i="12"/>
  <c r="H93" i="12"/>
  <c r="I92" i="12"/>
  <c r="H92" i="12"/>
  <c r="H91" i="12"/>
  <c r="I90" i="12"/>
  <c r="H90" i="12"/>
  <c r="I89" i="12"/>
  <c r="H89" i="12"/>
  <c r="I88" i="12"/>
  <c r="I87" i="12"/>
  <c r="H87" i="12"/>
  <c r="I86" i="12"/>
  <c r="H86" i="12"/>
  <c r="I85" i="12"/>
  <c r="H85" i="12"/>
  <c r="I83" i="12"/>
  <c r="H83" i="12"/>
  <c r="I82" i="12"/>
  <c r="H82" i="12"/>
  <c r="I81" i="12"/>
  <c r="H78" i="12"/>
  <c r="I77" i="12"/>
  <c r="H77" i="12"/>
  <c r="I74" i="12"/>
  <c r="H74" i="12"/>
  <c r="I73" i="12"/>
  <c r="H73" i="12"/>
  <c r="I72" i="12"/>
  <c r="H72" i="12"/>
  <c r="I63" i="12"/>
  <c r="H63" i="12"/>
  <c r="I62" i="12"/>
  <c r="H62" i="12"/>
  <c r="I61" i="12"/>
  <c r="H61" i="12"/>
  <c r="I60" i="12"/>
  <c r="H60" i="12"/>
  <c r="K55" i="12"/>
  <c r="K54" i="12"/>
  <c r="K53" i="12"/>
  <c r="K52" i="12"/>
  <c r="K51" i="12"/>
  <c r="I51" i="12"/>
  <c r="H51" i="12"/>
  <c r="K50" i="12"/>
  <c r="K49" i="12"/>
  <c r="I49" i="12"/>
  <c r="H49" i="12"/>
  <c r="K48" i="12"/>
  <c r="I48" i="12"/>
  <c r="H48" i="12"/>
  <c r="K47" i="12"/>
  <c r="I47" i="12"/>
  <c r="H47" i="12"/>
  <c r="K46" i="12"/>
  <c r="I46" i="12"/>
  <c r="H46" i="12"/>
  <c r="K45" i="12"/>
  <c r="I45" i="12"/>
  <c r="H45" i="12"/>
  <c r="K44" i="12"/>
  <c r="I44" i="12"/>
  <c r="H44" i="12"/>
  <c r="K43" i="12"/>
  <c r="I43" i="12"/>
  <c r="H43" i="12"/>
  <c r="K42" i="12"/>
  <c r="I42" i="12"/>
  <c r="H42" i="12"/>
  <c r="K41" i="12"/>
  <c r="I41" i="12"/>
  <c r="H41" i="12"/>
  <c r="K40" i="12"/>
  <c r="K39" i="12"/>
  <c r="I39" i="12"/>
  <c r="H39" i="12"/>
  <c r="K38" i="12"/>
  <c r="I38" i="12"/>
  <c r="H38" i="12"/>
  <c r="K37" i="12"/>
  <c r="I37" i="12"/>
  <c r="H37" i="12"/>
  <c r="K36" i="12"/>
  <c r="K35" i="12"/>
  <c r="I35" i="12"/>
  <c r="H35" i="12"/>
  <c r="K34" i="12"/>
  <c r="I34" i="12"/>
  <c r="H34" i="12"/>
  <c r="K33" i="12"/>
  <c r="I33" i="12"/>
  <c r="H33" i="12"/>
  <c r="I32" i="12"/>
  <c r="H32" i="12"/>
  <c r="I23" i="12"/>
  <c r="H23" i="12"/>
  <c r="I22" i="12"/>
  <c r="H22" i="12"/>
  <c r="I20" i="12"/>
  <c r="H20" i="12"/>
  <c r="I18" i="12"/>
  <c r="H18" i="12"/>
  <c r="I17" i="12"/>
  <c r="H17" i="12"/>
  <c r="I16" i="12"/>
  <c r="H16" i="12"/>
  <c r="I15" i="12"/>
  <c r="H15" i="12"/>
  <c r="I14" i="12"/>
  <c r="H14" i="12"/>
  <c r="I13" i="12"/>
  <c r="H13" i="12"/>
  <c r="I11" i="12"/>
  <c r="H11" i="12"/>
  <c r="I10" i="12"/>
  <c r="H10" i="12"/>
  <c r="H39" i="10"/>
  <c r="H38" i="10"/>
  <c r="H37" i="10"/>
  <c r="H36" i="10"/>
  <c r="M21" i="10"/>
  <c r="K21" i="10"/>
  <c r="L21" i="10" s="1"/>
  <c r="J21" i="10"/>
  <c r="I21" i="10"/>
  <c r="H21" i="10"/>
  <c r="G21" i="10"/>
  <c r="H20" i="10"/>
  <c r="G20" i="10"/>
  <c r="H19" i="10"/>
  <c r="G19" i="10"/>
  <c r="M18" i="10"/>
  <c r="L18" i="10"/>
  <c r="K18" i="10"/>
  <c r="J18" i="10"/>
  <c r="I18" i="10"/>
  <c r="H18" i="10"/>
  <c r="G18" i="10"/>
  <c r="H17" i="10"/>
  <c r="G17" i="10"/>
  <c r="H16" i="10"/>
  <c r="G16" i="10"/>
  <c r="H15" i="10"/>
  <c r="G15" i="10"/>
  <c r="K14" i="10"/>
  <c r="M14" i="10" s="1"/>
  <c r="L28" i="9" s="1"/>
  <c r="J14" i="10"/>
  <c r="I14" i="10"/>
  <c r="H14" i="10"/>
  <c r="G14" i="10"/>
  <c r="H13" i="10"/>
  <c r="G13" i="10"/>
  <c r="H12" i="10"/>
  <c r="G12" i="10"/>
  <c r="H11" i="10"/>
  <c r="G11" i="10"/>
  <c r="K10" i="10"/>
  <c r="M10" i="10" s="1"/>
  <c r="L5" i="9" s="1"/>
  <c r="J10" i="10"/>
  <c r="I10" i="10"/>
  <c r="H10" i="10"/>
  <c r="G10" i="10"/>
  <c r="I19" i="8"/>
  <c r="H19" i="8"/>
  <c r="I18" i="8"/>
  <c r="H18" i="8"/>
  <c r="I17" i="8"/>
  <c r="H17" i="8"/>
  <c r="I16" i="8"/>
  <c r="H16" i="8"/>
  <c r="I15" i="8"/>
  <c r="H15" i="8"/>
  <c r="I14" i="8"/>
  <c r="H14" i="8"/>
  <c r="I13" i="8"/>
  <c r="H13" i="8"/>
  <c r="I12" i="8"/>
  <c r="H12" i="8"/>
  <c r="I11" i="8"/>
  <c r="H11" i="8"/>
  <c r="I10" i="8"/>
  <c r="H10" i="8"/>
  <c r="M179" i="7"/>
  <c r="L179" i="7"/>
  <c r="M178" i="7"/>
  <c r="L178" i="7"/>
  <c r="M177" i="7"/>
  <c r="L177" i="7"/>
  <c r="M176" i="7"/>
  <c r="L176" i="7"/>
  <c r="M170" i="7"/>
  <c r="L170" i="7"/>
  <c r="M169" i="7"/>
  <c r="L169" i="7"/>
  <c r="M168" i="7"/>
  <c r="L168" i="7"/>
  <c r="M167" i="7"/>
  <c r="L167" i="7"/>
  <c r="M166" i="7"/>
  <c r="L166" i="7"/>
  <c r="M165" i="7"/>
  <c r="L165" i="7"/>
  <c r="M164" i="7"/>
  <c r="L164" i="7"/>
  <c r="M163" i="7"/>
  <c r="L163" i="7"/>
  <c r="M162" i="7"/>
  <c r="L162" i="7"/>
  <c r="M161" i="7"/>
  <c r="L161" i="7"/>
  <c r="M160" i="7"/>
  <c r="L160" i="7"/>
  <c r="M159" i="7"/>
  <c r="L159" i="7"/>
  <c r="M158" i="7"/>
  <c r="L158" i="7"/>
  <c r="M157" i="7"/>
  <c r="L157" i="7"/>
  <c r="M156" i="7"/>
  <c r="L156" i="7"/>
  <c r="M155" i="7"/>
  <c r="L155" i="7"/>
  <c r="M154" i="7"/>
  <c r="L154" i="7"/>
  <c r="M153" i="7"/>
  <c r="L153" i="7"/>
  <c r="M152" i="7"/>
  <c r="L152" i="7"/>
  <c r="M151" i="7"/>
  <c r="L151" i="7"/>
  <c r="M150" i="7"/>
  <c r="L150" i="7"/>
  <c r="M149" i="7"/>
  <c r="L149" i="7"/>
  <c r="M148" i="7"/>
  <c r="L148" i="7"/>
  <c r="I34" i="7" s="1"/>
  <c r="M146" i="7"/>
  <c r="L146" i="7"/>
  <c r="M139" i="7"/>
  <c r="L139" i="7"/>
  <c r="M138" i="7"/>
  <c r="L138" i="7"/>
  <c r="M137" i="7"/>
  <c r="C76" i="7" s="1"/>
  <c r="L137" i="7"/>
  <c r="C74" i="7" s="1"/>
  <c r="M136" i="7"/>
  <c r="L136" i="7"/>
  <c r="M135" i="7"/>
  <c r="L135" i="7"/>
  <c r="M134" i="7"/>
  <c r="L134" i="7"/>
  <c r="M133" i="7"/>
  <c r="L133" i="7"/>
  <c r="M132" i="7"/>
  <c r="L132" i="7"/>
  <c r="M131" i="7"/>
  <c r="L131" i="7"/>
  <c r="M130" i="7"/>
  <c r="L130" i="7"/>
  <c r="M129" i="7"/>
  <c r="L129" i="7"/>
  <c r="M128" i="7"/>
  <c r="L128" i="7"/>
  <c r="M127" i="7"/>
  <c r="L127" i="7"/>
  <c r="M126" i="7"/>
  <c r="L126" i="7"/>
  <c r="M125" i="7"/>
  <c r="L125" i="7"/>
  <c r="M124" i="7"/>
  <c r="L124" i="7"/>
  <c r="M123" i="7"/>
  <c r="L123" i="7"/>
  <c r="M122" i="7"/>
  <c r="L122" i="7"/>
  <c r="M121" i="7"/>
  <c r="L121" i="7"/>
  <c r="M120" i="7"/>
  <c r="B58" i="7" s="1"/>
  <c r="L120" i="7"/>
  <c r="B55" i="7" s="1"/>
  <c r="M119" i="7"/>
  <c r="L119" i="7"/>
  <c r="M118" i="7"/>
  <c r="L118" i="7"/>
  <c r="M117" i="7"/>
  <c r="B36" i="7" s="1"/>
  <c r="L117" i="7"/>
  <c r="M115" i="7"/>
  <c r="L115" i="7"/>
  <c r="J76" i="7"/>
  <c r="J74" i="7"/>
  <c r="I58" i="7"/>
  <c r="I56" i="7"/>
  <c r="I36" i="7"/>
  <c r="B34" i="7"/>
  <c r="J27" i="6"/>
  <c r="I27" i="6"/>
  <c r="J26" i="6"/>
  <c r="I25" i="6"/>
  <c r="J24" i="6"/>
  <c r="J23" i="6"/>
  <c r="I23" i="6"/>
  <c r="J22" i="6"/>
  <c r="I22" i="6"/>
  <c r="I21" i="6"/>
  <c r="J20" i="6"/>
  <c r="I20" i="6"/>
  <c r="J18" i="6"/>
  <c r="I18" i="6"/>
  <c r="I17" i="6"/>
  <c r="J16" i="6"/>
  <c r="I16" i="6"/>
  <c r="J14" i="6"/>
  <c r="I14" i="6"/>
  <c r="K13" i="6"/>
  <c r="J13" i="6"/>
  <c r="I13" i="6"/>
  <c r="J12" i="6"/>
  <c r="J11" i="6"/>
  <c r="I11" i="6"/>
  <c r="J9" i="6"/>
  <c r="I9" i="6"/>
  <c r="D33" i="1"/>
  <c r="D25" i="1"/>
  <c r="I15" i="6" l="1"/>
  <c r="I19" i="6"/>
  <c r="L10" i="10"/>
  <c r="K5" i="9" s="1"/>
  <c r="L14" i="10"/>
  <c r="K2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DSSE</author>
  </authors>
  <commentList>
    <comment ref="A118" authorId="0" shapeId="0" xr:uid="{6DFB15A8-6910-4AA5-9921-66C1C61DACC4}">
      <text>
        <r>
          <rPr>
            <b/>
            <sz val="9"/>
            <color indexed="81"/>
            <rFont val="Tahoma"/>
            <family val="2"/>
          </rPr>
          <t>DSSE:</t>
        </r>
        <r>
          <rPr>
            <sz val="9"/>
            <color indexed="81"/>
            <rFont val="Tahoma"/>
            <family val="2"/>
          </rPr>
          <t xml:space="preserve">
Unité ????
</t>
        </r>
      </text>
    </comment>
  </commentList>
</comments>
</file>

<file path=xl/sharedStrings.xml><?xml version="1.0" encoding="utf-8"?>
<sst xmlns="http://schemas.openxmlformats.org/spreadsheetml/2006/main" count="790" uniqueCount="503">
  <si>
    <t>SOMMAIRE</t>
  </si>
  <si>
    <t>RESUME</t>
  </si>
  <si>
    <t>Comptes nationaux trimestriels (CNT)</t>
  </si>
  <si>
    <t>TBE  n° 03/2024</t>
  </si>
  <si>
    <t>au 3ème trimestre 2024</t>
  </si>
  <si>
    <t>Comptes nationaux trimestriels (tableaux annexes)</t>
  </si>
  <si>
    <t>Indices harmonisés des prix à la consommation (IHPC)</t>
  </si>
  <si>
    <t>Indices de la production industrielles (IPI)</t>
  </si>
  <si>
    <t>Elevage</t>
  </si>
  <si>
    <t>Agriculture</t>
  </si>
  <si>
    <t>Agriculture (Tableaux annexes)</t>
  </si>
  <si>
    <t>Finances Publiques</t>
  </si>
  <si>
    <t>Finances Publiques (tableaux Annexes)</t>
  </si>
  <si>
    <t>Masse salariale</t>
  </si>
  <si>
    <t>Balance des paiements</t>
  </si>
  <si>
    <t>Commerce extérieur</t>
  </si>
  <si>
    <t>Commerce extérieur (tableaux annexes)</t>
  </si>
  <si>
    <t>Prix des matières premières exportées</t>
  </si>
  <si>
    <t>Situation monétaire</t>
  </si>
  <si>
    <t>Définitions &amp; abréviations</t>
  </si>
  <si>
    <t>Répartition</t>
  </si>
  <si>
    <t>Synthèse des comptes nationaux trimestriels</t>
  </si>
  <si>
    <t>Glissement trimestriel</t>
  </si>
  <si>
    <t>Glissement annuel</t>
  </si>
  <si>
    <t>Deflateur en glissement trimestriel</t>
  </si>
  <si>
    <t>Deflateur en glissement annuel</t>
  </si>
  <si>
    <r>
      <t xml:space="preserve">PIB en volume aux prix de l'année précédente </t>
    </r>
    <r>
      <rPr>
        <b/>
        <sz val="11"/>
        <color rgb="FF000000"/>
        <rFont val="Aptos Narrow"/>
        <family val="2"/>
        <scheme val="minor"/>
      </rPr>
      <t>chaînés</t>
    </r>
    <r>
      <rPr>
        <b/>
        <sz val="10"/>
        <color rgb="FF000000"/>
        <rFont val="Aptos Narrow"/>
        <family val="2"/>
        <scheme val="minor"/>
      </rPr>
      <t xml:space="preserve"> par secteurs d'activité</t>
    </r>
  </si>
  <si>
    <t>Primaire</t>
  </si>
  <si>
    <t>Secondaire</t>
  </si>
  <si>
    <t>Tertiaire</t>
  </si>
  <si>
    <t>PIB crt</t>
  </si>
  <si>
    <t>PIB Cst N-1</t>
  </si>
  <si>
    <t>Source : MEF / INSD</t>
  </si>
  <si>
    <t>COMPTES NATIONAUX TRIMESTRIELS (CNT)</t>
  </si>
  <si>
    <t>CNT (Milliards de FCFA)</t>
  </si>
  <si>
    <t>Glissement (%)</t>
  </si>
  <si>
    <t>Contrib_Croissance</t>
  </si>
  <si>
    <t>En volume aux prix de l'année précédente chainés, CVS</t>
  </si>
  <si>
    <t>trimestriel</t>
  </si>
  <si>
    <t>annuel</t>
  </si>
  <si>
    <t>t/t-1</t>
  </si>
  <si>
    <t>t/t-4</t>
  </si>
  <si>
    <t>Secteur primaire</t>
  </si>
  <si>
    <t>Agriculture hors égrenage de coton</t>
  </si>
  <si>
    <t>Egrenage de coton</t>
  </si>
  <si>
    <t>Sylviculture et chasse</t>
  </si>
  <si>
    <t>Pêche et aquaculture</t>
  </si>
  <si>
    <t>Secteur secondaire</t>
  </si>
  <si>
    <t>Activites extractives</t>
  </si>
  <si>
    <t>Activités manufacturières</t>
  </si>
  <si>
    <t>Agroalimentaire</t>
  </si>
  <si>
    <t>Fabrication de textiles et articles d'habillements</t>
  </si>
  <si>
    <t>Fabrication de produits minéraux</t>
  </si>
  <si>
    <t>Autres industries manufacturières</t>
  </si>
  <si>
    <t>Electricité - Eau - Assainissement</t>
  </si>
  <si>
    <t>Construction</t>
  </si>
  <si>
    <t>Secteur tertiaire</t>
  </si>
  <si>
    <t>Commerce et réparation</t>
  </si>
  <si>
    <t>Transport et entreposage</t>
  </si>
  <si>
    <t>Hébergement et restauration</t>
  </si>
  <si>
    <t>Information et communication</t>
  </si>
  <si>
    <t>Services Financiers et assurances</t>
  </si>
  <si>
    <t>Activités immobilières</t>
  </si>
  <si>
    <t>Activités professionnelles, scientifiques, techniques, Services de soutien et de bureau</t>
  </si>
  <si>
    <t>Services d'administration publique et autres services collectifs ou personnels</t>
  </si>
  <si>
    <t>Impôts et taxes nets sur les produits</t>
  </si>
  <si>
    <t>Produit Interieur Brut volume aux prix de l'année précédente chaînés</t>
  </si>
  <si>
    <t>Déflateur_PIB</t>
  </si>
  <si>
    <t>En valeur courante, CVS</t>
  </si>
  <si>
    <t>Produit Interieur Brut en valeur courante CVS</t>
  </si>
  <si>
    <t>INDICE HARMONISE DES PRIX A LA CONSOMMATION (IHPC)</t>
  </si>
  <si>
    <t>IHPC Trimestriel</t>
  </si>
  <si>
    <t>Glissement</t>
  </si>
  <si>
    <t>Base 100 = 2014</t>
  </si>
  <si>
    <t>Inflation moyenne en fin de période</t>
  </si>
  <si>
    <t>ENSEMBLE IHPC</t>
  </si>
  <si>
    <t>Inflation moyenne en fin de période de l'année précédente</t>
  </si>
  <si>
    <t>PRODUITS ALIM. ET BOISSONS NON ALC.</t>
  </si>
  <si>
    <t>BOISSONS ALCOOLISEES, TABACS ET STUPEFIANTS</t>
  </si>
  <si>
    <t>Différence</t>
  </si>
  <si>
    <t>ART. D'HABILLEMENT ET ARTICLES CHAUSSANTS</t>
  </si>
  <si>
    <t>LOGEMENT, EAU, ELECTRICITE, GAZ, AUTRES COMB.</t>
  </si>
  <si>
    <t>AMEUBL., EQUIP. MENAGER, ENTRET. MAISON</t>
  </si>
  <si>
    <t>SANTE</t>
  </si>
  <si>
    <t>TRANSPORTS</t>
  </si>
  <si>
    <t>COMMUNICATION</t>
  </si>
  <si>
    <t>LOISIRS,  SPECTACLES ET CULTURE</t>
  </si>
  <si>
    <t>ENSEIGNEMENT</t>
  </si>
  <si>
    <t>HOTELS, CAFES, RESTAURANTS</t>
  </si>
  <si>
    <t>AUTRES BIENS ET SERVICES</t>
  </si>
  <si>
    <t>Local</t>
  </si>
  <si>
    <t>Importé</t>
  </si>
  <si>
    <t>SECTEUR REEL</t>
  </si>
  <si>
    <t>INDICE DE LA PRODUCTION INDUSTRIELLE (IPI) RENOVE</t>
  </si>
  <si>
    <t>INDICE DES PRIX DE LA PRODUCTION INDUSTRIELLE (IPPI)</t>
  </si>
  <si>
    <t xml:space="preserve"> </t>
  </si>
  <si>
    <t xml:space="preserve">Les CNT indique une baisse de l'extraction au </t>
  </si>
  <si>
    <t>T2024 (-4,6%)</t>
  </si>
  <si>
    <t xml:space="preserve">La production de l'or baisse de 5,7% </t>
  </si>
  <si>
    <t>IPI indique une hausse de 7,8% pour l'extraction</t>
  </si>
  <si>
    <t>OPINIONS DES CHEFS D'ENTREPRISES SUR LA CONJONCTURE</t>
  </si>
  <si>
    <t>IPI rénové Trimestriel</t>
  </si>
  <si>
    <t>Base 100 = 2015</t>
  </si>
  <si>
    <t>Ensemble IPI</t>
  </si>
  <si>
    <t>Industries extractives</t>
  </si>
  <si>
    <t>Extraction de minerais métalliques</t>
  </si>
  <si>
    <t>Activités de soutien aux industries extractives</t>
  </si>
  <si>
    <t>Industries manufacturières</t>
  </si>
  <si>
    <t>Fabrication de produits alimentaires</t>
  </si>
  <si>
    <t>Fabrication de boissons</t>
  </si>
  <si>
    <t>Fabrication de produits a base de tabac</t>
  </si>
  <si>
    <t>Activites de fabrication de textiles</t>
  </si>
  <si>
    <t>Fabrication d'articles d'habillement</t>
  </si>
  <si>
    <t>Travail du cuir ; fabrication d'articles de voyage et de chaussures</t>
  </si>
  <si>
    <t>Travail du bois et fabrication d'articles en bois hors meubles</t>
  </si>
  <si>
    <t>Fabrication du papier et du carton</t>
  </si>
  <si>
    <t>Imprimerie et reproduction d'enregistrements</t>
  </si>
  <si>
    <t>Fabrication de produits chimiques</t>
  </si>
  <si>
    <t>Travail du caoutchouc et du plastique</t>
  </si>
  <si>
    <t>Fabrication de materiaux mineraux</t>
  </si>
  <si>
    <t>Métallurgie</t>
  </si>
  <si>
    <t>Fabrication d'ouvrages en métaux</t>
  </si>
  <si>
    <t>Fabrication de meubles et matelas</t>
  </si>
  <si>
    <t>Autres industries manufacturieres</t>
  </si>
  <si>
    <t>Industries de production et de distribution d’électricité, de gaz et d’eau</t>
  </si>
  <si>
    <t>Production et distribution d'électricité et de gaz</t>
  </si>
  <si>
    <t>Captage, traitement et distribution d'eau</t>
  </si>
  <si>
    <t>Source : MEFP / INSD</t>
  </si>
  <si>
    <t>IPPI Trimestriel</t>
  </si>
  <si>
    <t>Ensemble IPPI</t>
  </si>
  <si>
    <t>Soldes d'opinions</t>
  </si>
  <si>
    <t>VENTES</t>
  </si>
  <si>
    <t>PRODUCTION</t>
  </si>
  <si>
    <t>EMPLOI</t>
  </si>
  <si>
    <t>TRESORERIE</t>
  </si>
  <si>
    <t>CLIMAT DES AFFAIRES</t>
  </si>
  <si>
    <t>Prix sur les marchés de référence (En Francs CFA / Tête)</t>
  </si>
  <si>
    <t>Prix au producteur du taureau</t>
  </si>
  <si>
    <t>Prix à l'exportation du taureau</t>
  </si>
  <si>
    <t>Prix au producteur du bélier</t>
  </si>
  <si>
    <t>Prix à l'exportation du bélier</t>
  </si>
  <si>
    <t>Prix au producteur du bouc</t>
  </si>
  <si>
    <t>Prix à l'exportation du bouc</t>
  </si>
  <si>
    <t>Prix au producteur du poulet</t>
  </si>
  <si>
    <t>Prix à l'exportation du poulet</t>
  </si>
  <si>
    <t>Prix au producteur de la pintade</t>
  </si>
  <si>
    <t>Prix à l'exportation de la pintade</t>
  </si>
  <si>
    <t>Evolution globale des principales céréales sur les marchés de collecte</t>
  </si>
  <si>
    <t>T/T-1</t>
  </si>
  <si>
    <t>T/T-4</t>
  </si>
  <si>
    <t>Evolution globale des principales céréales sur les marchés de détail</t>
  </si>
  <si>
    <t>Marchés de collecte (céréales)</t>
  </si>
  <si>
    <t>Prix moyen pondéré t-4</t>
  </si>
  <si>
    <t>Prix moyen pondéré t-1</t>
  </si>
  <si>
    <t>Prix moyen pondéré t</t>
  </si>
  <si>
    <t>Prix au producteur du maïs blanc</t>
  </si>
  <si>
    <t>Prix au consommateur du maïs blanc</t>
  </si>
  <si>
    <t>Prix au producteur du mil local</t>
  </si>
  <si>
    <t>Marché de détail (céréales)</t>
  </si>
  <si>
    <t>Prix au consommateur du mil local</t>
  </si>
  <si>
    <t>Prix au producteur du sorgho blanc</t>
  </si>
  <si>
    <t>Prix au consommateur du sorgho blanc</t>
  </si>
  <si>
    <t>Prix au producteur du riz décortiqué</t>
  </si>
  <si>
    <t>Marchés de collecte (rente)</t>
  </si>
  <si>
    <t>Prix au consommateur du riz décortiqué</t>
  </si>
  <si>
    <t>Prix moyen t-4</t>
  </si>
  <si>
    <t>Prix moyen  t-1</t>
  </si>
  <si>
    <t>Prix moyen t</t>
  </si>
  <si>
    <t>Prix au producteur du sésame</t>
  </si>
  <si>
    <t>Prix au consommateur du sésame</t>
  </si>
  <si>
    <t>Marché de détail (rente)</t>
  </si>
  <si>
    <t>Prix au producteur du niébé</t>
  </si>
  <si>
    <t>Prix au consommateur du niébé</t>
  </si>
  <si>
    <t>Croissance moyenne</t>
  </si>
  <si>
    <t>Quinquenale</t>
  </si>
  <si>
    <t>Annuelle</t>
  </si>
  <si>
    <t>Production brute totale de céréales</t>
  </si>
  <si>
    <t>dont : Production brute de mil</t>
  </si>
  <si>
    <t>dont : Production brute de sorgho</t>
  </si>
  <si>
    <t>dont : Production brute de maïs</t>
  </si>
  <si>
    <t>dont : Production brute de riz (pluvial et irrigué)</t>
  </si>
  <si>
    <t>dont : Production fonio</t>
  </si>
  <si>
    <t>Arachide</t>
  </si>
  <si>
    <t>Coton</t>
  </si>
  <si>
    <t>Soja</t>
  </si>
  <si>
    <t>Sésame</t>
  </si>
  <si>
    <t xml:space="preserve">RECETTES </t>
  </si>
  <si>
    <t>Dépenses</t>
  </si>
  <si>
    <t xml:space="preserve">Charges </t>
  </si>
  <si>
    <t>Ligne 42 de l'annexe</t>
  </si>
  <si>
    <t>TRANSACTIONS SUR ACTIFS NON FINANCIERS</t>
  </si>
  <si>
    <t>Soldes</t>
  </si>
  <si>
    <t>Financement</t>
  </si>
  <si>
    <t>ENCOURS DE LA DETTE PUBLIQUE</t>
  </si>
  <si>
    <t>SERVICE DE LA DETTE PUBLIQUE</t>
  </si>
  <si>
    <t>ANNEXES</t>
  </si>
  <si>
    <t>RECETTES CUMULEES</t>
  </si>
  <si>
    <t>Prévision budgétaire</t>
  </si>
  <si>
    <t>Taux d'exécution</t>
  </si>
  <si>
    <t>Glissement annuel (%)</t>
  </si>
  <si>
    <t>(En millions Francs CFA)</t>
  </si>
  <si>
    <t>(2024)</t>
  </si>
  <si>
    <t>RECETTES</t>
  </si>
  <si>
    <t>Recettes fiscales</t>
  </si>
  <si>
    <t>dont Recettes  fiscales minières</t>
  </si>
  <si>
    <t>Impôts sur le revenu, les bénéfices et les gains en capital</t>
  </si>
  <si>
    <t>Impôts sur les salaires et la  main-d’œuvre</t>
  </si>
  <si>
    <t>Impôts sur le patrimoine</t>
  </si>
  <si>
    <t>Impôts sur les biens et services</t>
  </si>
  <si>
    <t>Impôts sur le commerce extérieur et les transactions internationales</t>
  </si>
  <si>
    <t xml:space="preserve">    Autres recettes fiscales</t>
  </si>
  <si>
    <t>Cotisations sociales</t>
  </si>
  <si>
    <t>Dons</t>
  </si>
  <si>
    <t>Dons courants</t>
  </si>
  <si>
    <t>Dons en capital</t>
  </si>
  <si>
    <t>Autres recettes</t>
  </si>
  <si>
    <t>dont autres recettes minières</t>
  </si>
  <si>
    <t>DEPENSES</t>
  </si>
  <si>
    <t>DEPENSES CUMULEES</t>
  </si>
  <si>
    <t>CHARGES</t>
  </si>
  <si>
    <t xml:space="preserve">Rémunération des salariés </t>
  </si>
  <si>
    <t>Utilisation de biens et services</t>
  </si>
  <si>
    <t>Consommation de capital fixe</t>
  </si>
  <si>
    <t>Intérêts</t>
  </si>
  <si>
    <t>Aux non-résidents</t>
  </si>
  <si>
    <t>Aux résidents autres que les administrations publiques</t>
  </si>
  <si>
    <t>Aux autres unités d’administration publique</t>
  </si>
  <si>
    <t>Subventions</t>
  </si>
  <si>
    <t>Prestations sociales</t>
  </si>
  <si>
    <t>Autres charges</t>
  </si>
  <si>
    <t>Dont investissement sur ressources propres</t>
  </si>
  <si>
    <t>Acquisition nette d'actifs non financiers</t>
  </si>
  <si>
    <t xml:space="preserve">      Actifs fixes </t>
  </si>
  <si>
    <t xml:space="preserve">     Stocks </t>
  </si>
  <si>
    <t xml:space="preserve">     Objets de valeur </t>
  </si>
  <si>
    <t xml:space="preserve">     Actifs non produits </t>
  </si>
  <si>
    <t xml:space="preserve">SOLDES </t>
  </si>
  <si>
    <t>SOLDES CUMULEES</t>
  </si>
  <si>
    <t>Solde net de gestion</t>
  </si>
  <si>
    <t>Solde net de gestion hors dons</t>
  </si>
  <si>
    <t>Solde primaire net de gestion</t>
  </si>
  <si>
    <t>Capacité/besoin de financement</t>
  </si>
  <si>
    <t>FINANCEMENT</t>
  </si>
  <si>
    <t>TRANSACTIONS SUR ACTIFS FINANCIERS ET PASSIFS (FINANCEMENT)</t>
  </si>
  <si>
    <t>Actifs financiers</t>
  </si>
  <si>
    <t>Intérieurs</t>
  </si>
  <si>
    <t>dont numéraire et depot</t>
  </si>
  <si>
    <t>dont Titre de créances</t>
  </si>
  <si>
    <t>dont crédits</t>
  </si>
  <si>
    <t>Extérieurs</t>
  </si>
  <si>
    <t>Passifs</t>
  </si>
  <si>
    <t xml:space="preserve">Emissions </t>
  </si>
  <si>
    <t>remboursements</t>
  </si>
  <si>
    <t>Tirages</t>
  </si>
  <si>
    <t>Encours de la dette publique</t>
  </si>
  <si>
    <t>Encours de la dette publique Intérieure</t>
  </si>
  <si>
    <t xml:space="preserve">    Institutions financières</t>
  </si>
  <si>
    <t xml:space="preserve">    Institutions non financières</t>
  </si>
  <si>
    <t>Encours de la dette publique extérieure</t>
  </si>
  <si>
    <t xml:space="preserve">         Banques commerciales</t>
  </si>
  <si>
    <t xml:space="preserve">   Multilatéraux</t>
  </si>
  <si>
    <t xml:space="preserve">   Bilatéraux</t>
  </si>
  <si>
    <t>Encours de la dette totale / PIB</t>
  </si>
  <si>
    <t>Total service dette publique</t>
  </si>
  <si>
    <t>Amortissements (int. et ext.)</t>
  </si>
  <si>
    <t>Intérêts (intérieurs et extérieurs)</t>
  </si>
  <si>
    <t>Service dette publique int.</t>
  </si>
  <si>
    <t>Amortissements</t>
  </si>
  <si>
    <t>Service dette publique ext.</t>
  </si>
  <si>
    <t>Service dette ext./recettes totales</t>
  </si>
  <si>
    <t xml:space="preserve">Effectif des agents émargeants sur le SIGASPE </t>
  </si>
  <si>
    <t>Masse salariale des agents émargeants sur le SIGASPE (en milliards)</t>
  </si>
  <si>
    <t>Salaire moyen ( F CFA)</t>
  </si>
  <si>
    <t>Source : MEF/DGESS, à partir des données de la DGB</t>
  </si>
  <si>
    <t>NB : Ces données ne prennent pas en compte les Forces Armées Nationales et les Missions Diplomatiques et  Postes Consulaires</t>
  </si>
  <si>
    <t>En milliards de Francs CFA</t>
  </si>
  <si>
    <t>Compte des transactions courantes</t>
  </si>
  <si>
    <t>Biens et services</t>
  </si>
  <si>
    <t>Biens</t>
  </si>
  <si>
    <t>Services</t>
  </si>
  <si>
    <t>Revenu primaire</t>
  </si>
  <si>
    <t xml:space="preserve">      – Intérêt sur dette publique</t>
  </si>
  <si>
    <t>Revenu secondaire</t>
  </si>
  <si>
    <t>Administrations publiques</t>
  </si>
  <si>
    <t>Autres secteurs</t>
  </si>
  <si>
    <t xml:space="preserve">      – Envois de fonds des travailleurs</t>
  </si>
  <si>
    <t>Compte de capital</t>
  </si>
  <si>
    <t>Transferts de capital</t>
  </si>
  <si>
    <t>Administration publique</t>
  </si>
  <si>
    <t>Autre secteurs</t>
  </si>
  <si>
    <t>Capacité (+) / besoin (-) de financement (solde des comptes des transactions courantes et de capital)</t>
  </si>
  <si>
    <t>Compte financier</t>
  </si>
  <si>
    <t>Investissement direct</t>
  </si>
  <si>
    <t>Titres de participation</t>
  </si>
  <si>
    <t>Instruments de dettes</t>
  </si>
  <si>
    <t>Investissements de portefeuille</t>
  </si>
  <si>
    <t>Titres de créances (Bons et obligation du Trésor)</t>
  </si>
  <si>
    <t>Autres investissements</t>
  </si>
  <si>
    <t>Solde global</t>
  </si>
  <si>
    <t>COMMERCE EXTERIEUR</t>
  </si>
  <si>
    <t>REPARTITION GEOGRAPHIQUE DU COMMERCE EXTERIEUR</t>
  </si>
  <si>
    <t>IMPORTATION (millions de FCFA)</t>
  </si>
  <si>
    <t>Afrique</t>
  </si>
  <si>
    <t>dont CEDEAO</t>
  </si>
  <si>
    <t>dont UEMOA</t>
  </si>
  <si>
    <t>Amérique</t>
  </si>
  <si>
    <t>Asie</t>
  </si>
  <si>
    <t>Europ</t>
  </si>
  <si>
    <t>Oceanie</t>
  </si>
  <si>
    <t>Total Importation</t>
  </si>
  <si>
    <t>EXPORTATION (millions de FCFA)</t>
  </si>
  <si>
    <t>Total exportation</t>
  </si>
  <si>
    <t>Source : MEF/ INSD</t>
  </si>
  <si>
    <t>EVOLUTION DES EXPORTATIONS DES FILIERES PORTEUSES</t>
  </si>
  <si>
    <t>Mangue</t>
  </si>
  <si>
    <t>Oignon</t>
  </si>
  <si>
    <t>Karité</t>
  </si>
  <si>
    <t>Bétail et viande</t>
  </si>
  <si>
    <t>Cuirs et peaux</t>
  </si>
  <si>
    <t>Cajou</t>
  </si>
  <si>
    <t>Tomate</t>
  </si>
  <si>
    <t>TEXTILES ET HABILLEMENT</t>
  </si>
  <si>
    <t>Miel</t>
  </si>
  <si>
    <t>INDICE DU COMMERCE EXTERIEUR</t>
  </si>
  <si>
    <t>IMPORTATIONS EN VALEURS (En millions de Francs CFA)</t>
  </si>
  <si>
    <t>IMPORTATIONS EN VALEURS</t>
  </si>
  <si>
    <t>(En mois de Francs CFA)</t>
  </si>
  <si>
    <t>TOTAL</t>
  </si>
  <si>
    <t>Animaux vivants et produits du règne animal</t>
  </si>
  <si>
    <t>Produits du règne végétal</t>
  </si>
  <si>
    <t>Graisses et huiles animales ou végétales</t>
  </si>
  <si>
    <t>Produits des industries alimentaires ; boissons, alcools</t>
  </si>
  <si>
    <t>Produits minéraux</t>
  </si>
  <si>
    <t xml:space="preserve">Produits des indust. chimiq. ou des indust. Connexes </t>
  </si>
  <si>
    <t xml:space="preserve">Mat. plastiq. et ouvrages en ces matières ; caoutchouc </t>
  </si>
  <si>
    <t xml:space="preserve">Peaux, cuirs, pelleteries et ouvrages en ces matières </t>
  </si>
  <si>
    <t xml:space="preserve">Bois, charbon de bois et ouvrages en bois ; liège </t>
  </si>
  <si>
    <t xml:space="preserve">Pâte de bois ou d'autres matières fibreuses cellulosiques </t>
  </si>
  <si>
    <t>Matières textiles et ouvrages en ces matières</t>
  </si>
  <si>
    <t>Chaussures, coiffures, parapl., parasols, cannes, fouets</t>
  </si>
  <si>
    <t>Ouvrages en pierres, plâtre, ciment, amiante, mica...</t>
  </si>
  <si>
    <t>Perles fines/de cult., pierres gemmes, mét. préci.</t>
  </si>
  <si>
    <t>Métaux communs et ouvrages en ces métaux</t>
  </si>
  <si>
    <t>Machines et appareils, mat. électrique et leurs parties</t>
  </si>
  <si>
    <t>Matériel de transport</t>
  </si>
  <si>
    <t>Instruments et appareils d'optique, de photographie...</t>
  </si>
  <si>
    <t>Armes, munitions et leurs parties et accessoires</t>
  </si>
  <si>
    <t>marchandises et produits divers (import)</t>
  </si>
  <si>
    <t>objets d'art, de collection ou d'antiquite(import)</t>
  </si>
  <si>
    <t>EXPORTATIONS EN VALEURS (En millions de Francs CFA)</t>
  </si>
  <si>
    <t>EXPORTATIONS EN VALEURS</t>
  </si>
  <si>
    <t>Animaux vivants et produits du règne animal(EXPORT)</t>
  </si>
  <si>
    <t>Produits du règne végétal(EXPORT)</t>
  </si>
  <si>
    <t>dont arachides, sésame et autres graines et fruits oléagineux(EXPORT)</t>
  </si>
  <si>
    <t>Graisses et huiles animales ou végétales (EXPORT)</t>
  </si>
  <si>
    <t>Produits des industries alimentaires ; boissons, alcools(EXPORT)</t>
  </si>
  <si>
    <t>Produits minéraux(EXPORT)</t>
  </si>
  <si>
    <t>Produits des indust. chimiq. ou des indust. connexes(EXPORT)</t>
  </si>
  <si>
    <t>Mat. plastiq. et ouvrages en ces matières ; caoutchouc(EXPORT)</t>
  </si>
  <si>
    <t>Peaux, cuirs, pelleteries et ouvrages en ces matières (EXPORT)</t>
  </si>
  <si>
    <t>Bois, charbon de bois et ouvrages en bois ; liège (EXPORT)</t>
  </si>
  <si>
    <t>Pâte de bois ou d'autres matières fibreuses cellulosiques (EXPORT)</t>
  </si>
  <si>
    <t>Matières textiles et ouvrages en ces matières(EXPORT)</t>
  </si>
  <si>
    <t>dont coton fibre(EXPORT)</t>
  </si>
  <si>
    <t>Chaussures, coiffures, parapl., parasols, cannes, fouets(EXPORT)</t>
  </si>
  <si>
    <t>Ouvrages en pierres, plâtre, ciment, amiante, mica (EXPORT)</t>
  </si>
  <si>
    <t>Perles fines/de culture, pierres gemmes, mét. précieux(EXPORT)</t>
  </si>
  <si>
    <t>dont or(EXPORT)</t>
  </si>
  <si>
    <t>Métaux communs et ouvrages en ces métaux (EXPORT)</t>
  </si>
  <si>
    <t>Machines et appareils, mat. électrique et leurs parties(EXPORT)</t>
  </si>
  <si>
    <t>Matériel de transport(EXPORT)</t>
  </si>
  <si>
    <t>Instruments et appareils d'optique, de photographie(EXPORT)</t>
  </si>
  <si>
    <t>Armes, munitions et leurs parties et accessoires(EXPORT)</t>
  </si>
  <si>
    <t>Marchandises et produits divers(EXPORT)</t>
  </si>
  <si>
    <t>Objets d'art, de collection ou d'antiquité(export)</t>
  </si>
  <si>
    <t>INDICES DU COMMERCE EXTERIEUR</t>
  </si>
  <si>
    <t>Indice</t>
  </si>
  <si>
    <t>Indice prix à l'exportation</t>
  </si>
  <si>
    <t>Indice prix à l'importation</t>
  </si>
  <si>
    <t>Indice des termes de l'échange</t>
  </si>
  <si>
    <t>Indice de gain à l'exportation</t>
  </si>
  <si>
    <t>Couverture des Importations par les Exportations (%)</t>
  </si>
  <si>
    <t>MARCHE INTERNATIONAL</t>
  </si>
  <si>
    <t>Moyenne trimestrielle</t>
  </si>
  <si>
    <t>Taux de change du Dollar (en Francs CFA)</t>
  </si>
  <si>
    <t>Cours mondial du pétrole (en $ US / Baril)</t>
  </si>
  <si>
    <t>Cours mondial du coton (Indice Liverpool $ US / tonne)</t>
  </si>
  <si>
    <t>Cours mondial de l'Or (en $ US / g)</t>
  </si>
  <si>
    <t>Cours mondial du zinc (en $ US / Tonne)</t>
  </si>
  <si>
    <t>Cours mondial du pétrole (1000 Francs CFA / Baril)</t>
  </si>
  <si>
    <t>Cours mondial du coton (FCFA / Kg)</t>
  </si>
  <si>
    <t>Cours mondial de l'Or (1000 Francs CFA / g)</t>
  </si>
  <si>
    <t>Cours mondial du zinc (1000 Francs CFA / g)</t>
  </si>
  <si>
    <t>AGREGATS MONETAIRES</t>
  </si>
  <si>
    <t>Variation</t>
  </si>
  <si>
    <t>Niv trim T-1</t>
  </si>
  <si>
    <t>% trim T-1</t>
  </si>
  <si>
    <t>Niv an-1</t>
  </si>
  <si>
    <t>% an-1</t>
  </si>
  <si>
    <t>Circulation fiduciaire</t>
  </si>
  <si>
    <t>Dépôts transférables</t>
  </si>
  <si>
    <t>BCEAO</t>
  </si>
  <si>
    <t>Banques</t>
  </si>
  <si>
    <t>CCP et CNE</t>
  </si>
  <si>
    <t>M1</t>
  </si>
  <si>
    <t>Autres dépôts inclus dans la masse monétaire (1)</t>
  </si>
  <si>
    <t>Masse monétaire (M2)</t>
  </si>
  <si>
    <t>Actifs extérieurs nets</t>
  </si>
  <si>
    <t>Créances intérieures</t>
  </si>
  <si>
    <t>Créances nettes sur l'Administration Centrale</t>
  </si>
  <si>
    <t>Créances sur l'économie</t>
  </si>
  <si>
    <t>Sources : B.C.E.A.O.</t>
  </si>
  <si>
    <t>BCEAO :</t>
  </si>
  <si>
    <t>Banque Centrale des Etats de l'Afrique de l'Ouest</t>
  </si>
  <si>
    <t>DGEP :</t>
  </si>
  <si>
    <t>Direction Générale de l'Economie et de la Planification</t>
  </si>
  <si>
    <t xml:space="preserve">DGESS : </t>
  </si>
  <si>
    <t>Direction Générale des Etudes et des Statistiques Sectorielles</t>
  </si>
  <si>
    <t>DGTCP :</t>
  </si>
  <si>
    <t>Direction Générale du Trésor et de la Comptabilité Publique</t>
  </si>
  <si>
    <t xml:space="preserve">ENEC  : </t>
  </si>
  <si>
    <t xml:space="preserve">Enquête Nationale sur les Effectifs du Cheptel </t>
  </si>
  <si>
    <t>Est. :</t>
  </si>
  <si>
    <t>Estimation</t>
  </si>
  <si>
    <t>IHPC :</t>
  </si>
  <si>
    <t>Indice Harmonisé des Prix à la Consommation</t>
  </si>
  <si>
    <t>INSD :</t>
  </si>
  <si>
    <t>Institut National de la Statistique et de la Démographie</t>
  </si>
  <si>
    <t xml:space="preserve">MAAH : </t>
  </si>
  <si>
    <t>Ministère de l'Agriculture et des Aménagements Hydrauliques</t>
  </si>
  <si>
    <t>MINEFID  :</t>
  </si>
  <si>
    <t>Ministère de l'Economie, des Finances et du Dévéloppement</t>
  </si>
  <si>
    <t>MRAH :</t>
  </si>
  <si>
    <t>Ministre des Ressources Animales et Halieutiques</t>
  </si>
  <si>
    <t>Prov. :</t>
  </si>
  <si>
    <t>Données provisoires</t>
  </si>
  <si>
    <t>SONAGESS  :</t>
  </si>
  <si>
    <t>SOciété NAtionale de GEstion du Stock de Sécurité alimentaire</t>
  </si>
  <si>
    <t>TOFE :</t>
  </si>
  <si>
    <t>Tableau des Opérations Financières de l'Etat</t>
  </si>
  <si>
    <t>UEMOA :</t>
  </si>
  <si>
    <t>Union Economique et Monétaire Ouest Africaine</t>
  </si>
  <si>
    <t>NOM, Prénoms</t>
  </si>
  <si>
    <t>Tâches</t>
  </si>
  <si>
    <t>Structures</t>
  </si>
  <si>
    <t>KABORE, Barbi</t>
  </si>
  <si>
    <t>Coordonnateurs généraux</t>
  </si>
  <si>
    <t>INSD</t>
  </si>
  <si>
    <t>NIANGAO, Issaka</t>
  </si>
  <si>
    <t xml:space="preserve">Indice harmonisé des prix à la consommation </t>
  </si>
  <si>
    <t>TASSEMBEDO Mathieu</t>
  </si>
  <si>
    <t>Prix des produits de l'élevage</t>
  </si>
  <si>
    <t>DGESS/MRAH</t>
  </si>
  <si>
    <t>ZANGO/ZEBA Salimata</t>
  </si>
  <si>
    <t>Prix des produits agricoles</t>
  </si>
  <si>
    <t>SONAGESS</t>
  </si>
  <si>
    <t>PODA Ansonibè</t>
  </si>
  <si>
    <t>KABORE Ali</t>
  </si>
  <si>
    <t>Indice harmonisé de la production industrielle</t>
  </si>
  <si>
    <t>Production de l'élevage</t>
  </si>
  <si>
    <t>Production de l'agriculture</t>
  </si>
  <si>
    <t>DIABATE Hamadou</t>
  </si>
  <si>
    <t>Finances publiques</t>
  </si>
  <si>
    <t>DGESS/MINEFID</t>
  </si>
  <si>
    <t>MILLOGO Hugues Armel</t>
  </si>
  <si>
    <t>DGTCP</t>
  </si>
  <si>
    <t>MOSSE Francis</t>
  </si>
  <si>
    <t>BORO Soraya</t>
  </si>
  <si>
    <t>Secteur extérieur (Balance des paiements)</t>
  </si>
  <si>
    <t>SARA Karim</t>
  </si>
  <si>
    <t>Secteur extérieur (Export - Import)</t>
  </si>
  <si>
    <t>KERE Brahima</t>
  </si>
  <si>
    <t>Secteur extérieur (Cours des matières premières)</t>
  </si>
  <si>
    <t>DGEP</t>
  </si>
  <si>
    <t>Comptes nationaux trimestriels</t>
  </si>
  <si>
    <t>NEYA Ferdinand</t>
  </si>
  <si>
    <t>KOCTY Abdoulaye</t>
  </si>
  <si>
    <t>Travaux de synthèses</t>
  </si>
  <si>
    <t>2. Trim.</t>
  </si>
  <si>
    <t>3. Trim.</t>
  </si>
  <si>
    <t>4. Trim.</t>
  </si>
  <si>
    <t>1. Trim.</t>
  </si>
  <si>
    <t>2.Trim</t>
  </si>
  <si>
    <t>3. TRIM.</t>
  </si>
  <si>
    <t>4. TRIM.</t>
  </si>
  <si>
    <t>1. TRIM.</t>
  </si>
  <si>
    <t>2. TRIM.</t>
  </si>
  <si>
    <t>3.Trim</t>
  </si>
  <si>
    <t>4.Trim</t>
  </si>
  <si>
    <t>1.Trim</t>
  </si>
  <si>
    <t>3T2023</t>
  </si>
  <si>
    <t>4T2023</t>
  </si>
  <si>
    <t>1T2024</t>
  </si>
  <si>
    <t>2T2024</t>
  </si>
  <si>
    <t>3T2024</t>
  </si>
  <si>
    <t>122019</t>
  </si>
  <si>
    <t>122020</t>
  </si>
  <si>
    <t>122021</t>
  </si>
  <si>
    <t>122022</t>
  </si>
  <si>
    <t>122023</t>
  </si>
  <si>
    <t>(2021)</t>
  </si>
  <si>
    <t>2T2023</t>
  </si>
  <si>
    <t>Prix au producteur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</si>
</sst>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164" formatCode="mmmm\ yyyy"/>
    <numFmt numFmtId="165" formatCode="@*."/>
    <numFmt numFmtId="166" formatCode="#,##0.0_);\(#,##0.0\)"/>
    <numFmt numFmtId="167" formatCode="0.0%"/>
    <numFmt numFmtId="168" formatCode="0.0"/>
    <numFmt numFmtId="169" formatCode=";;;"/>
    <numFmt numFmtId="170" formatCode="0.0%\ "/>
    <numFmt numFmtId="171" formatCode="#,##0.0"/>
    <numFmt numFmtId="172" formatCode="[$-40C]mmm\-yy;@"/>
    <numFmt numFmtId="173" formatCode="#,###&quot;. Trim.&quot;"/>
    <numFmt numFmtId="174" formatCode="_-* #,##0.00_-;\-* #,##0.00_-;_-* &quot;-&quot;_-;_-@_-"/>
    <numFmt numFmtId="175" formatCode="_-* #,##0.0_-;\-* #,##0.0_-;_-* &quot;-&quot;_-;_-@_-"/>
    <numFmt numFmtId="176" formatCode="_-* #,##0.0\ _C_F_A_-;\-* #,##0.0\ _C_F_A_-;_-* &quot;-&quot;?\ _C_F_A_-;_-@_-"/>
    <numFmt numFmtId="177" formatCode="#,##0.00_ ;\-#,##0.00\ "/>
    <numFmt numFmtId="178" formatCode="mmm\-yy_)"/>
    <numFmt numFmtId="179" formatCode="yyyy"/>
    <numFmt numFmtId="180" formatCode="mmm\ yyyy"/>
    <numFmt numFmtId="181" formatCode="mm\ yyyy"/>
  </numFmts>
  <fonts count="88">
    <font>
      <sz val="10"/>
      <color theme="1"/>
      <name val="Arial"/>
      <family val="2"/>
    </font>
    <font>
      <sz val="10"/>
      <color theme="1"/>
      <name val="Arial"/>
      <family val="2"/>
    </font>
    <font>
      <b/>
      <sz val="10"/>
      <color theme="1"/>
      <name val="Arial"/>
      <family val="2"/>
    </font>
    <font>
      <sz val="11"/>
      <color theme="1"/>
      <name val="Aptos Narrow"/>
      <family val="2"/>
      <scheme val="minor"/>
    </font>
    <font>
      <sz val="12"/>
      <color theme="1"/>
      <name val="Times New Roman"/>
      <family val="1"/>
    </font>
    <font>
      <b/>
      <sz val="16"/>
      <color rgb="FFFF0000"/>
      <name val="Arial Narrow"/>
      <family val="2"/>
    </font>
    <font>
      <sz val="10"/>
      <name val="Arial"/>
      <family val="2"/>
    </font>
    <font>
      <b/>
      <sz val="16"/>
      <color indexed="10"/>
      <name val="Arial"/>
      <family val="2"/>
    </font>
    <font>
      <sz val="14"/>
      <color theme="1"/>
      <name val="Aptos Narrow"/>
      <family val="2"/>
      <scheme val="minor"/>
    </font>
    <font>
      <sz val="14"/>
      <color theme="1"/>
      <name val="Arial"/>
      <family val="2"/>
    </font>
    <font>
      <b/>
      <sz val="18"/>
      <color theme="1"/>
      <name val="Arial"/>
      <family val="2"/>
    </font>
    <font>
      <u/>
      <sz val="11"/>
      <color theme="10"/>
      <name val="Aptos Narrow"/>
      <family val="2"/>
      <scheme val="minor"/>
    </font>
    <font>
      <b/>
      <sz val="14"/>
      <name val="Arial"/>
      <family val="2"/>
    </font>
    <font>
      <sz val="14"/>
      <name val="Arial"/>
      <family val="2"/>
    </font>
    <font>
      <b/>
      <sz val="16"/>
      <name val="Arial"/>
      <family val="2"/>
    </font>
    <font>
      <sz val="12"/>
      <name val="Arial"/>
      <family val="2"/>
    </font>
    <font>
      <b/>
      <sz val="12"/>
      <name val="Lucida Handwriting"/>
      <family val="4"/>
    </font>
    <font>
      <b/>
      <sz val="12"/>
      <color theme="0"/>
      <name val="Lucida Handwriting"/>
      <family val="4"/>
    </font>
    <font>
      <b/>
      <sz val="10"/>
      <color rgb="FF000000"/>
      <name val="Aptos Narrow"/>
      <family val="2"/>
      <scheme val="minor"/>
    </font>
    <font>
      <b/>
      <sz val="11"/>
      <color rgb="FF000000"/>
      <name val="Aptos Narrow"/>
      <family val="2"/>
      <scheme val="minor"/>
    </font>
    <font>
      <b/>
      <sz val="14"/>
      <name val="Garamond"/>
      <family val="1"/>
    </font>
    <font>
      <b/>
      <sz val="18"/>
      <name val="Lucida Handwriting"/>
      <family val="4"/>
    </font>
    <font>
      <sz val="18"/>
      <color theme="1"/>
      <name val="Lucida Handwriting"/>
      <family val="4"/>
    </font>
    <font>
      <b/>
      <sz val="10"/>
      <name val="Arial"/>
      <family val="2"/>
    </font>
    <font>
      <b/>
      <sz val="20"/>
      <name val="Lucida Handwriting"/>
      <family val="4"/>
    </font>
    <font>
      <b/>
      <u/>
      <sz val="12"/>
      <name val="Arial"/>
      <family val="2"/>
    </font>
    <font>
      <sz val="11"/>
      <name val="Aptos Narrow"/>
      <family val="2"/>
      <scheme val="minor"/>
    </font>
    <font>
      <b/>
      <sz val="11"/>
      <name val="Arial"/>
      <family val="2"/>
    </font>
    <font>
      <b/>
      <sz val="14"/>
      <color theme="5"/>
      <name val="Arial"/>
      <family val="2"/>
    </font>
    <font>
      <b/>
      <sz val="12"/>
      <color rgb="FF008000"/>
      <name val="Arial"/>
      <family val="2"/>
    </font>
    <font>
      <b/>
      <sz val="14"/>
      <color rgb="FFFF0000"/>
      <name val="Arial"/>
      <family val="2"/>
    </font>
    <font>
      <sz val="14"/>
      <color theme="5"/>
      <name val="Arial"/>
      <family val="2"/>
    </font>
    <font>
      <sz val="11"/>
      <color rgb="FFFF0000"/>
      <name val="Aptos Narrow"/>
      <family val="2"/>
      <scheme val="minor"/>
    </font>
    <font>
      <b/>
      <sz val="12"/>
      <color rgb="FFFF0000"/>
      <name val="Arial"/>
      <family val="2"/>
    </font>
    <font>
      <b/>
      <sz val="11"/>
      <color rgb="FFFF0000"/>
      <name val="Arial"/>
      <family val="2"/>
    </font>
    <font>
      <b/>
      <sz val="14"/>
      <color theme="9" tint="0.79998168889431442"/>
      <name val="Arial"/>
      <family val="2"/>
    </font>
    <font>
      <sz val="11"/>
      <color theme="9" tint="0.79998168889431442"/>
      <name val="Aptos Narrow"/>
      <family val="2"/>
      <scheme val="minor"/>
    </font>
    <font>
      <b/>
      <sz val="12"/>
      <color theme="9" tint="0.79998168889431442"/>
      <name val="Arial"/>
      <family val="2"/>
    </font>
    <font>
      <b/>
      <sz val="12"/>
      <name val="Arial"/>
      <family val="2"/>
    </font>
    <font>
      <b/>
      <sz val="14"/>
      <color rgb="FFFFCC00"/>
      <name val="Arial"/>
      <family val="2"/>
    </font>
    <font>
      <b/>
      <sz val="12"/>
      <color rgb="FFFFCC00"/>
      <name val="Arial"/>
      <family val="2"/>
    </font>
    <font>
      <sz val="10"/>
      <color theme="1"/>
      <name val="Aptos Narrow"/>
      <family val="2"/>
      <scheme val="minor"/>
    </font>
    <font>
      <b/>
      <sz val="10"/>
      <color theme="1"/>
      <name val="Aptos Narrow"/>
      <family val="2"/>
      <scheme val="minor"/>
    </font>
    <font>
      <b/>
      <sz val="10"/>
      <name val="Garamond"/>
      <family val="1"/>
    </font>
    <font>
      <b/>
      <u/>
      <sz val="10"/>
      <name val="Arial"/>
      <family val="2"/>
    </font>
    <font>
      <b/>
      <sz val="10"/>
      <color rgb="FF288D23"/>
      <name val="Arial"/>
      <family val="2"/>
    </font>
    <font>
      <b/>
      <sz val="11"/>
      <color theme="1"/>
      <name val="Arial"/>
      <family val="2"/>
    </font>
    <font>
      <b/>
      <sz val="9"/>
      <name val="Arial"/>
      <family val="2"/>
    </font>
    <font>
      <b/>
      <sz val="12"/>
      <name val="Garamond"/>
      <family val="1"/>
    </font>
    <font>
      <b/>
      <sz val="11"/>
      <color theme="1"/>
      <name val="Aptos Narrow"/>
      <family val="2"/>
      <scheme val="minor"/>
    </font>
    <font>
      <sz val="9"/>
      <color theme="1"/>
      <name val="Arial"/>
      <family val="2"/>
    </font>
    <font>
      <sz val="11"/>
      <name val="Arial Rounded MT Bold"/>
      <family val="2"/>
    </font>
    <font>
      <sz val="11"/>
      <color theme="1"/>
      <name val="Arial"/>
      <family val="2"/>
    </font>
    <font>
      <b/>
      <sz val="13"/>
      <name val="Lucida Handwriting"/>
      <family val="4"/>
    </font>
    <font>
      <b/>
      <sz val="14"/>
      <name val="Lucida Handwriting"/>
      <family val="4"/>
    </font>
    <font>
      <b/>
      <sz val="22"/>
      <name val="Lucida Handwriting"/>
      <family val="4"/>
    </font>
    <font>
      <b/>
      <sz val="16"/>
      <name val="Lucida Handwriting"/>
      <family val="4"/>
    </font>
    <font>
      <b/>
      <sz val="11"/>
      <name val="Garamond"/>
      <family val="1"/>
    </font>
    <font>
      <b/>
      <sz val="11"/>
      <color theme="1"/>
      <name val="Times New Roman"/>
      <family val="1"/>
    </font>
    <font>
      <b/>
      <sz val="11"/>
      <color rgb="FF0070C0"/>
      <name val="Aptos Narrow"/>
      <family val="2"/>
      <scheme val="minor"/>
    </font>
    <font>
      <b/>
      <i/>
      <sz val="11"/>
      <color theme="1"/>
      <name val="Times New Roman"/>
      <family val="1"/>
    </font>
    <font>
      <i/>
      <sz val="11"/>
      <color theme="1"/>
      <name val="Times New Roman"/>
      <family val="1"/>
    </font>
    <font>
      <sz val="11"/>
      <color rgb="FF0070C0"/>
      <name val="Aptos Narrow"/>
      <family val="2"/>
      <scheme val="minor"/>
    </font>
    <font>
      <sz val="11"/>
      <color theme="1"/>
      <name val="Times New Roman"/>
      <family val="1"/>
    </font>
    <font>
      <b/>
      <i/>
      <sz val="11"/>
      <name val="Times New Roman"/>
      <family val="1"/>
    </font>
    <font>
      <sz val="11"/>
      <name val="Times New Roman"/>
      <family val="1"/>
    </font>
    <font>
      <b/>
      <sz val="11"/>
      <name val="Times New Roman"/>
      <family val="1"/>
    </font>
    <font>
      <i/>
      <sz val="12"/>
      <color rgb="FF000000"/>
      <name val="Arial Narrow"/>
      <family val="2"/>
    </font>
    <font>
      <b/>
      <sz val="10"/>
      <color rgb="FFFF0000"/>
      <name val="Arial"/>
      <family val="2"/>
    </font>
    <font>
      <sz val="11"/>
      <name val="Arial"/>
      <family val="2"/>
    </font>
    <font>
      <b/>
      <sz val="12"/>
      <color theme="1"/>
      <name val="Arial"/>
      <family val="2"/>
    </font>
    <font>
      <sz val="11"/>
      <color theme="1"/>
      <name val="Ri"/>
      <charset val="1"/>
    </font>
    <font>
      <b/>
      <sz val="14"/>
      <color theme="1"/>
      <name val="Aptos Narrow"/>
      <family val="2"/>
      <scheme val="minor"/>
    </font>
    <font>
      <i/>
      <sz val="12"/>
      <name val="Arial"/>
      <family val="2"/>
    </font>
    <font>
      <b/>
      <sz val="9"/>
      <color indexed="81"/>
      <name val="Tahoma"/>
      <family val="2"/>
    </font>
    <font>
      <sz val="9"/>
      <color indexed="81"/>
      <name val="Tahoma"/>
      <family val="2"/>
    </font>
    <font>
      <sz val="11"/>
      <color theme="9" tint="-0.499984740745262"/>
      <name val="Aptos Narrow"/>
      <family val="2"/>
      <scheme val="minor"/>
    </font>
    <font>
      <i/>
      <sz val="10"/>
      <name val="Arial"/>
      <family val="2"/>
    </font>
    <font>
      <b/>
      <i/>
      <sz val="12"/>
      <name val="Lucida Handwriting"/>
      <family val="4"/>
    </font>
    <font>
      <u/>
      <sz val="11"/>
      <color theme="1"/>
      <name val="Arial"/>
      <family val="2"/>
    </font>
    <font>
      <b/>
      <sz val="8"/>
      <color theme="1"/>
      <name val="Arial"/>
      <family val="2"/>
    </font>
    <font>
      <sz val="8"/>
      <color theme="1"/>
      <name val="Arial"/>
      <family val="2"/>
    </font>
    <font>
      <sz val="13"/>
      <name val="Garamond"/>
      <family val="1"/>
    </font>
    <font>
      <b/>
      <sz val="12"/>
      <color theme="9" tint="0.59999389629810485"/>
      <name val="Arial"/>
      <family val="2"/>
    </font>
    <font>
      <b/>
      <sz val="9"/>
      <color theme="1"/>
      <name val="Arial"/>
      <family val="2"/>
    </font>
    <font>
      <sz val="12"/>
      <name val="Lucida Handwriting"/>
      <family val="4"/>
    </font>
    <font>
      <sz val="10"/>
      <name val="Lucida Handwriting"/>
      <family val="4"/>
    </font>
    <font>
      <sz val="10"/>
      <name val="SWISS"/>
    </font>
  </fonts>
  <fills count="21">
    <fill>
      <patternFill patternType="none"/>
    </fill>
    <fill>
      <patternFill patternType="gray125"/>
    </fill>
    <fill>
      <patternFill patternType="solid">
        <fgColor rgb="FF00B050"/>
        <bgColor indexed="64"/>
      </patternFill>
    </fill>
    <fill>
      <patternFill patternType="solid">
        <fgColor rgb="FF00B050"/>
        <bgColor indexed="22"/>
      </patternFill>
    </fill>
    <fill>
      <patternFill patternType="solid">
        <fgColor theme="5" tint="0.39994506668294322"/>
        <bgColor indexed="64"/>
      </patternFill>
    </fill>
    <fill>
      <patternFill patternType="solid">
        <fgColor indexed="47"/>
        <bgColor indexed="22"/>
      </patternFill>
    </fill>
    <fill>
      <patternFill patternType="solid">
        <fgColor indexed="9"/>
        <bgColor indexed="9"/>
      </patternFill>
    </fill>
    <fill>
      <patternFill patternType="solid">
        <fgColor theme="9" tint="0.59999389629810485"/>
        <bgColor indexed="64"/>
      </patternFill>
    </fill>
    <fill>
      <patternFill patternType="solid">
        <fgColor theme="9" tint="0.59999389629810485"/>
        <bgColor indexed="22"/>
      </patternFill>
    </fill>
    <fill>
      <patternFill patternType="solid">
        <fgColor theme="9" tint="0.59999389629810485"/>
        <bgColor indexed="9"/>
      </patternFill>
    </fill>
    <fill>
      <patternFill patternType="solid">
        <fgColor rgb="FFFED2FA"/>
        <bgColor indexed="64"/>
      </patternFill>
    </fill>
    <fill>
      <patternFill patternType="solid">
        <fgColor rgb="FFCC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0"/>
        <bgColor indexed="22"/>
      </patternFill>
    </fill>
    <fill>
      <patternFill patternType="solid">
        <fgColor rgb="FFFFFFFF"/>
        <bgColor indexed="64"/>
      </patternFill>
    </fill>
    <fill>
      <patternFill patternType="solid">
        <fgColor indexed="9"/>
        <bgColor indexed="64"/>
      </patternFill>
    </fill>
    <fill>
      <patternFill patternType="solid">
        <fgColor theme="9" tint="0.39997558519241921"/>
        <bgColor indexed="64"/>
      </patternFill>
    </fill>
  </fills>
  <borders count="148">
    <border>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auto="1"/>
      </top>
      <bottom/>
      <diagonal/>
    </border>
    <border>
      <left/>
      <right/>
      <top/>
      <bottom style="medium">
        <color indexed="64"/>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indexed="64"/>
      </bottom>
      <diagonal/>
    </border>
    <border>
      <left style="medium">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thick">
        <color indexed="8"/>
      </right>
      <top style="thin">
        <color indexed="64"/>
      </top>
      <bottom style="thick">
        <color indexed="8"/>
      </bottom>
      <diagonal/>
    </border>
    <border>
      <left style="thick">
        <color indexed="8"/>
      </left>
      <right style="thick">
        <color indexed="8"/>
      </right>
      <top style="thin">
        <color indexed="64"/>
      </top>
      <bottom style="thick">
        <color indexed="8"/>
      </bottom>
      <diagonal/>
    </border>
    <border>
      <left style="thick">
        <color indexed="8"/>
      </left>
      <right style="thin">
        <color indexed="64"/>
      </right>
      <top style="thin">
        <color indexed="64"/>
      </top>
      <bottom style="thick">
        <color indexed="8"/>
      </bottom>
      <diagonal/>
    </border>
    <border>
      <left style="thin">
        <color indexed="64"/>
      </left>
      <right style="thick">
        <color indexed="8"/>
      </right>
      <top style="thick">
        <color indexed="8"/>
      </top>
      <bottom style="thin">
        <color indexed="64"/>
      </bottom>
      <diagonal/>
    </border>
    <border>
      <left style="thick">
        <color indexed="8"/>
      </left>
      <right style="thick">
        <color indexed="8"/>
      </right>
      <top style="thick">
        <color indexed="8"/>
      </top>
      <bottom style="thin">
        <color indexed="64"/>
      </bottom>
      <diagonal/>
    </border>
    <border>
      <left style="thick">
        <color indexed="8"/>
      </left>
      <right style="thin">
        <color indexed="64"/>
      </right>
      <top style="thick">
        <color indexed="8"/>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n">
        <color indexed="64"/>
      </left>
      <right style="thin">
        <color auto="1"/>
      </right>
      <top style="thin">
        <color indexed="64"/>
      </top>
      <bottom style="thin">
        <color auto="1"/>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indexed="64"/>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style="thick">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indexed="64"/>
      </right>
      <top style="thin">
        <color auto="1"/>
      </top>
      <bottom style="thin">
        <color auto="1"/>
      </bottom>
      <diagonal/>
    </border>
    <border>
      <left style="medium">
        <color auto="1"/>
      </left>
      <right/>
      <top style="thin">
        <color auto="1"/>
      </top>
      <bottom style="medium">
        <color indexed="64"/>
      </bottom>
      <diagonal/>
    </border>
    <border>
      <left style="medium">
        <color auto="1"/>
      </left>
      <right style="medium">
        <color auto="1"/>
      </right>
      <top style="thick">
        <color auto="1"/>
      </top>
      <bottom style="thick">
        <color auto="1"/>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theme="1"/>
      </right>
      <top/>
      <bottom/>
      <diagonal/>
    </border>
    <border>
      <left style="thin">
        <color auto="1"/>
      </left>
      <right/>
      <top/>
      <bottom style="thin">
        <color indexed="8"/>
      </bottom>
      <diagonal/>
    </border>
    <border>
      <left/>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indexed="8"/>
      </right>
      <top/>
      <bottom/>
      <diagonal/>
    </border>
    <border>
      <left style="thin">
        <color auto="1"/>
      </left>
      <right/>
      <top style="thin">
        <color indexed="8"/>
      </top>
      <bottom/>
      <diagonal/>
    </border>
    <border>
      <left style="thin">
        <color indexed="64"/>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auto="1"/>
      </left>
      <right/>
      <top/>
      <bottom style="thin">
        <color indexed="64"/>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indexed="64"/>
      </top>
      <bottom/>
      <diagonal/>
    </border>
    <border>
      <left/>
      <right style="thin">
        <color indexed="64"/>
      </right>
      <top/>
      <bottom style="thin">
        <color indexed="64"/>
      </bottom>
      <diagonal/>
    </border>
    <border>
      <left style="thin">
        <color auto="1"/>
      </left>
      <right style="thin">
        <color indexed="8"/>
      </right>
      <top style="thin">
        <color auto="1"/>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auto="1"/>
      </left>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medium">
        <color indexed="64"/>
      </right>
      <top/>
      <bottom/>
      <diagonal/>
    </border>
    <border>
      <left style="medium">
        <color auto="1"/>
      </left>
      <right style="thin">
        <color auto="1"/>
      </right>
      <top/>
      <bottom/>
      <diagonal/>
    </border>
    <border>
      <left/>
      <right style="thin">
        <color auto="1"/>
      </right>
      <top/>
      <bottom style="thin">
        <color indexed="8"/>
      </bottom>
      <diagonal/>
    </border>
    <border>
      <left style="medium">
        <color auto="1"/>
      </left>
      <right style="thick">
        <color indexed="8"/>
      </right>
      <top style="medium">
        <color auto="1"/>
      </top>
      <bottom/>
      <diagonal/>
    </border>
    <border>
      <left style="thick">
        <color indexed="8"/>
      </left>
      <right/>
      <top style="thick">
        <color auto="1"/>
      </top>
      <bottom/>
      <diagonal/>
    </border>
    <border>
      <left style="medium">
        <color auto="1"/>
      </left>
      <right style="thick">
        <color indexed="8"/>
      </right>
      <top/>
      <bottom/>
      <diagonal/>
    </border>
    <border>
      <left style="thick">
        <color indexed="8"/>
      </left>
      <right/>
      <top/>
      <bottom/>
      <diagonal/>
    </border>
    <border>
      <left style="medium">
        <color auto="1"/>
      </left>
      <right style="thick">
        <color indexed="8"/>
      </right>
      <top/>
      <bottom style="medium">
        <color auto="1"/>
      </bottom>
      <diagonal/>
    </border>
    <border>
      <left style="thick">
        <color indexed="8"/>
      </left>
      <right/>
      <top/>
      <bottom style="thick">
        <color auto="1"/>
      </bottom>
      <diagonal/>
    </border>
    <border>
      <left/>
      <right/>
      <top style="thick">
        <color auto="1"/>
      </top>
      <bottom/>
      <diagonal/>
    </border>
    <border>
      <left/>
      <right/>
      <top/>
      <bottom style="thick">
        <color auto="1"/>
      </bottom>
      <diagonal/>
    </border>
  </borders>
  <cellStyleXfs count="11">
    <xf numFmtId="0" fontId="0"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6" fillId="0" borderId="0"/>
    <xf numFmtId="0" fontId="11" fillId="0" borderId="0" applyNumberFormat="0" applyFill="0" applyBorder="0" applyAlignment="0" applyProtection="0"/>
    <xf numFmtId="166" fontId="15" fillId="0" borderId="0"/>
    <xf numFmtId="166" fontId="15" fillId="0" borderId="0"/>
    <xf numFmtId="0" fontId="1" fillId="0" borderId="0"/>
    <xf numFmtId="41" fontId="1" fillId="0" borderId="0" applyFont="0" applyFill="0" applyBorder="0" applyAlignment="0" applyProtection="0"/>
    <xf numFmtId="9" fontId="1" fillId="0" borderId="0" applyFont="0" applyFill="0" applyBorder="0" applyAlignment="0" applyProtection="0"/>
  </cellStyleXfs>
  <cellXfs count="927">
    <xf numFmtId="0" fontId="0" fillId="0" borderId="0" xfId="0"/>
    <xf numFmtId="0" fontId="1" fillId="0" borderId="0" xfId="3" applyFont="1" applyAlignment="1">
      <alignment horizontal="justify" vertical="center"/>
    </xf>
    <xf numFmtId="0" fontId="3" fillId="0" borderId="0" xfId="3"/>
    <xf numFmtId="0" fontId="4" fillId="0" borderId="0" xfId="3" applyFont="1" applyAlignment="1">
      <alignment vertical="center"/>
    </xf>
    <xf numFmtId="0" fontId="4" fillId="0" borderId="0" xfId="3" applyFont="1" applyAlignment="1">
      <alignment horizontal="center" vertical="center"/>
    </xf>
    <xf numFmtId="0" fontId="8" fillId="0" borderId="0" xfId="3" applyFont="1"/>
    <xf numFmtId="0" fontId="9" fillId="0" borderId="1" xfId="3" applyFont="1" applyBorder="1"/>
    <xf numFmtId="0" fontId="9" fillId="0" borderId="2" xfId="3" applyFont="1" applyBorder="1"/>
    <xf numFmtId="0" fontId="9" fillId="0" borderId="0" xfId="3" applyFont="1"/>
    <xf numFmtId="0" fontId="9" fillId="0" borderId="3" xfId="3" applyFont="1" applyBorder="1"/>
    <xf numFmtId="0" fontId="9" fillId="0" borderId="4" xfId="3" applyFont="1" applyBorder="1"/>
    <xf numFmtId="165" fontId="12" fillId="0" borderId="3" xfId="5" applyNumberFormat="1" applyFont="1" applyBorder="1"/>
    <xf numFmtId="0" fontId="12" fillId="0" borderId="4" xfId="5" applyFont="1" applyBorder="1" applyAlignment="1">
      <alignment horizontal="center" vertical="center"/>
    </xf>
    <xf numFmtId="0" fontId="13" fillId="0" borderId="4" xfId="3" applyFont="1" applyBorder="1"/>
    <xf numFmtId="165" fontId="12" fillId="0" borderId="3" xfId="5" applyNumberFormat="1" applyFont="1" applyFill="1" applyBorder="1"/>
    <xf numFmtId="0" fontId="6" fillId="0" borderId="0" xfId="3" applyFont="1"/>
    <xf numFmtId="165" fontId="12" fillId="0" borderId="3" xfId="3" applyNumberFormat="1" applyFont="1" applyBorder="1" applyAlignment="1">
      <alignment horizontal="left" vertical="center"/>
    </xf>
    <xf numFmtId="0" fontId="12" fillId="0" borderId="4" xfId="3" applyFont="1" applyBorder="1" applyAlignment="1">
      <alignment horizontal="center" vertical="center"/>
    </xf>
    <xf numFmtId="165" fontId="12" fillId="0" borderId="3" xfId="3" applyNumberFormat="1" applyFont="1" applyBorder="1"/>
    <xf numFmtId="0" fontId="12" fillId="0" borderId="4" xfId="3" applyFont="1" applyBorder="1"/>
    <xf numFmtId="165" fontId="14" fillId="0" borderId="3" xfId="3" applyNumberFormat="1" applyFont="1" applyBorder="1"/>
    <xf numFmtId="165" fontId="14" fillId="0" borderId="5" xfId="3" applyNumberFormat="1" applyFont="1" applyBorder="1"/>
    <xf numFmtId="0" fontId="13" fillId="0" borderId="6" xfId="3" applyFont="1" applyBorder="1"/>
    <xf numFmtId="165" fontId="14" fillId="0" borderId="7" xfId="3" applyNumberFormat="1" applyFont="1" applyBorder="1"/>
    <xf numFmtId="0" fontId="13" fillId="0" borderId="7" xfId="3" applyFont="1" applyBorder="1"/>
    <xf numFmtId="165" fontId="14" fillId="0" borderId="0" xfId="3" applyNumberFormat="1" applyFont="1"/>
    <xf numFmtId="0" fontId="3" fillId="0" borderId="1" xfId="3" applyBorder="1"/>
    <xf numFmtId="0" fontId="3" fillId="0" borderId="7" xfId="3" applyBorder="1"/>
    <xf numFmtId="0" fontId="3" fillId="0" borderId="2" xfId="3" applyBorder="1"/>
    <xf numFmtId="0" fontId="3" fillId="0" borderId="3" xfId="3" applyBorder="1"/>
    <xf numFmtId="0" fontId="3" fillId="0" borderId="4" xfId="3" applyBorder="1"/>
    <xf numFmtId="0" fontId="3" fillId="0" borderId="5" xfId="3" applyBorder="1"/>
    <xf numFmtId="0" fontId="3" fillId="0" borderId="8" xfId="3" applyBorder="1"/>
    <xf numFmtId="0" fontId="3" fillId="0" borderId="6" xfId="3" applyBorder="1"/>
    <xf numFmtId="166" fontId="17" fillId="3" borderId="11" xfId="6" applyFont="1" applyFill="1" applyBorder="1" applyAlignment="1">
      <alignment horizontal="center"/>
    </xf>
    <xf numFmtId="0" fontId="3" fillId="4" borderId="12" xfId="3" applyFill="1" applyBorder="1"/>
    <xf numFmtId="166" fontId="16" fillId="5" borderId="12" xfId="6" applyFont="1" applyFill="1" applyBorder="1" applyAlignment="1">
      <alignment horizontal="center"/>
    </xf>
    <xf numFmtId="167" fontId="0" fillId="0" borderId="0" xfId="2" applyNumberFormat="1" applyFont="1"/>
    <xf numFmtId="168" fontId="3" fillId="0" borderId="0" xfId="3" applyNumberFormat="1"/>
    <xf numFmtId="2" fontId="0" fillId="0" borderId="0" xfId="2" applyNumberFormat="1" applyFont="1"/>
    <xf numFmtId="2" fontId="3" fillId="0" borderId="0" xfId="3" applyNumberFormat="1"/>
    <xf numFmtId="0" fontId="18" fillId="0" borderId="0" xfId="3" applyFont="1"/>
    <xf numFmtId="166" fontId="20" fillId="2" borderId="5" xfId="7" applyFont="1" applyFill="1" applyBorder="1"/>
    <xf numFmtId="166" fontId="20" fillId="2" borderId="8" xfId="7" applyFont="1" applyFill="1" applyBorder="1"/>
    <xf numFmtId="166" fontId="20" fillId="2" borderId="6" xfId="7" applyFont="1" applyFill="1" applyBorder="1"/>
    <xf numFmtId="0" fontId="3" fillId="0" borderId="13" xfId="3" applyBorder="1"/>
    <xf numFmtId="0" fontId="1" fillId="0" borderId="0" xfId="3" applyFont="1"/>
    <xf numFmtId="166" fontId="6" fillId="0" borderId="0" xfId="6" applyFont="1" applyAlignment="1">
      <alignment vertical="center" wrapText="1"/>
    </xf>
    <xf numFmtId="169" fontId="6" fillId="0" borderId="0" xfId="6" applyNumberFormat="1" applyFont="1"/>
    <xf numFmtId="166" fontId="6" fillId="0" borderId="0" xfId="6" applyFont="1"/>
    <xf numFmtId="166" fontId="23" fillId="6" borderId="14" xfId="6" applyFont="1" applyFill="1" applyBorder="1" applyAlignment="1">
      <alignment vertical="center" wrapText="1"/>
    </xf>
    <xf numFmtId="0" fontId="23" fillId="7" borderId="15" xfId="6" quotePrefix="1" applyNumberFormat="1" applyFont="1" applyFill="1" applyBorder="1" applyAlignment="1" applyProtection="1">
      <alignment horizontal="center" vertical="center"/>
      <protection locked="0"/>
    </xf>
    <xf numFmtId="0" fontId="23" fillId="7" borderId="16" xfId="6" quotePrefix="1" applyNumberFormat="1" applyFont="1" applyFill="1" applyBorder="1" applyAlignment="1" applyProtection="1">
      <alignment horizontal="center" vertical="center"/>
      <protection locked="0"/>
    </xf>
    <xf numFmtId="0" fontId="23" fillId="7" borderId="17" xfId="6" quotePrefix="1" applyNumberFormat="1" applyFont="1" applyFill="1" applyBorder="1" applyAlignment="1" applyProtection="1">
      <alignment horizontal="center" vertical="center"/>
      <protection locked="0"/>
    </xf>
    <xf numFmtId="166" fontId="6" fillId="0" borderId="12" xfId="6" applyFont="1" applyBorder="1" applyAlignment="1">
      <alignment vertical="center"/>
    </xf>
    <xf numFmtId="166" fontId="23" fillId="6" borderId="18" xfId="6" applyFont="1" applyFill="1" applyBorder="1" applyAlignment="1">
      <alignment vertical="center" wrapText="1"/>
    </xf>
    <xf numFmtId="0" fontId="23" fillId="7" borderId="19" xfId="6" quotePrefix="1" applyNumberFormat="1" applyFont="1" applyFill="1" applyBorder="1" applyAlignment="1" applyProtection="1">
      <alignment horizontal="center" vertical="center"/>
      <protection locked="0"/>
    </xf>
    <xf numFmtId="0" fontId="23" fillId="7" borderId="20" xfId="6" quotePrefix="1" applyNumberFormat="1" applyFont="1" applyFill="1" applyBorder="1" applyAlignment="1" applyProtection="1">
      <alignment horizontal="center" vertical="center"/>
      <protection locked="0"/>
    </xf>
    <xf numFmtId="0" fontId="23" fillId="7" borderId="21" xfId="6" quotePrefix="1" applyNumberFormat="1" applyFont="1" applyFill="1" applyBorder="1" applyAlignment="1" applyProtection="1">
      <alignment horizontal="center" vertical="center"/>
      <protection locked="0"/>
    </xf>
    <xf numFmtId="166" fontId="6" fillId="0" borderId="8" xfId="6" applyFont="1" applyBorder="1" applyAlignment="1">
      <alignment vertical="center"/>
    </xf>
    <xf numFmtId="0" fontId="23" fillId="7" borderId="19" xfId="6" quotePrefix="1" applyNumberFormat="1" applyFont="1" applyFill="1" applyBorder="1" applyAlignment="1" applyProtection="1">
      <alignment horizontal="left" vertical="center"/>
      <protection locked="0"/>
    </xf>
    <xf numFmtId="0" fontId="23" fillId="7" borderId="21" xfId="6" applyNumberFormat="1" applyFont="1" applyFill="1" applyBorder="1" applyAlignment="1" applyProtection="1">
      <alignment horizontal="left" vertical="center"/>
      <protection locked="0"/>
    </xf>
    <xf numFmtId="0" fontId="23" fillId="7" borderId="11" xfId="6" quotePrefix="1" applyNumberFormat="1" applyFont="1" applyFill="1" applyBorder="1" applyAlignment="1" applyProtection="1">
      <alignment horizontal="left" vertical="center"/>
      <protection locked="0"/>
    </xf>
    <xf numFmtId="166" fontId="23" fillId="0" borderId="22" xfId="6" applyFont="1" applyBorder="1" applyAlignment="1">
      <alignment vertical="center" wrapText="1"/>
    </xf>
    <xf numFmtId="166" fontId="23" fillId="0" borderId="23" xfId="6" applyFont="1" applyBorder="1" applyAlignment="1">
      <alignment horizontal="right" vertical="center"/>
    </xf>
    <xf numFmtId="166" fontId="23" fillId="0" borderId="8" xfId="6" applyFont="1" applyBorder="1" applyAlignment="1">
      <alignment horizontal="right" vertical="center"/>
    </xf>
    <xf numFmtId="166" fontId="23" fillId="0" borderId="24" xfId="6" applyFont="1" applyBorder="1" applyAlignment="1">
      <alignment horizontal="right" vertical="center"/>
    </xf>
    <xf numFmtId="166" fontId="6" fillId="0" borderId="8" xfId="6" applyFont="1" applyBorder="1" applyAlignment="1">
      <alignment horizontal="right" vertical="center"/>
    </xf>
    <xf numFmtId="170" fontId="23" fillId="0" borderId="25" xfId="2" applyNumberFormat="1" applyFont="1" applyFill="1" applyBorder="1" applyAlignment="1" applyProtection="1">
      <alignment horizontal="right" vertical="center"/>
    </xf>
    <xf numFmtId="170" fontId="23" fillId="0" borderId="26" xfId="2" applyNumberFormat="1" applyFont="1" applyFill="1" applyBorder="1" applyAlignment="1" applyProtection="1">
      <alignment horizontal="right" vertical="center"/>
    </xf>
    <xf numFmtId="170" fontId="23" fillId="0" borderId="8" xfId="2" applyNumberFormat="1" applyFont="1" applyFill="1" applyBorder="1" applyAlignment="1" applyProtection="1">
      <alignment horizontal="right" vertical="center"/>
    </xf>
    <xf numFmtId="170" fontId="23" fillId="0" borderId="24" xfId="2" applyNumberFormat="1" applyFont="1" applyFill="1" applyBorder="1" applyAlignment="1" applyProtection="1">
      <alignment horizontal="right" vertical="center"/>
    </xf>
    <xf numFmtId="166" fontId="23" fillId="0" borderId="18" xfId="6" applyFont="1" applyBorder="1" applyAlignment="1">
      <alignment vertical="center" wrapText="1"/>
    </xf>
    <xf numFmtId="171" fontId="23" fillId="8" borderId="19" xfId="6" applyNumberFormat="1" applyFont="1" applyFill="1" applyBorder="1" applyAlignment="1">
      <alignment horizontal="right" vertical="center"/>
    </xf>
    <xf numFmtId="171" fontId="23" fillId="6" borderId="20" xfId="6" applyNumberFormat="1" applyFont="1" applyFill="1" applyBorder="1" applyAlignment="1">
      <alignment horizontal="right" vertical="center"/>
    </xf>
    <xf numFmtId="171" fontId="23" fillId="8" borderId="20" xfId="6" applyNumberFormat="1" applyFont="1" applyFill="1" applyBorder="1" applyAlignment="1">
      <alignment horizontal="right" vertical="center"/>
    </xf>
    <xf numFmtId="171" fontId="23" fillId="8" borderId="21" xfId="6" applyNumberFormat="1" applyFont="1" applyFill="1" applyBorder="1" applyAlignment="1">
      <alignment horizontal="right" vertical="center"/>
    </xf>
    <xf numFmtId="166" fontId="23" fillId="0" borderId="10" xfId="6" applyFont="1" applyBorder="1" applyAlignment="1">
      <alignment horizontal="right" vertical="center"/>
    </xf>
    <xf numFmtId="168" fontId="23" fillId="8" borderId="19" xfId="2" applyNumberFormat="1" applyFont="1" applyFill="1" applyBorder="1" applyAlignment="1" applyProtection="1">
      <alignment horizontal="right" vertical="center"/>
    </xf>
    <xf numFmtId="168" fontId="23" fillId="0" borderId="21" xfId="2" applyNumberFormat="1" applyFont="1" applyFill="1" applyBorder="1" applyAlignment="1" applyProtection="1">
      <alignment horizontal="right" vertical="center"/>
    </xf>
    <xf numFmtId="168" fontId="23" fillId="8" borderId="11" xfId="2" applyNumberFormat="1" applyFont="1" applyFill="1" applyBorder="1" applyAlignment="1" applyProtection="1">
      <alignment horizontal="right" vertical="center"/>
    </xf>
    <xf numFmtId="168" fontId="2" fillId="0" borderId="0" xfId="3" applyNumberFormat="1" applyFont="1" applyAlignment="1">
      <alignment horizontal="center" vertical="center"/>
    </xf>
    <xf numFmtId="166" fontId="6" fillId="0" borderId="18" xfId="6" applyFont="1" applyBorder="1" applyAlignment="1">
      <alignment vertical="center" wrapText="1"/>
    </xf>
    <xf numFmtId="171" fontId="6" fillId="8" borderId="19" xfId="6" applyNumberFormat="1" applyFont="1" applyFill="1" applyBorder="1" applyAlignment="1">
      <alignment horizontal="right" vertical="center"/>
    </xf>
    <xf numFmtId="171" fontId="6" fillId="6" borderId="20" xfId="6" applyNumberFormat="1" applyFont="1" applyFill="1" applyBorder="1" applyAlignment="1">
      <alignment horizontal="right" vertical="center"/>
    </xf>
    <xf numFmtId="171" fontId="6" fillId="8" borderId="20" xfId="6" applyNumberFormat="1" applyFont="1" applyFill="1" applyBorder="1" applyAlignment="1">
      <alignment horizontal="right" vertical="center"/>
    </xf>
    <xf numFmtId="171" fontId="6" fillId="8" borderId="21" xfId="6" applyNumberFormat="1" applyFont="1" applyFill="1" applyBorder="1" applyAlignment="1">
      <alignment horizontal="right" vertical="center"/>
    </xf>
    <xf numFmtId="166" fontId="6" fillId="0" borderId="10" xfId="6" applyFont="1" applyBorder="1" applyAlignment="1">
      <alignment horizontal="right" vertical="center"/>
    </xf>
    <xf numFmtId="168" fontId="6" fillId="8" borderId="19" xfId="2" applyNumberFormat="1" applyFont="1" applyFill="1" applyBorder="1" applyAlignment="1" applyProtection="1">
      <alignment horizontal="right" vertical="center"/>
    </xf>
    <xf numFmtId="168" fontId="6" fillId="0" borderId="21" xfId="2" applyNumberFormat="1" applyFont="1" applyFill="1" applyBorder="1" applyAlignment="1" applyProtection="1">
      <alignment horizontal="right" vertical="center"/>
    </xf>
    <xf numFmtId="168" fontId="6" fillId="8" borderId="11" xfId="2" applyNumberFormat="1" applyFont="1" applyFill="1" applyBorder="1" applyAlignment="1" applyProtection="1">
      <alignment horizontal="right" vertical="center"/>
    </xf>
    <xf numFmtId="168" fontId="1" fillId="0" borderId="0" xfId="3" applyNumberFormat="1" applyFont="1" applyAlignment="1">
      <alignment horizontal="center" vertical="center"/>
    </xf>
    <xf numFmtId="0" fontId="1" fillId="0" borderId="18" xfId="3" applyFont="1" applyBorder="1" applyAlignment="1">
      <alignment vertical="center" wrapText="1"/>
    </xf>
    <xf numFmtId="171" fontId="6" fillId="0" borderId="19" xfId="6" applyNumberFormat="1" applyFont="1" applyBorder="1" applyAlignment="1">
      <alignment horizontal="right" vertical="center"/>
    </xf>
    <xf numFmtId="171" fontId="6" fillId="0" borderId="20" xfId="6" applyNumberFormat="1" applyFont="1" applyBorder="1" applyAlignment="1">
      <alignment horizontal="right" vertical="center"/>
    </xf>
    <xf numFmtId="171" fontId="6" fillId="0" borderId="21" xfId="6" applyNumberFormat="1" applyFont="1" applyBorder="1" applyAlignment="1">
      <alignment horizontal="right" vertical="center"/>
    </xf>
    <xf numFmtId="168" fontId="6" fillId="0" borderId="19" xfId="2" applyNumberFormat="1" applyFont="1" applyFill="1" applyBorder="1" applyAlignment="1" applyProtection="1">
      <alignment horizontal="right" vertical="center"/>
    </xf>
    <xf numFmtId="168" fontId="23" fillId="0" borderId="11" xfId="2" applyNumberFormat="1" applyFont="1" applyFill="1" applyBorder="1" applyAlignment="1" applyProtection="1">
      <alignment horizontal="right" vertical="center"/>
    </xf>
    <xf numFmtId="0" fontId="2" fillId="0" borderId="27" xfId="3" applyFont="1" applyBorder="1" applyAlignment="1">
      <alignment vertical="center" wrapText="1"/>
    </xf>
    <xf numFmtId="171" fontId="23" fillId="8" borderId="28" xfId="6" applyNumberFormat="1" applyFont="1" applyFill="1" applyBorder="1" applyAlignment="1">
      <alignment horizontal="right" vertical="center"/>
    </xf>
    <xf numFmtId="171" fontId="23" fillId="6" borderId="29" xfId="6" applyNumberFormat="1" applyFont="1" applyFill="1" applyBorder="1" applyAlignment="1">
      <alignment horizontal="right" vertical="center"/>
    </xf>
    <xf numFmtId="171" fontId="23" fillId="8" borderId="29" xfId="6" applyNumberFormat="1" applyFont="1" applyFill="1" applyBorder="1" applyAlignment="1">
      <alignment horizontal="right" vertical="center"/>
    </xf>
    <xf numFmtId="171" fontId="23" fillId="8" borderId="30" xfId="6" applyNumberFormat="1" applyFont="1" applyFill="1" applyBorder="1" applyAlignment="1">
      <alignment horizontal="right" vertical="center"/>
    </xf>
    <xf numFmtId="166" fontId="23" fillId="0" borderId="31" xfId="6" applyFont="1" applyBorder="1" applyAlignment="1">
      <alignment horizontal="right" vertical="center"/>
    </xf>
    <xf numFmtId="168" fontId="23" fillId="8" borderId="28" xfId="2" applyNumberFormat="1" applyFont="1" applyFill="1" applyBorder="1" applyAlignment="1" applyProtection="1">
      <alignment horizontal="right" vertical="center"/>
    </xf>
    <xf numFmtId="168" fontId="23" fillId="0" borderId="30" xfId="2" applyNumberFormat="1" applyFont="1" applyFill="1" applyBorder="1" applyAlignment="1" applyProtection="1">
      <alignment horizontal="right" vertical="center"/>
    </xf>
    <xf numFmtId="168" fontId="23" fillId="8" borderId="32" xfId="2" applyNumberFormat="1" applyFont="1" applyFill="1" applyBorder="1" applyAlignment="1" applyProtection="1">
      <alignment horizontal="right" vertical="center"/>
    </xf>
    <xf numFmtId="0" fontId="1" fillId="0" borderId="0" xfId="3" applyFont="1" applyAlignment="1">
      <alignment vertical="center" wrapText="1"/>
    </xf>
    <xf numFmtId="166" fontId="23" fillId="6" borderId="33" xfId="6" applyFont="1" applyFill="1" applyBorder="1" applyAlignment="1">
      <alignment vertical="center" wrapText="1"/>
    </xf>
    <xf numFmtId="0" fontId="23" fillId="7" borderId="34" xfId="6" quotePrefix="1" applyNumberFormat="1" applyFont="1" applyFill="1" applyBorder="1" applyAlignment="1" applyProtection="1">
      <alignment horizontal="center" vertical="center"/>
      <protection locked="0"/>
    </xf>
    <xf numFmtId="0" fontId="23" fillId="7" borderId="35" xfId="6" quotePrefix="1" applyNumberFormat="1" applyFont="1" applyFill="1" applyBorder="1" applyAlignment="1" applyProtection="1">
      <alignment horizontal="center" vertical="center"/>
      <protection locked="0"/>
    </xf>
    <xf numFmtId="166" fontId="6" fillId="0" borderId="36" xfId="6" applyFont="1" applyBorder="1" applyAlignment="1">
      <alignment vertical="center"/>
    </xf>
    <xf numFmtId="166" fontId="23" fillId="6" borderId="37" xfId="6" applyFont="1" applyFill="1" applyBorder="1" applyAlignment="1">
      <alignment vertical="center" wrapText="1"/>
    </xf>
    <xf numFmtId="0" fontId="23" fillId="7" borderId="38" xfId="6" quotePrefix="1" applyNumberFormat="1" applyFont="1" applyFill="1" applyBorder="1" applyAlignment="1" applyProtection="1">
      <alignment horizontal="center" vertical="center"/>
      <protection locked="0"/>
    </xf>
    <xf numFmtId="0" fontId="23" fillId="7" borderId="39" xfId="6" quotePrefix="1" applyNumberFormat="1" applyFont="1" applyFill="1" applyBorder="1" applyAlignment="1" applyProtection="1">
      <alignment horizontal="center" vertical="center"/>
      <protection locked="0"/>
    </xf>
    <xf numFmtId="166" fontId="6" fillId="0" borderId="40" xfId="6" applyFont="1" applyBorder="1" applyAlignment="1">
      <alignment vertical="center"/>
    </xf>
    <xf numFmtId="0" fontId="23" fillId="7" borderId="37" xfId="6" quotePrefix="1" applyNumberFormat="1" applyFont="1" applyFill="1" applyBorder="1" applyAlignment="1" applyProtection="1">
      <alignment horizontal="center" vertical="center"/>
      <protection locked="0"/>
    </xf>
    <xf numFmtId="0" fontId="23" fillId="7" borderId="39" xfId="6" applyNumberFormat="1" applyFont="1" applyFill="1" applyBorder="1" applyAlignment="1" applyProtection="1">
      <alignment horizontal="center" vertical="center"/>
      <protection locked="0"/>
    </xf>
    <xf numFmtId="166" fontId="6" fillId="0" borderId="41" xfId="6" applyFont="1" applyBorder="1" applyAlignment="1">
      <alignment vertical="center" wrapText="1"/>
    </xf>
    <xf numFmtId="166" fontId="6" fillId="0" borderId="42" xfId="6" applyFont="1" applyBorder="1"/>
    <xf numFmtId="166" fontId="6" fillId="0" borderId="41" xfId="6" applyFont="1" applyBorder="1"/>
    <xf numFmtId="166" fontId="23" fillId="0" borderId="37" xfId="6" applyFont="1" applyBorder="1" applyAlignment="1">
      <alignment vertical="center" wrapText="1"/>
    </xf>
    <xf numFmtId="171" fontId="23" fillId="8" borderId="38" xfId="6" applyNumberFormat="1" applyFont="1" applyFill="1" applyBorder="1" applyAlignment="1">
      <alignment horizontal="right" vertical="center"/>
    </xf>
    <xf numFmtId="171" fontId="23" fillId="6" borderId="38" xfId="6" applyNumberFormat="1" applyFont="1" applyFill="1" applyBorder="1" applyAlignment="1">
      <alignment horizontal="right" vertical="center"/>
    </xf>
    <xf numFmtId="171" fontId="23" fillId="8" borderId="39" xfId="6" applyNumberFormat="1" applyFont="1" applyFill="1" applyBorder="1" applyAlignment="1">
      <alignment horizontal="right" vertical="center"/>
    </xf>
    <xf numFmtId="166" fontId="23" fillId="0" borderId="40" xfId="6" applyFont="1" applyBorder="1" applyAlignment="1">
      <alignment horizontal="right" vertical="center"/>
    </xf>
    <xf numFmtId="168" fontId="23" fillId="8" borderId="37" xfId="2" applyNumberFormat="1" applyFont="1" applyFill="1" applyBorder="1" applyAlignment="1" applyProtection="1">
      <alignment horizontal="right" vertical="center"/>
    </xf>
    <xf numFmtId="168" fontId="23" fillId="8" borderId="39" xfId="2" applyNumberFormat="1" applyFont="1" applyFill="1" applyBorder="1" applyAlignment="1" applyProtection="1">
      <alignment horizontal="right" vertical="center"/>
    </xf>
    <xf numFmtId="166" fontId="6" fillId="0" borderId="37" xfId="6" applyFont="1" applyBorder="1" applyAlignment="1">
      <alignment vertical="center" wrapText="1"/>
    </xf>
    <xf numFmtId="171" fontId="6" fillId="8" borderId="38" xfId="6" applyNumberFormat="1" applyFont="1" applyFill="1" applyBorder="1" applyAlignment="1">
      <alignment horizontal="right" vertical="center"/>
    </xf>
    <xf numFmtId="171" fontId="6" fillId="6" borderId="38" xfId="6" applyNumberFormat="1" applyFont="1" applyFill="1" applyBorder="1" applyAlignment="1">
      <alignment horizontal="right" vertical="center"/>
    </xf>
    <xf numFmtId="171" fontId="6" fillId="8" borderId="39" xfId="6" applyNumberFormat="1" applyFont="1" applyFill="1" applyBorder="1" applyAlignment="1">
      <alignment horizontal="right" vertical="center"/>
    </xf>
    <xf numFmtId="166" fontId="6" fillId="0" borderId="40" xfId="6" applyFont="1" applyBorder="1" applyAlignment="1">
      <alignment horizontal="right" vertical="center"/>
    </xf>
    <xf numFmtId="168" fontId="6" fillId="8" borderId="37" xfId="2" applyNumberFormat="1" applyFont="1" applyFill="1" applyBorder="1" applyAlignment="1" applyProtection="1">
      <alignment horizontal="right" vertical="center"/>
    </xf>
    <xf numFmtId="168" fontId="6" fillId="8" borderId="39" xfId="2" applyNumberFormat="1" applyFont="1" applyFill="1" applyBorder="1" applyAlignment="1" applyProtection="1">
      <alignment horizontal="right" vertical="center"/>
    </xf>
    <xf numFmtId="0" fontId="1" fillId="0" borderId="37" xfId="3" applyFont="1" applyBorder="1" applyAlignment="1">
      <alignment vertical="center" wrapText="1"/>
    </xf>
    <xf numFmtId="171" fontId="6" fillId="0" borderId="38" xfId="6" applyNumberFormat="1" applyFont="1" applyBorder="1" applyAlignment="1">
      <alignment horizontal="right" vertical="center"/>
    </xf>
    <xf numFmtId="171" fontId="6" fillId="0" borderId="39" xfId="6" applyNumberFormat="1" applyFont="1" applyBorder="1" applyAlignment="1">
      <alignment horizontal="right" vertical="center"/>
    </xf>
    <xf numFmtId="168" fontId="6" fillId="0" borderId="37" xfId="2" applyNumberFormat="1" applyFont="1" applyFill="1" applyBorder="1" applyAlignment="1" applyProtection="1">
      <alignment horizontal="right" vertical="center"/>
    </xf>
    <xf numFmtId="168" fontId="6" fillId="0" borderId="39" xfId="2" applyNumberFormat="1" applyFont="1" applyFill="1" applyBorder="1" applyAlignment="1" applyProtection="1">
      <alignment horizontal="right" vertical="center"/>
    </xf>
    <xf numFmtId="0" fontId="2" fillId="0" borderId="43" xfId="3" applyFont="1" applyBorder="1" applyAlignment="1">
      <alignment vertical="center" wrapText="1"/>
    </xf>
    <xf numFmtId="171" fontId="23" fillId="8" borderId="44" xfId="6" applyNumberFormat="1" applyFont="1" applyFill="1" applyBorder="1" applyAlignment="1">
      <alignment horizontal="right" vertical="center"/>
    </xf>
    <xf numFmtId="171" fontId="23" fillId="6" borderId="44" xfId="6" applyNumberFormat="1" applyFont="1" applyFill="1" applyBorder="1" applyAlignment="1">
      <alignment horizontal="right" vertical="center"/>
    </xf>
    <xf numFmtId="171" fontId="23" fillId="9" borderId="45" xfId="6" applyNumberFormat="1" applyFont="1" applyFill="1" applyBorder="1" applyAlignment="1">
      <alignment horizontal="right" vertical="center"/>
    </xf>
    <xf numFmtId="166" fontId="23" fillId="0" borderId="46" xfId="6" applyFont="1" applyBorder="1" applyAlignment="1">
      <alignment horizontal="right" vertical="center"/>
    </xf>
    <xf numFmtId="168" fontId="23" fillId="8" borderId="43" xfId="2" applyNumberFormat="1" applyFont="1" applyFill="1" applyBorder="1" applyAlignment="1" applyProtection="1">
      <alignment horizontal="right" vertical="center"/>
    </xf>
    <xf numFmtId="168" fontId="23" fillId="8" borderId="45" xfId="2" applyNumberFormat="1" applyFont="1" applyFill="1" applyBorder="1" applyAlignment="1" applyProtection="1">
      <alignment horizontal="right" vertical="center"/>
    </xf>
    <xf numFmtId="166" fontId="13" fillId="3" borderId="47" xfId="6" applyFont="1" applyFill="1" applyBorder="1"/>
    <xf numFmtId="166" fontId="13" fillId="3" borderId="48" xfId="6" applyFont="1" applyFill="1" applyBorder="1"/>
    <xf numFmtId="166" fontId="13" fillId="3" borderId="49" xfId="6" applyFont="1" applyFill="1" applyBorder="1"/>
    <xf numFmtId="166" fontId="13" fillId="3" borderId="3" xfId="6" applyFont="1" applyFill="1" applyBorder="1"/>
    <xf numFmtId="166" fontId="13" fillId="3" borderId="0" xfId="6" applyFont="1" applyFill="1"/>
    <xf numFmtId="166" fontId="13" fillId="3" borderId="4" xfId="6" applyFont="1" applyFill="1" applyBorder="1"/>
    <xf numFmtId="0" fontId="8" fillId="0" borderId="50" xfId="3" applyFont="1" applyBorder="1"/>
    <xf numFmtId="0" fontId="8" fillId="0" borderId="12" xfId="3" applyFont="1" applyBorder="1"/>
    <xf numFmtId="0" fontId="8" fillId="0" borderId="51" xfId="3" applyFont="1" applyBorder="1"/>
    <xf numFmtId="166" fontId="12" fillId="6" borderId="52" xfId="6" applyFont="1" applyFill="1" applyBorder="1"/>
    <xf numFmtId="0" fontId="12" fillId="7" borderId="52" xfId="6" quotePrefix="1" applyNumberFormat="1" applyFont="1" applyFill="1" applyBorder="1" applyAlignment="1" applyProtection="1">
      <alignment horizontal="center"/>
      <protection locked="0"/>
    </xf>
    <xf numFmtId="166" fontId="13" fillId="0" borderId="0" xfId="6" applyFont="1"/>
    <xf numFmtId="0" fontId="12" fillId="7" borderId="38" xfId="6" quotePrefix="1" applyNumberFormat="1" applyFont="1" applyFill="1" applyBorder="1" applyAlignment="1" applyProtection="1">
      <alignment horizontal="center"/>
      <protection locked="0"/>
    </xf>
    <xf numFmtId="0" fontId="12" fillId="7" borderId="53" xfId="6" applyNumberFormat="1" applyFont="1" applyFill="1" applyBorder="1" applyAlignment="1" applyProtection="1">
      <alignment horizontal="center"/>
      <protection locked="0"/>
    </xf>
    <xf numFmtId="166" fontId="13" fillId="0" borderId="3" xfId="6" applyFont="1" applyBorder="1"/>
    <xf numFmtId="166" fontId="13" fillId="0" borderId="4" xfId="6" applyFont="1" applyBorder="1"/>
    <xf numFmtId="166" fontId="12" fillId="0" borderId="52" xfId="6" applyFont="1" applyBorder="1"/>
    <xf numFmtId="166" fontId="12" fillId="8" borderId="52" xfId="6" applyFont="1" applyFill="1" applyBorder="1"/>
    <xf numFmtId="170" fontId="12" fillId="8" borderId="52" xfId="2" applyNumberFormat="1" applyFont="1" applyFill="1" applyBorder="1" applyProtection="1"/>
    <xf numFmtId="171" fontId="12" fillId="8" borderId="52" xfId="6" applyNumberFormat="1" applyFont="1" applyFill="1" applyBorder="1"/>
    <xf numFmtId="171" fontId="12" fillId="0" borderId="52" xfId="6" applyNumberFormat="1" applyFont="1" applyBorder="1"/>
    <xf numFmtId="168" fontId="12" fillId="8" borderId="52" xfId="2" applyNumberFormat="1" applyFont="1" applyFill="1" applyBorder="1" applyProtection="1"/>
    <xf numFmtId="166" fontId="13" fillId="0" borderId="52" xfId="6" applyFont="1" applyBorder="1"/>
    <xf numFmtId="171" fontId="12" fillId="6" borderId="52" xfId="6" applyNumberFormat="1" applyFont="1" applyFill="1" applyBorder="1"/>
    <xf numFmtId="171" fontId="13" fillId="8" borderId="52" xfId="6" applyNumberFormat="1" applyFont="1" applyFill="1" applyBorder="1"/>
    <xf numFmtId="171" fontId="13" fillId="6" borderId="52" xfId="6" applyNumberFormat="1" applyFont="1" applyFill="1" applyBorder="1"/>
    <xf numFmtId="171" fontId="13" fillId="0" borderId="52" xfId="6" applyNumberFormat="1" applyFont="1" applyBorder="1"/>
    <xf numFmtId="0" fontId="8" fillId="0" borderId="54" xfId="3" applyFont="1" applyBorder="1"/>
    <xf numFmtId="0" fontId="8" fillId="0" borderId="13" xfId="3" applyFont="1" applyBorder="1"/>
    <xf numFmtId="0" fontId="8" fillId="0" borderId="55" xfId="3" applyFont="1" applyBorder="1"/>
    <xf numFmtId="0" fontId="3" fillId="0" borderId="50" xfId="3" applyBorder="1"/>
    <xf numFmtId="0" fontId="3" fillId="0" borderId="12" xfId="3" applyBorder="1"/>
    <xf numFmtId="0" fontId="3" fillId="0" borderId="51" xfId="3" applyBorder="1"/>
    <xf numFmtId="166" fontId="20" fillId="3" borderId="5" xfId="7" applyFont="1" applyFill="1" applyBorder="1"/>
    <xf numFmtId="166" fontId="15" fillId="3" borderId="8" xfId="7" applyFill="1" applyBorder="1"/>
    <xf numFmtId="167" fontId="25" fillId="3" borderId="8" xfId="7" applyNumberFormat="1" applyFont="1" applyFill="1" applyBorder="1"/>
    <xf numFmtId="167" fontId="15" fillId="3" borderId="8" xfId="7" applyNumberFormat="1" applyFill="1" applyBorder="1"/>
    <xf numFmtId="10" fontId="15" fillId="3" borderId="8" xfId="7" applyNumberFormat="1" applyFill="1" applyBorder="1"/>
    <xf numFmtId="167" fontId="15" fillId="3" borderId="6" xfId="7" applyNumberFormat="1" applyFill="1" applyBorder="1"/>
    <xf numFmtId="166" fontId="15" fillId="0" borderId="0" xfId="6"/>
    <xf numFmtId="0" fontId="26" fillId="0" borderId="7" xfId="3" applyFont="1" applyBorder="1"/>
    <xf numFmtId="166" fontId="28" fillId="0" borderId="0" xfId="6" applyFont="1" applyAlignment="1">
      <alignment horizontal="center"/>
    </xf>
    <xf numFmtId="0" fontId="26" fillId="0" borderId="0" xfId="3" applyFont="1"/>
    <xf numFmtId="166" fontId="27" fillId="0" borderId="0" xfId="6" applyFont="1"/>
    <xf numFmtId="166" fontId="29" fillId="0" borderId="0" xfId="6" applyFont="1"/>
    <xf numFmtId="166" fontId="28" fillId="0" borderId="3" xfId="6" applyFont="1" applyBorder="1" applyAlignment="1">
      <alignment horizontal="center"/>
    </xf>
    <xf numFmtId="166" fontId="12" fillId="0" borderId="0" xfId="6" applyFont="1" applyAlignment="1">
      <alignment horizontal="center"/>
    </xf>
    <xf numFmtId="11" fontId="28" fillId="0" borderId="0" xfId="6" applyNumberFormat="1" applyFont="1" applyAlignment="1">
      <alignment horizontal="center"/>
    </xf>
    <xf numFmtId="166" fontId="28" fillId="10" borderId="3" xfId="6" applyFont="1" applyFill="1" applyBorder="1" applyAlignment="1">
      <alignment horizontal="center"/>
    </xf>
    <xf numFmtId="166" fontId="13" fillId="11" borderId="3" xfId="6" applyFont="1" applyFill="1" applyBorder="1"/>
    <xf numFmtId="166" fontId="12" fillId="12" borderId="3" xfId="6" applyFont="1" applyFill="1" applyBorder="1"/>
    <xf numFmtId="166" fontId="13" fillId="0" borderId="0" xfId="6" applyFont="1" applyAlignment="1">
      <alignment wrapText="1"/>
    </xf>
    <xf numFmtId="166" fontId="13" fillId="12" borderId="0" xfId="6" applyFont="1" applyFill="1" applyAlignment="1">
      <alignment wrapText="1"/>
    </xf>
    <xf numFmtId="167" fontId="30" fillId="12" borderId="3" xfId="2" applyNumberFormat="1" applyFont="1" applyFill="1" applyBorder="1" applyAlignment="1">
      <alignment horizontal="center"/>
    </xf>
    <xf numFmtId="166" fontId="31" fillId="0" borderId="0" xfId="6" applyFont="1" applyAlignment="1">
      <alignment wrapText="1"/>
    </xf>
    <xf numFmtId="166" fontId="31" fillId="12" borderId="0" xfId="6" applyFont="1" applyFill="1" applyAlignment="1">
      <alignment wrapText="1"/>
    </xf>
    <xf numFmtId="0" fontId="32" fillId="0" borderId="0" xfId="3" applyFont="1"/>
    <xf numFmtId="166" fontId="13" fillId="12" borderId="3" xfId="6" applyFont="1" applyFill="1" applyBorder="1"/>
    <xf numFmtId="167" fontId="33" fillId="12" borderId="3" xfId="2" applyNumberFormat="1" applyFont="1" applyFill="1" applyBorder="1" applyAlignment="1">
      <alignment horizontal="center"/>
    </xf>
    <xf numFmtId="167" fontId="33" fillId="12" borderId="0" xfId="2" applyNumberFormat="1" applyFont="1" applyFill="1" applyBorder="1" applyAlignment="1">
      <alignment horizontal="left"/>
    </xf>
    <xf numFmtId="166" fontId="13" fillId="12" borderId="3" xfId="6" applyFont="1" applyFill="1" applyBorder="1" applyAlignment="1">
      <alignment horizontal="right"/>
    </xf>
    <xf numFmtId="0" fontId="3" fillId="12" borderId="0" xfId="3" applyFill="1"/>
    <xf numFmtId="167" fontId="34" fillId="12" borderId="0" xfId="2" applyNumberFormat="1" applyFont="1" applyFill="1" applyBorder="1" applyAlignment="1">
      <alignment horizontal="left"/>
    </xf>
    <xf numFmtId="0" fontId="3" fillId="12" borderId="3" xfId="3" applyFill="1" applyBorder="1"/>
    <xf numFmtId="171" fontId="13" fillId="0" borderId="0" xfId="6" applyNumberFormat="1" applyFont="1" applyAlignment="1">
      <alignment wrapText="1"/>
    </xf>
    <xf numFmtId="171" fontId="13" fillId="0" borderId="0" xfId="6" applyNumberFormat="1" applyFont="1"/>
    <xf numFmtId="170" fontId="12" fillId="0" borderId="0" xfId="2" applyNumberFormat="1" applyFont="1" applyFill="1" applyBorder="1" applyProtection="1"/>
    <xf numFmtId="171" fontId="13" fillId="0" borderId="3" xfId="6" applyNumberFormat="1" applyFont="1" applyBorder="1"/>
    <xf numFmtId="171" fontId="13" fillId="12" borderId="0" xfId="6" applyNumberFormat="1" applyFont="1" applyFill="1" applyAlignment="1">
      <alignment wrapText="1"/>
    </xf>
    <xf numFmtId="171" fontId="13" fillId="12" borderId="3" xfId="6" applyNumberFormat="1" applyFont="1" applyFill="1" applyBorder="1"/>
    <xf numFmtId="170" fontId="12" fillId="12" borderId="0" xfId="2" applyNumberFormat="1" applyFont="1" applyFill="1" applyBorder="1" applyProtection="1"/>
    <xf numFmtId="171" fontId="13" fillId="13" borderId="0" xfId="6" applyNumberFormat="1" applyFont="1" applyFill="1"/>
    <xf numFmtId="0" fontId="3" fillId="13" borderId="0" xfId="3" applyFill="1"/>
    <xf numFmtId="0" fontId="8" fillId="12" borderId="3" xfId="3" applyFont="1" applyFill="1" applyBorder="1"/>
    <xf numFmtId="166" fontId="23" fillId="0" borderId="0" xfId="6" applyFont="1"/>
    <xf numFmtId="167" fontId="30" fillId="10" borderId="3" xfId="2" applyNumberFormat="1" applyFont="1" applyFill="1" applyBorder="1" applyAlignment="1">
      <alignment horizontal="center"/>
    </xf>
    <xf numFmtId="0" fontId="26" fillId="0" borderId="8" xfId="3" applyFont="1" applyBorder="1"/>
    <xf numFmtId="167" fontId="30" fillId="14" borderId="1" xfId="2" applyNumberFormat="1" applyFont="1" applyFill="1" applyBorder="1" applyAlignment="1">
      <alignment horizontal="center"/>
    </xf>
    <xf numFmtId="0" fontId="3" fillId="14" borderId="7" xfId="3" applyFill="1" applyBorder="1"/>
    <xf numFmtId="0" fontId="3" fillId="10" borderId="0" xfId="3" applyFill="1"/>
    <xf numFmtId="167" fontId="35" fillId="12" borderId="3" xfId="2" applyNumberFormat="1" applyFont="1" applyFill="1" applyBorder="1" applyAlignment="1">
      <alignment horizontal="center"/>
    </xf>
    <xf numFmtId="0" fontId="36" fillId="12" borderId="0" xfId="3" applyFont="1" applyFill="1"/>
    <xf numFmtId="167" fontId="37" fillId="12" borderId="0" xfId="2" applyNumberFormat="1" applyFont="1" applyFill="1" applyBorder="1" applyAlignment="1">
      <alignment horizontal="center"/>
    </xf>
    <xf numFmtId="167" fontId="37" fillId="12" borderId="3" xfId="2" applyNumberFormat="1" applyFont="1" applyFill="1" applyBorder="1" applyAlignment="1">
      <alignment horizontal="right"/>
    </xf>
    <xf numFmtId="166" fontId="39" fillId="2" borderId="0" xfId="6" applyFont="1" applyFill="1"/>
    <xf numFmtId="0" fontId="3" fillId="2" borderId="0" xfId="3" applyFill="1"/>
    <xf numFmtId="0" fontId="3" fillId="2" borderId="4" xfId="3" applyFill="1" applyBorder="1"/>
    <xf numFmtId="166" fontId="40" fillId="0" borderId="3" xfId="6" applyFont="1" applyBorder="1" applyAlignment="1">
      <alignment horizontal="left"/>
    </xf>
    <xf numFmtId="166" fontId="40" fillId="0" borderId="0" xfId="6" applyFont="1" applyAlignment="1">
      <alignment horizontal="left"/>
    </xf>
    <xf numFmtId="166" fontId="39" fillId="0" borderId="0" xfId="6" applyFont="1"/>
    <xf numFmtId="166" fontId="23" fillId="6" borderId="1" xfId="6" applyFont="1" applyFill="1" applyBorder="1"/>
    <xf numFmtId="0" fontId="41" fillId="0" borderId="7" xfId="3" applyFont="1" applyBorder="1"/>
    <xf numFmtId="0" fontId="23" fillId="7" borderId="52" xfId="6" quotePrefix="1" applyNumberFormat="1" applyFont="1" applyFill="1" applyBorder="1" applyAlignment="1" applyProtection="1">
      <alignment horizontal="center"/>
      <protection locked="0"/>
    </xf>
    <xf numFmtId="166" fontId="6" fillId="0" borderId="56" xfId="6" applyFont="1" applyBorder="1"/>
    <xf numFmtId="0" fontId="41" fillId="0" borderId="0" xfId="3" applyFont="1"/>
    <xf numFmtId="166" fontId="23" fillId="6" borderId="5" xfId="6" applyFont="1" applyFill="1" applyBorder="1"/>
    <xf numFmtId="0" fontId="41" fillId="0" borderId="8" xfId="3" applyFont="1" applyBorder="1"/>
    <xf numFmtId="0" fontId="23" fillId="7" borderId="52" xfId="6" applyNumberFormat="1" applyFont="1" applyFill="1" applyBorder="1" applyAlignment="1" applyProtection="1">
      <alignment horizontal="center"/>
      <protection locked="0"/>
    </xf>
    <xf numFmtId="166" fontId="6" fillId="0" borderId="57" xfId="6" applyFont="1" applyBorder="1"/>
    <xf numFmtId="166" fontId="6" fillId="0" borderId="58" xfId="6" applyFont="1" applyBorder="1"/>
    <xf numFmtId="166" fontId="23" fillId="0" borderId="57" xfId="6" applyFont="1" applyBorder="1"/>
    <xf numFmtId="0" fontId="41" fillId="0" borderId="59" xfId="3" applyFont="1" applyBorder="1"/>
    <xf numFmtId="0" fontId="41" fillId="0" borderId="58" xfId="3" applyFont="1" applyBorder="1"/>
    <xf numFmtId="171" fontId="23" fillId="8" borderId="58" xfId="6" applyNumberFormat="1" applyFont="1" applyFill="1" applyBorder="1" applyAlignment="1">
      <alignment horizontal="center"/>
    </xf>
    <xf numFmtId="171" fontId="23" fillId="0" borderId="52" xfId="6" applyNumberFormat="1" applyFont="1" applyBorder="1" applyAlignment="1">
      <alignment horizontal="center"/>
    </xf>
    <xf numFmtId="171" fontId="23" fillId="7" borderId="52" xfId="6" applyNumberFormat="1" applyFont="1" applyFill="1" applyBorder="1" applyAlignment="1">
      <alignment horizontal="center"/>
    </xf>
    <xf numFmtId="171" fontId="23" fillId="8" borderId="52" xfId="6" applyNumberFormat="1" applyFont="1" applyFill="1" applyBorder="1" applyAlignment="1">
      <alignment horizontal="center"/>
    </xf>
    <xf numFmtId="166" fontId="6" fillId="0" borderId="0" xfId="6" applyFont="1" applyAlignment="1">
      <alignment horizontal="center"/>
    </xf>
    <xf numFmtId="168" fontId="23" fillId="8" borderId="52" xfId="2" applyNumberFormat="1" applyFont="1" applyFill="1" applyBorder="1" applyAlignment="1" applyProtection="1">
      <alignment horizontal="center"/>
    </xf>
    <xf numFmtId="171" fontId="23" fillId="6" borderId="52" xfId="6" applyNumberFormat="1" applyFont="1" applyFill="1" applyBorder="1" applyAlignment="1">
      <alignment horizontal="center"/>
    </xf>
    <xf numFmtId="0" fontId="42" fillId="0" borderId="59" xfId="3" applyFont="1" applyBorder="1"/>
    <xf numFmtId="0" fontId="42" fillId="0" borderId="58" xfId="3" applyFont="1" applyBorder="1"/>
    <xf numFmtId="166" fontId="23" fillId="0" borderId="0" xfId="6" applyFont="1" applyAlignment="1">
      <alignment horizontal="center"/>
    </xf>
    <xf numFmtId="0" fontId="42" fillId="0" borderId="0" xfId="3" applyFont="1"/>
    <xf numFmtId="171" fontId="6" fillId="8" borderId="58" xfId="6" applyNumberFormat="1" applyFont="1" applyFill="1" applyBorder="1" applyAlignment="1">
      <alignment horizontal="center"/>
    </xf>
    <xf numFmtId="171" fontId="6" fillId="6" borderId="52" xfId="6" applyNumberFormat="1" applyFont="1" applyFill="1" applyBorder="1" applyAlignment="1">
      <alignment horizontal="center"/>
    </xf>
    <xf numFmtId="171" fontId="6" fillId="7" borderId="52" xfId="6" applyNumberFormat="1" applyFont="1" applyFill="1" applyBorder="1" applyAlignment="1">
      <alignment horizontal="center"/>
    </xf>
    <xf numFmtId="171" fontId="6" fillId="8" borderId="52" xfId="6" applyNumberFormat="1" applyFont="1" applyFill="1" applyBorder="1" applyAlignment="1">
      <alignment horizontal="center"/>
    </xf>
    <xf numFmtId="168" fontId="6" fillId="8" borderId="52" xfId="2" applyNumberFormat="1" applyFont="1" applyFill="1" applyBorder="1" applyAlignment="1" applyProtection="1">
      <alignment horizontal="center"/>
    </xf>
    <xf numFmtId="166" fontId="6" fillId="0" borderId="47" xfId="6" applyFont="1" applyBorder="1"/>
    <xf numFmtId="0" fontId="41" fillId="0" borderId="49" xfId="3" applyFont="1" applyBorder="1"/>
    <xf numFmtId="171" fontId="6" fillId="8" borderId="49" xfId="6" applyNumberFormat="1" applyFont="1" applyFill="1" applyBorder="1" applyAlignment="1">
      <alignment horizontal="center"/>
    </xf>
    <xf numFmtId="171" fontId="6" fillId="6" borderId="56" xfId="6" applyNumberFormat="1" applyFont="1" applyFill="1" applyBorder="1" applyAlignment="1">
      <alignment horizontal="center"/>
    </xf>
    <xf numFmtId="171" fontId="6" fillId="7" borderId="56" xfId="6" applyNumberFormat="1" applyFont="1" applyFill="1" applyBorder="1" applyAlignment="1">
      <alignment horizontal="center"/>
    </xf>
    <xf numFmtId="171" fontId="6" fillId="8" borderId="56" xfId="6" applyNumberFormat="1" applyFont="1" applyFill="1" applyBorder="1" applyAlignment="1">
      <alignment horizontal="center"/>
    </xf>
    <xf numFmtId="168" fontId="6" fillId="8" borderId="56" xfId="2" applyNumberFormat="1" applyFont="1" applyFill="1" applyBorder="1" applyAlignment="1" applyProtection="1">
      <alignment horizontal="center"/>
    </xf>
    <xf numFmtId="166" fontId="23" fillId="0" borderId="60" xfId="6" applyFont="1" applyBorder="1" applyAlignment="1">
      <alignment horizontal="center"/>
    </xf>
    <xf numFmtId="166" fontId="6" fillId="0" borderId="5" xfId="6" applyFont="1" applyBorder="1"/>
    <xf numFmtId="0" fontId="41" fillId="0" borderId="6" xfId="3" applyFont="1" applyBorder="1"/>
    <xf numFmtId="171" fontId="6" fillId="8" borderId="6" xfId="6" applyNumberFormat="1" applyFont="1" applyFill="1" applyBorder="1" applyAlignment="1">
      <alignment horizontal="center"/>
    </xf>
    <xf numFmtId="171" fontId="6" fillId="6" borderId="61" xfId="6" applyNumberFormat="1" applyFont="1" applyFill="1" applyBorder="1" applyAlignment="1">
      <alignment horizontal="center"/>
    </xf>
    <xf numFmtId="171" fontId="6" fillId="7" borderId="61" xfId="6" applyNumberFormat="1" applyFont="1" applyFill="1" applyBorder="1" applyAlignment="1">
      <alignment horizontal="center"/>
    </xf>
    <xf numFmtId="171" fontId="6" fillId="8" borderId="61" xfId="6" applyNumberFormat="1" applyFont="1" applyFill="1" applyBorder="1" applyAlignment="1">
      <alignment horizontal="center"/>
    </xf>
    <xf numFmtId="168" fontId="6" fillId="8" borderId="61" xfId="2" applyNumberFormat="1" applyFont="1" applyFill="1" applyBorder="1" applyAlignment="1" applyProtection="1">
      <alignment horizontal="center"/>
    </xf>
    <xf numFmtId="171" fontId="6" fillId="0" borderId="57" xfId="6" applyNumberFormat="1" applyFont="1" applyBorder="1"/>
    <xf numFmtId="166" fontId="6" fillId="0" borderId="61" xfId="6" applyFont="1" applyBorder="1" applyAlignment="1">
      <alignment horizontal="center"/>
    </xf>
    <xf numFmtId="166" fontId="43" fillId="3" borderId="0" xfId="7" applyFont="1" applyFill="1"/>
    <xf numFmtId="166" fontId="6" fillId="3" borderId="0" xfId="7" applyFont="1" applyFill="1"/>
    <xf numFmtId="167" fontId="44" fillId="3" borderId="0" xfId="7" applyNumberFormat="1" applyFont="1" applyFill="1"/>
    <xf numFmtId="167" fontId="6" fillId="3" borderId="0" xfId="7" applyNumberFormat="1" applyFont="1" applyFill="1"/>
    <xf numFmtId="10" fontId="6" fillId="3" borderId="0" xfId="7" applyNumberFormat="1" applyFont="1" applyFill="1"/>
    <xf numFmtId="166" fontId="23" fillId="6" borderId="47" xfId="6" applyFont="1" applyFill="1" applyBorder="1"/>
    <xf numFmtId="166" fontId="6" fillId="0" borderId="62" xfId="6" applyFont="1" applyBorder="1"/>
    <xf numFmtId="166" fontId="23" fillId="8" borderId="52" xfId="6" applyFont="1" applyFill="1" applyBorder="1" applyAlignment="1">
      <alignment horizontal="center"/>
    </xf>
    <xf numFmtId="166" fontId="23" fillId="6" borderId="52" xfId="6" applyFont="1" applyFill="1" applyBorder="1" applyAlignment="1">
      <alignment horizontal="center"/>
    </xf>
    <xf numFmtId="166" fontId="23" fillId="7" borderId="52" xfId="6" applyFont="1" applyFill="1" applyBorder="1" applyAlignment="1">
      <alignment horizontal="center"/>
    </xf>
    <xf numFmtId="170" fontId="23" fillId="8" borderId="52" xfId="2" applyNumberFormat="1" applyFont="1" applyFill="1" applyBorder="1" applyAlignment="1" applyProtection="1">
      <alignment horizontal="center"/>
    </xf>
    <xf numFmtId="168" fontId="6" fillId="3" borderId="0" xfId="7" applyNumberFormat="1" applyFont="1" applyFill="1"/>
    <xf numFmtId="168" fontId="23" fillId="7" borderId="52" xfId="6" quotePrefix="1" applyNumberFormat="1" applyFont="1" applyFill="1" applyBorder="1" applyAlignment="1" applyProtection="1">
      <alignment horizontal="center"/>
      <protection locked="0"/>
    </xf>
    <xf numFmtId="168" fontId="23" fillId="7" borderId="52" xfId="6" applyNumberFormat="1" applyFont="1" applyFill="1" applyBorder="1" applyAlignment="1" applyProtection="1">
      <alignment horizontal="center"/>
      <protection locked="0"/>
    </xf>
    <xf numFmtId="166" fontId="23" fillId="0" borderId="69" xfId="6" applyFont="1" applyBorder="1"/>
    <xf numFmtId="166" fontId="45" fillId="0" borderId="0" xfId="6" applyFont="1" applyAlignment="1">
      <alignment horizontal="center"/>
    </xf>
    <xf numFmtId="168" fontId="23" fillId="0" borderId="70" xfId="6" applyNumberFormat="1" applyFont="1" applyBorder="1" applyAlignment="1">
      <alignment horizontal="center"/>
    </xf>
    <xf numFmtId="168" fontId="23" fillId="0" borderId="71" xfId="6" applyNumberFormat="1" applyFont="1" applyBorder="1" applyAlignment="1">
      <alignment horizontal="center"/>
    </xf>
    <xf numFmtId="171" fontId="6" fillId="8" borderId="38" xfId="6" applyNumberFormat="1" applyFont="1" applyFill="1" applyBorder="1" applyAlignment="1">
      <alignment horizontal="center"/>
    </xf>
    <xf numFmtId="171" fontId="6" fillId="0" borderId="38" xfId="6" applyNumberFormat="1" applyFont="1" applyBorder="1" applyAlignment="1">
      <alignment horizontal="center"/>
    </xf>
    <xf numFmtId="171" fontId="6" fillId="7" borderId="38" xfId="6" applyNumberFormat="1" applyFont="1" applyFill="1" applyBorder="1" applyAlignment="1">
      <alignment horizontal="center"/>
    </xf>
    <xf numFmtId="168" fontId="6" fillId="8" borderId="38" xfId="2" applyNumberFormat="1" applyFont="1" applyFill="1" applyBorder="1" applyAlignment="1" applyProtection="1">
      <alignment horizontal="center"/>
    </xf>
    <xf numFmtId="166" fontId="43" fillId="3" borderId="41" xfId="7" applyFont="1" applyFill="1" applyBorder="1"/>
    <xf numFmtId="0" fontId="48" fillId="7" borderId="75" xfId="6" quotePrefix="1" applyNumberFormat="1" applyFont="1" applyFill="1" applyBorder="1" applyAlignment="1" applyProtection="1">
      <alignment horizontal="left" vertical="center"/>
      <protection locked="0"/>
    </xf>
    <xf numFmtId="0" fontId="48" fillId="7" borderId="75" xfId="6" applyNumberFormat="1" applyFont="1" applyFill="1" applyBorder="1" applyAlignment="1" applyProtection="1">
      <alignment horizontal="center" vertical="center"/>
      <protection locked="0"/>
    </xf>
    <xf numFmtId="0" fontId="49" fillId="0" borderId="75" xfId="3" applyFont="1" applyBorder="1" applyAlignment="1">
      <alignment horizontal="left" vertical="center"/>
    </xf>
    <xf numFmtId="41" fontId="50" fillId="7" borderId="75" xfId="1" applyFont="1" applyFill="1" applyBorder="1"/>
    <xf numFmtId="41" fontId="50" fillId="0" borderId="75" xfId="1" applyFont="1" applyFill="1" applyBorder="1"/>
    <xf numFmtId="168" fontId="50" fillId="7" borderId="75" xfId="2" applyNumberFormat="1" applyFont="1" applyFill="1" applyBorder="1"/>
    <xf numFmtId="0" fontId="3" fillId="7" borderId="0" xfId="3" applyFill="1"/>
    <xf numFmtId="0" fontId="51" fillId="15" borderId="0" xfId="3" applyFont="1" applyFill="1" applyAlignment="1">
      <alignment horizontal="center"/>
    </xf>
    <xf numFmtId="0" fontId="3" fillId="15" borderId="0" xfId="3" applyFill="1" applyAlignment="1">
      <alignment horizontal="center"/>
    </xf>
    <xf numFmtId="0" fontId="3" fillId="0" borderId="0" xfId="3" applyAlignment="1">
      <alignment horizontal="center" vertical="center"/>
    </xf>
    <xf numFmtId="167" fontId="0" fillId="0" borderId="0" xfId="2" applyNumberFormat="1" applyFont="1" applyAlignment="1">
      <alignment horizontal="center" vertical="center"/>
    </xf>
    <xf numFmtId="0" fontId="52" fillId="0" borderId="0" xfId="3" applyFont="1"/>
    <xf numFmtId="0" fontId="49" fillId="7" borderId="76" xfId="3" applyFont="1" applyFill="1" applyBorder="1" applyAlignment="1">
      <alignment vertical="center" wrapText="1"/>
    </xf>
    <xf numFmtId="0" fontId="3" fillId="7" borderId="15" xfId="3" applyFill="1" applyBorder="1"/>
    <xf numFmtId="0" fontId="3" fillId="7" borderId="16" xfId="3" applyFill="1" applyBorder="1"/>
    <xf numFmtId="0" fontId="3" fillId="7" borderId="17" xfId="3" applyFill="1" applyBorder="1" applyAlignment="1">
      <alignment horizontal="center"/>
    </xf>
    <xf numFmtId="0" fontId="49" fillId="7" borderId="77" xfId="3" applyFont="1" applyFill="1" applyBorder="1" applyAlignment="1">
      <alignment vertical="center" wrapText="1"/>
    </xf>
    <xf numFmtId="0" fontId="3" fillId="7" borderId="78" xfId="3" applyFill="1" applyBorder="1" applyAlignment="1">
      <alignment horizontal="center"/>
    </xf>
    <xf numFmtId="0" fontId="3" fillId="7" borderId="75" xfId="3" applyFill="1" applyBorder="1" applyAlignment="1">
      <alignment horizontal="center"/>
    </xf>
    <xf numFmtId="0" fontId="3" fillId="7" borderId="79" xfId="3" applyFill="1" applyBorder="1" applyAlignment="1">
      <alignment horizontal="center"/>
    </xf>
    <xf numFmtId="0" fontId="49" fillId="7" borderId="80" xfId="3" applyFont="1" applyFill="1" applyBorder="1" applyAlignment="1">
      <alignment vertical="center" wrapText="1"/>
    </xf>
    <xf numFmtId="0" fontId="49" fillId="7" borderId="81" xfId="3" applyFont="1" applyFill="1" applyBorder="1" applyAlignment="1">
      <alignment vertical="center" wrapText="1"/>
    </xf>
    <xf numFmtId="168" fontId="3" fillId="0" borderId="25" xfId="3" applyNumberFormat="1" applyBorder="1" applyAlignment="1">
      <alignment horizontal="center" vertical="center"/>
    </xf>
    <xf numFmtId="168" fontId="3" fillId="12" borderId="61" xfId="3" applyNumberFormat="1" applyFill="1" applyBorder="1" applyAlignment="1">
      <alignment horizontal="center" vertical="center"/>
    </xf>
    <xf numFmtId="168" fontId="3" fillId="0" borderId="61" xfId="3" applyNumberFormat="1" applyBorder="1" applyAlignment="1">
      <alignment horizontal="center" vertical="center"/>
    </xf>
    <xf numFmtId="168" fontId="3" fillId="0" borderId="26" xfId="3" applyNumberFormat="1" applyBorder="1" applyAlignment="1">
      <alignment horizontal="center" vertical="center"/>
    </xf>
    <xf numFmtId="171" fontId="0" fillId="0" borderId="24" xfId="2" applyNumberFormat="1" applyFont="1" applyFill="1" applyBorder="1" applyAlignment="1">
      <alignment horizontal="center" vertical="center"/>
    </xf>
    <xf numFmtId="168" fontId="3" fillId="0" borderId="0" xfId="3" applyNumberFormat="1" applyAlignment="1">
      <alignment horizontal="center" vertical="center"/>
    </xf>
    <xf numFmtId="0" fontId="49" fillId="7" borderId="82" xfId="3" applyFont="1" applyFill="1" applyBorder="1" applyAlignment="1">
      <alignment vertical="center" wrapText="1"/>
    </xf>
    <xf numFmtId="168" fontId="3" fillId="0" borderId="78" xfId="3" applyNumberFormat="1" applyBorder="1" applyAlignment="1">
      <alignment horizontal="center" vertical="center"/>
    </xf>
    <xf numFmtId="168" fontId="3" fillId="12" borderId="75" xfId="3" applyNumberFormat="1" applyFill="1" applyBorder="1" applyAlignment="1">
      <alignment horizontal="center" vertical="center"/>
    </xf>
    <xf numFmtId="168" fontId="3" fillId="0" borderId="75" xfId="3" applyNumberFormat="1" applyBorder="1" applyAlignment="1">
      <alignment horizontal="center" vertical="center"/>
    </xf>
    <xf numFmtId="168" fontId="3" fillId="0" borderId="79" xfId="3" applyNumberFormat="1" applyBorder="1" applyAlignment="1">
      <alignment horizontal="center" vertical="center"/>
    </xf>
    <xf numFmtId="171" fontId="0" fillId="0" borderId="83" xfId="2" applyNumberFormat="1" applyFont="1" applyFill="1" applyBorder="1" applyAlignment="1">
      <alignment horizontal="center" vertical="center"/>
    </xf>
    <xf numFmtId="0" fontId="49" fillId="7" borderId="27" xfId="3" applyFont="1" applyFill="1" applyBorder="1" applyAlignment="1">
      <alignment vertical="center" wrapText="1"/>
    </xf>
    <xf numFmtId="168" fontId="3" fillId="0" borderId="84" xfId="3" applyNumberFormat="1" applyBorder="1" applyAlignment="1">
      <alignment horizontal="center" vertical="center"/>
    </xf>
    <xf numFmtId="168" fontId="3" fillId="12" borderId="85" xfId="3" applyNumberFormat="1" applyFill="1" applyBorder="1" applyAlignment="1">
      <alignment horizontal="center" vertical="center"/>
    </xf>
    <xf numFmtId="168" fontId="3" fillId="0" borderId="85" xfId="3" applyNumberFormat="1" applyBorder="1" applyAlignment="1">
      <alignment horizontal="center" vertical="center"/>
    </xf>
    <xf numFmtId="168" fontId="3" fillId="0" borderId="86" xfId="3" applyNumberFormat="1" applyBorder="1" applyAlignment="1">
      <alignment horizontal="center" vertical="center"/>
    </xf>
    <xf numFmtId="171" fontId="0" fillId="0" borderId="87" xfId="2" applyNumberFormat="1" applyFont="1" applyFill="1" applyBorder="1" applyAlignment="1">
      <alignment horizontal="center" vertical="center"/>
    </xf>
    <xf numFmtId="172" fontId="3" fillId="7" borderId="15" xfId="3" applyNumberFormat="1" applyFill="1" applyBorder="1" applyAlignment="1">
      <alignment horizontal="center"/>
    </xf>
    <xf numFmtId="172" fontId="3" fillId="7" borderId="16" xfId="3" applyNumberFormat="1" applyFill="1" applyBorder="1" applyAlignment="1">
      <alignment horizontal="center"/>
    </xf>
    <xf numFmtId="172" fontId="3" fillId="7" borderId="17" xfId="3" applyNumberFormat="1" applyFill="1" applyBorder="1" applyAlignment="1">
      <alignment horizontal="center"/>
    </xf>
    <xf numFmtId="172" fontId="3" fillId="7" borderId="88" xfId="3" applyNumberFormat="1" applyFill="1" applyBorder="1" applyAlignment="1">
      <alignment horizontal="center"/>
    </xf>
    <xf numFmtId="172" fontId="3" fillId="7" borderId="14" xfId="3" applyNumberFormat="1" applyFill="1" applyBorder="1" applyAlignment="1">
      <alignment horizontal="center"/>
    </xf>
    <xf numFmtId="172" fontId="3" fillId="7" borderId="84" xfId="3" applyNumberFormat="1" applyFill="1" applyBorder="1" applyAlignment="1">
      <alignment horizontal="center"/>
    </xf>
    <xf numFmtId="172" fontId="3" fillId="7" borderId="85" xfId="3" applyNumberFormat="1" applyFill="1" applyBorder="1" applyAlignment="1">
      <alignment horizontal="center"/>
    </xf>
    <xf numFmtId="172" fontId="3" fillId="7" borderId="86" xfId="3" applyNumberFormat="1" applyFill="1" applyBorder="1" applyAlignment="1">
      <alignment horizontal="center"/>
    </xf>
    <xf numFmtId="172" fontId="3" fillId="7" borderId="87" xfId="3" applyNumberFormat="1" applyFill="1" applyBorder="1" applyAlignment="1">
      <alignment horizontal="center"/>
    </xf>
    <xf numFmtId="172" fontId="3" fillId="7" borderId="27" xfId="3" applyNumberFormat="1" applyFill="1" applyBorder="1" applyAlignment="1">
      <alignment horizontal="center"/>
    </xf>
    <xf numFmtId="0" fontId="49" fillId="7" borderId="89" xfId="3" applyFont="1" applyFill="1" applyBorder="1" applyAlignment="1">
      <alignment vertical="center" wrapText="1"/>
    </xf>
    <xf numFmtId="3" fontId="3" fillId="0" borderId="15" xfId="3" applyNumberFormat="1" applyBorder="1"/>
    <xf numFmtId="3" fontId="3" fillId="12" borderId="16" xfId="3" applyNumberFormat="1" applyFill="1" applyBorder="1"/>
    <xf numFmtId="3" fontId="3" fillId="0" borderId="16" xfId="3" applyNumberFormat="1" applyBorder="1"/>
    <xf numFmtId="3" fontId="3" fillId="0" borderId="17" xfId="3" applyNumberFormat="1" applyBorder="1"/>
    <xf numFmtId="171" fontId="0" fillId="12" borderId="14" xfId="2" applyNumberFormat="1" applyFont="1" applyFill="1" applyBorder="1" applyAlignment="1">
      <alignment horizontal="center" vertical="center"/>
    </xf>
    <xf numFmtId="171" fontId="0" fillId="0" borderId="14" xfId="2" applyNumberFormat="1" applyFont="1" applyBorder="1" applyAlignment="1">
      <alignment horizontal="center" vertical="center"/>
    </xf>
    <xf numFmtId="0" fontId="49" fillId="7" borderId="90" xfId="3" applyFont="1" applyFill="1" applyBorder="1" applyAlignment="1">
      <alignment vertical="center" wrapText="1"/>
    </xf>
    <xf numFmtId="3" fontId="3" fillId="0" borderId="91" xfId="3" applyNumberFormat="1" applyBorder="1"/>
    <xf numFmtId="3" fontId="3" fillId="12" borderId="52" xfId="3" applyNumberFormat="1" applyFill="1" applyBorder="1"/>
    <xf numFmtId="3" fontId="3" fillId="0" borderId="52" xfId="3" applyNumberFormat="1" applyBorder="1"/>
    <xf numFmtId="3" fontId="3" fillId="0" borderId="92" xfId="3" applyNumberFormat="1" applyBorder="1"/>
    <xf numFmtId="171" fontId="0" fillId="12" borderId="22" xfId="2" applyNumberFormat="1" applyFont="1" applyFill="1" applyBorder="1" applyAlignment="1">
      <alignment horizontal="center" vertical="center"/>
    </xf>
    <xf numFmtId="171" fontId="0" fillId="0" borderId="93" xfId="2" applyNumberFormat="1" applyFont="1" applyBorder="1" applyAlignment="1">
      <alignment horizontal="center" vertical="center"/>
    </xf>
    <xf numFmtId="0" fontId="49" fillId="7" borderId="94" xfId="3" applyFont="1" applyFill="1" applyBorder="1" applyAlignment="1">
      <alignment vertical="center" wrapText="1"/>
    </xf>
    <xf numFmtId="3" fontId="3" fillId="0" borderId="84" xfId="3" applyNumberFormat="1" applyBorder="1"/>
    <xf numFmtId="3" fontId="3" fillId="12" borderId="85" xfId="3" applyNumberFormat="1" applyFill="1" applyBorder="1"/>
    <xf numFmtId="3" fontId="3" fillId="0" borderId="85" xfId="3" applyNumberFormat="1" applyBorder="1"/>
    <xf numFmtId="3" fontId="3" fillId="0" borderId="86" xfId="3" applyNumberFormat="1" applyBorder="1"/>
    <xf numFmtId="171" fontId="0" fillId="0" borderId="27" xfId="2" applyNumberFormat="1" applyFont="1" applyBorder="1" applyAlignment="1">
      <alignment horizontal="center" vertical="center"/>
    </xf>
    <xf numFmtId="0" fontId="49" fillId="7" borderId="95" xfId="3" applyFont="1" applyFill="1" applyBorder="1" applyAlignment="1">
      <alignment vertical="center" wrapText="1"/>
    </xf>
    <xf numFmtId="171" fontId="0" fillId="12" borderId="96" xfId="2" applyNumberFormat="1" applyFont="1" applyFill="1" applyBorder="1" applyAlignment="1">
      <alignment horizontal="center" vertical="center"/>
    </xf>
    <xf numFmtId="169" fontId="15" fillId="0" borderId="0" xfId="6" applyNumberFormat="1"/>
    <xf numFmtId="166" fontId="53" fillId="0" borderId="0" xfId="6" applyFont="1" applyAlignment="1">
      <alignment horizontal="center"/>
    </xf>
    <xf numFmtId="166" fontId="54" fillId="0" borderId="0" xfId="6" applyFont="1" applyAlignment="1">
      <alignment horizontal="center"/>
    </xf>
    <xf numFmtId="166" fontId="15" fillId="0" borderId="8" xfId="6" applyBorder="1"/>
    <xf numFmtId="0" fontId="23" fillId="0" borderId="97" xfId="3" applyFont="1" applyBorder="1" applyAlignment="1">
      <alignment horizontal="left" vertical="center"/>
    </xf>
    <xf numFmtId="0" fontId="49" fillId="7" borderId="97" xfId="3" applyFont="1" applyFill="1" applyBorder="1" applyAlignment="1">
      <alignment horizontal="center" wrapText="1"/>
    </xf>
    <xf numFmtId="173" fontId="23" fillId="7" borderId="97" xfId="3" applyNumberFormat="1" applyFont="1" applyFill="1" applyBorder="1" applyAlignment="1">
      <alignment horizontal="center" vertical="center"/>
    </xf>
    <xf numFmtId="0" fontId="6" fillId="0" borderId="60" xfId="3" applyFont="1" applyBorder="1" applyAlignment="1">
      <alignment vertical="top"/>
    </xf>
    <xf numFmtId="0" fontId="23" fillId="7" borderId="60" xfId="3" quotePrefix="1" applyFont="1" applyFill="1" applyBorder="1" applyAlignment="1">
      <alignment horizontal="center" wrapText="1"/>
    </xf>
    <xf numFmtId="0" fontId="23" fillId="7" borderId="60" xfId="3" applyFont="1" applyFill="1" applyBorder="1" applyAlignment="1">
      <alignment horizontal="center" vertical="center"/>
    </xf>
    <xf numFmtId="0" fontId="3" fillId="0" borderId="9" xfId="3" applyBorder="1"/>
    <xf numFmtId="0" fontId="3" fillId="0" borderId="10" xfId="3" applyBorder="1"/>
    <xf numFmtId="166" fontId="15" fillId="0" borderId="10" xfId="7" applyBorder="1" applyAlignment="1">
      <alignment horizontal="right"/>
    </xf>
    <xf numFmtId="0" fontId="3" fillId="0" borderId="11" xfId="3" applyBorder="1"/>
    <xf numFmtId="0" fontId="58" fillId="0" borderId="61" xfId="3" applyFont="1" applyBorder="1"/>
    <xf numFmtId="168" fontId="59" fillId="7" borderId="61" xfId="3" applyNumberFormat="1" applyFont="1" applyFill="1" applyBorder="1"/>
    <xf numFmtId="168" fontId="49" fillId="0" borderId="61" xfId="1" applyNumberFormat="1" applyFont="1" applyBorder="1"/>
    <xf numFmtId="168" fontId="49" fillId="7" borderId="61" xfId="1" applyNumberFormat="1" applyFont="1" applyFill="1" applyBorder="1"/>
    <xf numFmtId="168" fontId="49" fillId="0" borderId="61" xfId="1" applyNumberFormat="1" applyFont="1" applyFill="1" applyBorder="1"/>
    <xf numFmtId="168" fontId="49" fillId="7" borderId="52" xfId="3" applyNumberFormat="1" applyFont="1" applyFill="1" applyBorder="1"/>
    <xf numFmtId="168" fontId="49" fillId="7" borderId="61" xfId="2" applyNumberFormat="1" applyFont="1" applyFill="1" applyBorder="1"/>
    <xf numFmtId="0" fontId="60" fillId="0" borderId="52" xfId="3" applyFont="1" applyBorder="1"/>
    <xf numFmtId="168" fontId="59" fillId="7" borderId="52" xfId="3" applyNumberFormat="1" applyFont="1" applyFill="1" applyBorder="1"/>
    <xf numFmtId="168" fontId="49" fillId="0" borderId="52" xfId="1" applyNumberFormat="1" applyFont="1" applyBorder="1"/>
    <xf numFmtId="168" fontId="49" fillId="7" borderId="52" xfId="1" applyNumberFormat="1" applyFont="1" applyFill="1" applyBorder="1"/>
    <xf numFmtId="168" fontId="49" fillId="0" borderId="52" xfId="1" applyNumberFormat="1" applyFont="1" applyFill="1" applyBorder="1"/>
    <xf numFmtId="168" fontId="49" fillId="7" borderId="52" xfId="2" applyNumberFormat="1" applyFont="1" applyFill="1" applyBorder="1"/>
    <xf numFmtId="0" fontId="61" fillId="0" borderId="52" xfId="3" applyFont="1" applyBorder="1" applyAlignment="1">
      <alignment horizontal="left" wrapText="1" indent="1"/>
    </xf>
    <xf numFmtId="2" fontId="62" fillId="7" borderId="52" xfId="3" applyNumberFormat="1" applyFont="1" applyFill="1" applyBorder="1"/>
    <xf numFmtId="174" fontId="0" fillId="0" borderId="52" xfId="1" applyNumberFormat="1" applyFont="1" applyBorder="1"/>
    <xf numFmtId="174" fontId="0" fillId="7" borderId="52" xfId="1" applyNumberFormat="1" applyFont="1" applyFill="1" applyBorder="1"/>
    <xf numFmtId="174" fontId="0" fillId="0" borderId="52" xfId="1" applyNumberFormat="1" applyFont="1" applyFill="1" applyBorder="1"/>
    <xf numFmtId="2" fontId="3" fillId="7" borderId="52" xfId="3" applyNumberFormat="1" applyFill="1" applyBorder="1"/>
    <xf numFmtId="168" fontId="0" fillId="7" borderId="52" xfId="2" applyNumberFormat="1" applyFont="1" applyFill="1" applyBorder="1"/>
    <xf numFmtId="0" fontId="63" fillId="0" borderId="52" xfId="3" applyFont="1" applyBorder="1" applyAlignment="1">
      <alignment horizontal="left" vertical="center" wrapText="1" indent="2"/>
    </xf>
    <xf numFmtId="0" fontId="63" fillId="0" borderId="52" xfId="3" applyFont="1" applyBorder="1" applyAlignment="1">
      <alignment horizontal="left" wrapText="1" indent="2"/>
    </xf>
    <xf numFmtId="0" fontId="63" fillId="0" borderId="52" xfId="3" applyFont="1" applyBorder="1" applyAlignment="1">
      <alignment wrapText="1"/>
    </xf>
    <xf numFmtId="2" fontId="59" fillId="7" borderId="52" xfId="3" applyNumberFormat="1" applyFont="1" applyFill="1" applyBorder="1"/>
    <xf numFmtId="174" fontId="49" fillId="0" borderId="52" xfId="1" applyNumberFormat="1" applyFont="1" applyBorder="1"/>
    <xf numFmtId="174" fontId="49" fillId="7" borderId="52" xfId="1" applyNumberFormat="1" applyFont="1" applyFill="1" applyBorder="1"/>
    <xf numFmtId="174" fontId="49" fillId="0" borderId="52" xfId="1" applyNumberFormat="1" applyFont="1" applyFill="1" applyBorder="1"/>
    <xf numFmtId="2" fontId="49" fillId="7" borderId="52" xfId="3" applyNumberFormat="1" applyFont="1" applyFill="1" applyBorder="1"/>
    <xf numFmtId="0" fontId="61" fillId="0" borderId="52" xfId="3" applyFont="1" applyBorder="1"/>
    <xf numFmtId="174" fontId="3" fillId="0" borderId="52" xfId="1" applyNumberFormat="1" applyFont="1" applyBorder="1"/>
    <xf numFmtId="174" fontId="3" fillId="7" borderId="52" xfId="1" applyNumberFormat="1" applyFont="1" applyFill="1" applyBorder="1"/>
    <xf numFmtId="174" fontId="3" fillId="0" borderId="52" xfId="1" applyNumberFormat="1" applyFont="1" applyFill="1" applyBorder="1"/>
    <xf numFmtId="168" fontId="3" fillId="7" borderId="52" xfId="2" applyNumberFormat="1" applyFont="1" applyFill="1" applyBorder="1"/>
    <xf numFmtId="166" fontId="15" fillId="3" borderId="1" xfId="6" applyFill="1" applyBorder="1"/>
    <xf numFmtId="166" fontId="15" fillId="3" borderId="7" xfId="6" applyFill="1" applyBorder="1"/>
    <xf numFmtId="166" fontId="15" fillId="3" borderId="2" xfId="6" applyFill="1" applyBorder="1"/>
    <xf numFmtId="166" fontId="15" fillId="3" borderId="3" xfId="6" applyFill="1" applyBorder="1"/>
    <xf numFmtId="166" fontId="15" fillId="3" borderId="0" xfId="6" applyFill="1"/>
    <xf numFmtId="166" fontId="15" fillId="3" borderId="4" xfId="6" applyFill="1" applyBorder="1"/>
    <xf numFmtId="0" fontId="6" fillId="0" borderId="61" xfId="3" applyFont="1" applyBorder="1" applyAlignment="1">
      <alignment vertical="top"/>
    </xf>
    <xf numFmtId="0" fontId="23" fillId="7" borderId="61" xfId="3" quotePrefix="1" applyFont="1" applyFill="1" applyBorder="1" applyAlignment="1">
      <alignment horizontal="center" wrapText="1"/>
    </xf>
    <xf numFmtId="0" fontId="23" fillId="7" borderId="61" xfId="3" applyFont="1" applyFill="1" applyBorder="1" applyAlignment="1">
      <alignment horizontal="center" vertical="center"/>
    </xf>
    <xf numFmtId="0" fontId="58" fillId="0" borderId="52" xfId="3" applyFont="1" applyBorder="1"/>
    <xf numFmtId="175" fontId="62" fillId="7" borderId="52" xfId="1" applyNumberFormat="1" applyFont="1" applyFill="1" applyBorder="1"/>
    <xf numFmtId="175" fontId="0" fillId="0" borderId="52" xfId="1" applyNumberFormat="1" applyFont="1" applyFill="1" applyBorder="1"/>
    <xf numFmtId="175" fontId="0" fillId="7" borderId="52" xfId="1" applyNumberFormat="1" applyFont="1" applyFill="1" applyBorder="1"/>
    <xf numFmtId="175" fontId="0" fillId="0" borderId="52" xfId="1" applyNumberFormat="1" applyFont="1" applyBorder="1"/>
    <xf numFmtId="168" fontId="3" fillId="7" borderId="52" xfId="3" applyNumberFormat="1" applyFill="1" applyBorder="1"/>
    <xf numFmtId="0" fontId="58" fillId="0" borderId="52" xfId="3" applyFont="1" applyBorder="1" applyAlignment="1">
      <alignment horizontal="left" indent="1"/>
    </xf>
    <xf numFmtId="176" fontId="3" fillId="0" borderId="0" xfId="3" applyNumberFormat="1"/>
    <xf numFmtId="0" fontId="60" fillId="0" borderId="52" xfId="3" applyFont="1" applyBorder="1" applyAlignment="1">
      <alignment horizontal="left" indent="2"/>
    </xf>
    <xf numFmtId="0" fontId="64" fillId="0" borderId="52" xfId="3" applyFont="1" applyBorder="1" applyAlignment="1">
      <alignment horizontal="left" indent="2"/>
    </xf>
    <xf numFmtId="0" fontId="58" fillId="0" borderId="52" xfId="3" applyFont="1" applyBorder="1" applyAlignment="1">
      <alignment horizontal="left" wrapText="1" indent="1"/>
    </xf>
    <xf numFmtId="0" fontId="58" fillId="0" borderId="52" xfId="3" applyFont="1" applyBorder="1" applyAlignment="1">
      <alignment horizontal="left" wrapText="1" indent="2"/>
    </xf>
    <xf numFmtId="0" fontId="64" fillId="0" borderId="52" xfId="3" applyFont="1" applyBorder="1" applyAlignment="1">
      <alignment horizontal="left" wrapText="1" indent="2"/>
    </xf>
    <xf numFmtId="0" fontId="63" fillId="0" borderId="52" xfId="3" applyFont="1" applyBorder="1"/>
    <xf numFmtId="0" fontId="65" fillId="0" borderId="52" xfId="3" applyFont="1" applyBorder="1"/>
    <xf numFmtId="166" fontId="15" fillId="3" borderId="5" xfId="6" applyFill="1" applyBorder="1"/>
    <xf numFmtId="166" fontId="15" fillId="3" borderId="8" xfId="6" applyFill="1" applyBorder="1"/>
    <xf numFmtId="166" fontId="15" fillId="3" borderId="6" xfId="6" applyFill="1" applyBorder="1"/>
    <xf numFmtId="168" fontId="62" fillId="7" borderId="52" xfId="3" applyNumberFormat="1" applyFont="1" applyFill="1" applyBorder="1"/>
    <xf numFmtId="0" fontId="58" fillId="16" borderId="52" xfId="3" applyFont="1" applyFill="1" applyBorder="1" applyAlignment="1">
      <alignment wrapText="1"/>
    </xf>
    <xf numFmtId="0" fontId="58" fillId="0" borderId="0" xfId="3" applyFont="1" applyAlignment="1">
      <alignment wrapText="1"/>
    </xf>
    <xf numFmtId="0" fontId="49" fillId="0" borderId="0" xfId="3" applyFont="1"/>
    <xf numFmtId="174" fontId="49" fillId="0" borderId="0" xfId="1" applyNumberFormat="1" applyFont="1" applyFill="1" applyBorder="1"/>
    <xf numFmtId="167" fontId="49" fillId="0" borderId="0" xfId="2" applyNumberFormat="1" applyFont="1" applyFill="1" applyBorder="1"/>
    <xf numFmtId="0" fontId="66" fillId="0" borderId="52" xfId="3" applyFont="1" applyBorder="1" applyAlignment="1">
      <alignment wrapText="1"/>
    </xf>
    <xf numFmtId="0" fontId="64" fillId="0" borderId="52" xfId="3" applyFont="1" applyBorder="1" applyAlignment="1">
      <alignment wrapText="1"/>
    </xf>
    <xf numFmtId="0" fontId="63" fillId="0" borderId="52" xfId="3" applyFont="1" applyBorder="1" applyAlignment="1">
      <alignment horizontal="left" wrapText="1" indent="3"/>
    </xf>
    <xf numFmtId="0" fontId="23" fillId="0" borderId="97" xfId="3" applyFont="1" applyBorder="1" applyAlignment="1">
      <alignment vertical="top"/>
    </xf>
    <xf numFmtId="0" fontId="3" fillId="7" borderId="97" xfId="3" applyFill="1" applyBorder="1" applyAlignment="1">
      <alignment horizontal="center" wrapText="1"/>
    </xf>
    <xf numFmtId="0" fontId="6" fillId="7" borderId="61" xfId="3" quotePrefix="1" applyFont="1" applyFill="1" applyBorder="1" applyAlignment="1">
      <alignment horizontal="center" wrapText="1"/>
    </xf>
    <xf numFmtId="4" fontId="49" fillId="0" borderId="52" xfId="3" applyNumberFormat="1" applyFont="1" applyBorder="1" applyAlignment="1">
      <alignment horizontal="left"/>
    </xf>
    <xf numFmtId="0" fontId="3" fillId="7" borderId="52" xfId="3" applyFill="1" applyBorder="1"/>
    <xf numFmtId="167" fontId="0" fillId="7" borderId="52" xfId="2" applyNumberFormat="1" applyFont="1" applyFill="1" applyBorder="1"/>
    <xf numFmtId="4" fontId="49" fillId="0" borderId="52" xfId="3" applyNumberFormat="1" applyFont="1" applyBorder="1" applyAlignment="1">
      <alignment horizontal="left" indent="2"/>
    </xf>
    <xf numFmtId="0" fontId="67" fillId="0" borderId="52" xfId="3" applyFont="1" applyBorder="1" applyAlignment="1">
      <alignment horizontal="left" vertical="center" indent="3"/>
    </xf>
    <xf numFmtId="0" fontId="67" fillId="0" borderId="52" xfId="3" applyFont="1" applyBorder="1" applyAlignment="1">
      <alignment horizontal="left" vertical="center" indent="1"/>
    </xf>
    <xf numFmtId="0" fontId="68" fillId="7" borderId="52" xfId="3" applyFont="1" applyFill="1" applyBorder="1"/>
    <xf numFmtId="4" fontId="23" fillId="0" borderId="52" xfId="3" applyNumberFormat="1" applyFont="1" applyBorder="1" applyAlignment="1">
      <alignment horizontal="left"/>
    </xf>
    <xf numFmtId="175" fontId="49" fillId="0" borderId="52" xfId="1" applyNumberFormat="1" applyFont="1" applyBorder="1"/>
    <xf numFmtId="175" fontId="49" fillId="7" borderId="52" xfId="1" applyNumberFormat="1" applyFont="1" applyFill="1" applyBorder="1"/>
    <xf numFmtId="4" fontId="6" fillId="0" borderId="52" xfId="3" applyNumberFormat="1" applyFont="1" applyBorder="1" applyAlignment="1">
      <alignment horizontal="left" indent="2"/>
    </xf>
    <xf numFmtId="4" fontId="6" fillId="0" borderId="9" xfId="3" applyNumberFormat="1" applyFont="1" applyBorder="1" applyAlignment="1">
      <alignment horizontal="left" indent="2"/>
    </xf>
    <xf numFmtId="168" fontId="62" fillId="0" borderId="10" xfId="3" applyNumberFormat="1" applyFont="1" applyBorder="1"/>
    <xf numFmtId="174" fontId="0" fillId="0" borderId="10" xfId="1" applyNumberFormat="1" applyFont="1" applyFill="1" applyBorder="1"/>
    <xf numFmtId="168" fontId="3" fillId="0" borderId="10" xfId="3" applyNumberFormat="1" applyBorder="1"/>
    <xf numFmtId="168" fontId="3" fillId="0" borderId="11" xfId="3" applyNumberFormat="1" applyBorder="1"/>
    <xf numFmtId="166" fontId="12" fillId="17" borderId="1" xfId="6" applyFont="1" applyFill="1" applyBorder="1"/>
    <xf numFmtId="166" fontId="12" fillId="17" borderId="3" xfId="6" applyFont="1" applyFill="1" applyBorder="1"/>
    <xf numFmtId="166" fontId="12" fillId="17" borderId="0" xfId="6" applyFont="1" applyFill="1" applyAlignment="1">
      <alignment horizontal="center" vertical="center"/>
    </xf>
    <xf numFmtId="0" fontId="3" fillId="14" borderId="60" xfId="3" applyFill="1" applyBorder="1"/>
    <xf numFmtId="0" fontId="3" fillId="14" borderId="61" xfId="3" applyFill="1" applyBorder="1"/>
    <xf numFmtId="0" fontId="23" fillId="7" borderId="61" xfId="3" applyFont="1" applyFill="1" applyBorder="1" applyAlignment="1">
      <alignment horizontal="center"/>
    </xf>
    <xf numFmtId="0" fontId="3" fillId="14" borderId="3" xfId="3" applyFill="1" applyBorder="1"/>
    <xf numFmtId="0" fontId="23" fillId="0" borderId="0" xfId="3" applyFont="1" applyAlignment="1">
      <alignment horizontal="right"/>
    </xf>
    <xf numFmtId="0" fontId="23" fillId="14" borderId="0" xfId="3" applyFont="1" applyFill="1" applyAlignment="1">
      <alignment horizontal="right"/>
    </xf>
    <xf numFmtId="0" fontId="3" fillId="14" borderId="0" xfId="3" applyFill="1"/>
    <xf numFmtId="0" fontId="3" fillId="14" borderId="4" xfId="3" applyFill="1" applyBorder="1"/>
    <xf numFmtId="0" fontId="23" fillId="0" borderId="52" xfId="3" applyFont="1" applyBorder="1" applyAlignment="1">
      <alignment horizontal="left" wrapText="1"/>
    </xf>
    <xf numFmtId="41" fontId="23" fillId="7" borderId="52" xfId="1" applyFont="1" applyFill="1" applyBorder="1" applyAlignment="1"/>
    <xf numFmtId="41" fontId="23" fillId="14" borderId="52" xfId="1" applyFont="1" applyFill="1" applyBorder="1" applyAlignment="1"/>
    <xf numFmtId="0" fontId="3" fillId="14" borderId="52" xfId="3" applyFill="1" applyBorder="1"/>
    <xf numFmtId="168" fontId="23" fillId="8" borderId="52" xfId="2" applyNumberFormat="1" applyFont="1" applyFill="1" applyBorder="1" applyProtection="1"/>
    <xf numFmtId="177" fontId="23" fillId="7" borderId="52" xfId="1" applyNumberFormat="1" applyFont="1" applyFill="1" applyBorder="1" applyAlignment="1"/>
    <xf numFmtId="177" fontId="23" fillId="14" borderId="52" xfId="1" applyNumberFormat="1" applyFont="1" applyFill="1" applyBorder="1" applyAlignment="1"/>
    <xf numFmtId="166" fontId="27" fillId="3" borderId="0" xfId="7" applyFont="1" applyFill="1"/>
    <xf numFmtId="166" fontId="69" fillId="3" borderId="8" xfId="7" applyFont="1" applyFill="1" applyBorder="1"/>
    <xf numFmtId="0" fontId="3" fillId="2" borderId="8" xfId="3" applyFill="1" applyBorder="1"/>
    <xf numFmtId="0" fontId="46" fillId="7" borderId="97" xfId="3" applyFont="1" applyFill="1" applyBorder="1" applyAlignment="1">
      <alignment horizontal="right" vertical="center"/>
    </xf>
    <xf numFmtId="0" fontId="52" fillId="0" borderId="97" xfId="3" applyFont="1" applyBorder="1"/>
    <xf numFmtId="0" fontId="46" fillId="7" borderId="61" xfId="3" applyFont="1" applyFill="1" applyBorder="1" applyAlignment="1">
      <alignment horizontal="right" vertical="center"/>
    </xf>
    <xf numFmtId="0" fontId="52" fillId="0" borderId="61" xfId="3" applyFont="1" applyBorder="1"/>
    <xf numFmtId="0" fontId="70" fillId="7" borderId="52" xfId="3" applyFont="1" applyFill="1" applyBorder="1" applyAlignment="1">
      <alignment horizontal="left" vertical="center"/>
    </xf>
    <xf numFmtId="0" fontId="52" fillId="0" borderId="9" xfId="3" applyFont="1" applyBorder="1"/>
    <xf numFmtId="0" fontId="52" fillId="0" borderId="10" xfId="3" applyFont="1" applyBorder="1"/>
    <xf numFmtId="0" fontId="46" fillId="0" borderId="97" xfId="3" applyFont="1" applyBorder="1" applyAlignment="1">
      <alignment vertical="center"/>
    </xf>
    <xf numFmtId="171" fontId="52" fillId="7" borderId="97" xfId="3" applyNumberFormat="1" applyFont="1" applyFill="1" applyBorder="1" applyAlignment="1">
      <alignment horizontal="right" vertical="center"/>
    </xf>
    <xf numFmtId="171" fontId="52" fillId="0" borderId="97" xfId="3" applyNumberFormat="1" applyFont="1" applyBorder="1" applyAlignment="1">
      <alignment horizontal="right" vertical="center"/>
    </xf>
    <xf numFmtId="0" fontId="52" fillId="0" borderId="97" xfId="3" applyFont="1" applyBorder="1" applyAlignment="1">
      <alignment horizontal="right"/>
    </xf>
    <xf numFmtId="171" fontId="71" fillId="7" borderId="97" xfId="3" applyNumberFormat="1" applyFont="1" applyFill="1" applyBorder="1" applyAlignment="1">
      <alignment horizontal="right" vertical="center"/>
    </xf>
    <xf numFmtId="171" fontId="3" fillId="0" borderId="0" xfId="3" applyNumberFormat="1"/>
    <xf numFmtId="0" fontId="52" fillId="0" borderId="60" xfId="3" applyFont="1" applyBorder="1" applyAlignment="1">
      <alignment horizontal="left" vertical="center" indent="1"/>
    </xf>
    <xf numFmtId="171" fontId="52" fillId="7" borderId="60" xfId="3" applyNumberFormat="1" applyFont="1" applyFill="1" applyBorder="1" applyAlignment="1">
      <alignment horizontal="right" vertical="center"/>
    </xf>
    <xf numFmtId="171" fontId="52" fillId="0" borderId="60" xfId="3" applyNumberFormat="1" applyFont="1" applyBorder="1" applyAlignment="1">
      <alignment horizontal="right" vertical="center"/>
    </xf>
    <xf numFmtId="0" fontId="52" fillId="0" borderId="60" xfId="3" applyFont="1" applyBorder="1" applyAlignment="1">
      <alignment horizontal="right"/>
    </xf>
    <xf numFmtId="171" fontId="71" fillId="7" borderId="60" xfId="3" applyNumberFormat="1" applyFont="1" applyFill="1" applyBorder="1" applyAlignment="1">
      <alignment horizontal="right" vertical="center"/>
    </xf>
    <xf numFmtId="0" fontId="52" fillId="0" borderId="61" xfId="3" applyFont="1" applyBorder="1" applyAlignment="1">
      <alignment horizontal="left" vertical="center" indent="1"/>
    </xf>
    <xf numFmtId="171" fontId="52" fillId="7" borderId="61" xfId="3" applyNumberFormat="1" applyFont="1" applyFill="1" applyBorder="1" applyAlignment="1">
      <alignment horizontal="right" vertical="center"/>
    </xf>
    <xf numFmtId="171" fontId="52" fillId="0" borderId="61" xfId="3" applyNumberFormat="1" applyFont="1" applyBorder="1" applyAlignment="1">
      <alignment horizontal="right" vertical="center"/>
    </xf>
    <xf numFmtId="0" fontId="52" fillId="0" borderId="61" xfId="3" applyFont="1" applyBorder="1" applyAlignment="1">
      <alignment horizontal="right"/>
    </xf>
    <xf numFmtId="171" fontId="71" fillId="7" borderId="61" xfId="3" applyNumberFormat="1" applyFont="1" applyFill="1" applyBorder="1" applyAlignment="1">
      <alignment horizontal="right" vertical="center"/>
    </xf>
    <xf numFmtId="0" fontId="52" fillId="0" borderId="61" xfId="3" applyFont="1" applyBorder="1" applyAlignment="1">
      <alignment vertical="center"/>
    </xf>
    <xf numFmtId="0" fontId="46" fillId="0" borderId="60" xfId="3" applyFont="1" applyBorder="1" applyAlignment="1">
      <alignment vertical="center"/>
    </xf>
    <xf numFmtId="0" fontId="46" fillId="0" borderId="52" xfId="3" applyFont="1" applyBorder="1" applyAlignment="1">
      <alignment vertical="center"/>
    </xf>
    <xf numFmtId="171" fontId="52" fillId="7" borderId="52" xfId="3" applyNumberFormat="1" applyFont="1" applyFill="1" applyBorder="1" applyAlignment="1">
      <alignment horizontal="right" vertical="center"/>
    </xf>
    <xf numFmtId="171" fontId="52" fillId="0" borderId="52" xfId="3" applyNumberFormat="1" applyFont="1" applyBorder="1" applyAlignment="1">
      <alignment horizontal="right" vertical="center"/>
    </xf>
    <xf numFmtId="0" fontId="52" fillId="0" borderId="52" xfId="3" applyFont="1" applyBorder="1" applyAlignment="1">
      <alignment horizontal="right"/>
    </xf>
    <xf numFmtId="171" fontId="71" fillId="7" borderId="52" xfId="3" applyNumberFormat="1" applyFont="1" applyFill="1" applyBorder="1" applyAlignment="1">
      <alignment horizontal="right" vertical="center"/>
    </xf>
    <xf numFmtId="0" fontId="46" fillId="0" borderId="61" xfId="3" applyFont="1" applyBorder="1" applyAlignment="1">
      <alignment vertical="center"/>
    </xf>
    <xf numFmtId="0" fontId="52" fillId="0" borderId="60" xfId="3" applyFont="1" applyBorder="1" applyAlignment="1">
      <alignment horizontal="left" vertical="center" indent="2"/>
    </xf>
    <xf numFmtId="0" fontId="52" fillId="0" borderId="61" xfId="3" applyFont="1" applyBorder="1" applyAlignment="1">
      <alignment horizontal="left" vertical="center" indent="2"/>
    </xf>
    <xf numFmtId="166" fontId="15" fillId="0" borderId="1" xfId="7" applyBorder="1"/>
    <xf numFmtId="166" fontId="15" fillId="0" borderId="7" xfId="7" applyBorder="1"/>
    <xf numFmtId="166" fontId="15" fillId="0" borderId="2" xfId="7" applyBorder="1"/>
    <xf numFmtId="166" fontId="15" fillId="0" borderId="0" xfId="7"/>
    <xf numFmtId="166" fontId="15" fillId="0" borderId="3" xfId="6" applyBorder="1"/>
    <xf numFmtId="166" fontId="15" fillId="0" borderId="4" xfId="6" applyBorder="1"/>
    <xf numFmtId="166" fontId="15" fillId="0" borderId="3" xfId="7" applyBorder="1"/>
    <xf numFmtId="178" fontId="15" fillId="0" borderId="0" xfId="7" applyNumberFormat="1"/>
    <xf numFmtId="169" fontId="15" fillId="0" borderId="0" xfId="7" applyNumberFormat="1"/>
    <xf numFmtId="166" fontId="15" fillId="0" borderId="4" xfId="7" applyBorder="1"/>
    <xf numFmtId="166" fontId="15" fillId="0" borderId="98" xfId="6" applyBorder="1"/>
    <xf numFmtId="166" fontId="20" fillId="3" borderId="99" xfId="7" applyFont="1" applyFill="1" applyBorder="1"/>
    <xf numFmtId="166" fontId="15" fillId="3" borderId="100" xfId="7" applyFill="1" applyBorder="1"/>
    <xf numFmtId="167" fontId="15" fillId="3" borderId="100" xfId="7" applyNumberFormat="1" applyFill="1" applyBorder="1"/>
    <xf numFmtId="167" fontId="25" fillId="3" borderId="100" xfId="7" applyNumberFormat="1" applyFont="1" applyFill="1" applyBorder="1"/>
    <xf numFmtId="10" fontId="15" fillId="3" borderId="100" xfId="7" applyNumberFormat="1" applyFill="1" applyBorder="1"/>
    <xf numFmtId="166" fontId="15" fillId="2" borderId="0" xfId="7" applyFill="1"/>
    <xf numFmtId="166" fontId="15" fillId="2" borderId="4" xfId="7" applyFill="1" applyBorder="1"/>
    <xf numFmtId="166" fontId="20" fillId="0" borderId="3" xfId="6" applyFont="1" applyBorder="1"/>
    <xf numFmtId="0" fontId="72" fillId="0" borderId="0" xfId="3" applyFont="1"/>
    <xf numFmtId="1" fontId="20" fillId="0" borderId="0" xfId="3" applyNumberFormat="1" applyFont="1" applyAlignment="1">
      <alignment horizontal="right" vertical="center"/>
    </xf>
    <xf numFmtId="179" fontId="20" fillId="0" borderId="0" xfId="3" applyNumberFormat="1" applyFont="1" applyAlignment="1">
      <alignment horizontal="right" vertical="center"/>
    </xf>
    <xf numFmtId="166" fontId="15" fillId="0" borderId="101" xfId="7" applyBorder="1"/>
    <xf numFmtId="167" fontId="15" fillId="0" borderId="102" xfId="2" applyNumberFormat="1" applyFont="1" applyFill="1" applyBorder="1"/>
    <xf numFmtId="166" fontId="15" fillId="0" borderId="103" xfId="7" applyBorder="1"/>
    <xf numFmtId="166" fontId="20" fillId="3" borderId="3" xfId="7" applyFont="1" applyFill="1" applyBorder="1"/>
    <xf numFmtId="166" fontId="15" fillId="3" borderId="0" xfId="7" applyFill="1"/>
    <xf numFmtId="167" fontId="15" fillId="3" borderId="0" xfId="7" applyNumberFormat="1" applyFill="1"/>
    <xf numFmtId="167" fontId="25" fillId="3" borderId="0" xfId="7" applyNumberFormat="1" applyFont="1" applyFill="1"/>
    <xf numFmtId="10" fontId="15" fillId="3" borderId="0" xfId="7" applyNumberFormat="1" applyFill="1"/>
    <xf numFmtId="166" fontId="20" fillId="0" borderId="3" xfId="7" applyFont="1" applyBorder="1"/>
    <xf numFmtId="167" fontId="15" fillId="0" borderId="0" xfId="7" applyNumberFormat="1"/>
    <xf numFmtId="167" fontId="25" fillId="0" borderId="0" xfId="7" applyNumberFormat="1" applyFont="1"/>
    <xf numFmtId="10" fontId="15" fillId="0" borderId="0" xfId="7" applyNumberFormat="1"/>
    <xf numFmtId="166" fontId="15" fillId="7" borderId="105" xfId="7" applyFill="1" applyBorder="1"/>
    <xf numFmtId="37" fontId="15" fillId="7" borderId="52" xfId="7" applyNumberFormat="1" applyFill="1" applyBorder="1"/>
    <xf numFmtId="0" fontId="48" fillId="7" borderId="109" xfId="6" quotePrefix="1" applyNumberFormat="1" applyFont="1" applyFill="1" applyBorder="1" applyAlignment="1" applyProtection="1">
      <alignment horizontal="center"/>
      <protection locked="0"/>
    </xf>
    <xf numFmtId="0" fontId="48" fillId="7" borderId="102" xfId="6" applyNumberFormat="1" applyFont="1" applyFill="1" applyBorder="1" applyAlignment="1" applyProtection="1">
      <alignment horizontal="center"/>
      <protection locked="0"/>
    </xf>
    <xf numFmtId="9" fontId="15" fillId="12" borderId="110" xfId="2" applyFont="1" applyFill="1" applyBorder="1" applyAlignment="1">
      <alignment horizontal="center"/>
    </xf>
    <xf numFmtId="166" fontId="15" fillId="0" borderId="110" xfId="7" applyBorder="1"/>
    <xf numFmtId="37" fontId="15" fillId="7" borderId="110" xfId="7" applyNumberFormat="1" applyFill="1" applyBorder="1"/>
    <xf numFmtId="37" fontId="15" fillId="0" borderId="110" xfId="7" applyNumberFormat="1" applyBorder="1"/>
    <xf numFmtId="168" fontId="15" fillId="7" borderId="110" xfId="2" applyNumberFormat="1" applyFont="1" applyFill="1" applyBorder="1" applyAlignment="1">
      <alignment horizontal="center"/>
    </xf>
    <xf numFmtId="166" fontId="73" fillId="0" borderId="110" xfId="7" applyFont="1" applyBorder="1"/>
    <xf numFmtId="166" fontId="38" fillId="0" borderId="110" xfId="7" applyFont="1" applyBorder="1"/>
    <xf numFmtId="37" fontId="27" fillId="7" borderId="110" xfId="7" applyNumberFormat="1" applyFont="1" applyFill="1" applyBorder="1"/>
    <xf numFmtId="37" fontId="27" fillId="0" borderId="110" xfId="7" applyNumberFormat="1" applyFont="1" applyBorder="1"/>
    <xf numFmtId="166" fontId="38" fillId="0" borderId="0" xfId="7" applyFont="1"/>
    <xf numFmtId="168" fontId="38" fillId="7" borderId="110" xfId="2" applyNumberFormat="1" applyFont="1" applyFill="1" applyBorder="1" applyAlignment="1">
      <alignment horizontal="center"/>
    </xf>
    <xf numFmtId="168" fontId="15" fillId="12" borderId="110" xfId="2" applyNumberFormat="1" applyFont="1" applyFill="1" applyBorder="1" applyAlignment="1">
      <alignment horizontal="center"/>
    </xf>
    <xf numFmtId="166" fontId="38" fillId="0" borderId="111" xfId="7" applyFont="1" applyBorder="1"/>
    <xf numFmtId="37" fontId="38" fillId="7" borderId="111" xfId="7" applyNumberFormat="1" applyFont="1" applyFill="1" applyBorder="1"/>
    <xf numFmtId="37" fontId="38" fillId="0" borderId="111" xfId="7" applyNumberFormat="1" applyFont="1" applyBorder="1"/>
    <xf numFmtId="37" fontId="38" fillId="0" borderId="1" xfId="7" applyNumberFormat="1" applyFont="1" applyBorder="1"/>
    <xf numFmtId="168" fontId="38" fillId="7" borderId="111" xfId="2" applyNumberFormat="1" applyFont="1" applyFill="1" applyBorder="1" applyAlignment="1">
      <alignment horizontal="center"/>
    </xf>
    <xf numFmtId="166" fontId="20" fillId="3" borderId="108" xfId="7" applyFont="1" applyFill="1" applyBorder="1"/>
    <xf numFmtId="166" fontId="15" fillId="2" borderId="8" xfId="7" applyFill="1" applyBorder="1"/>
    <xf numFmtId="166" fontId="15" fillId="2" borderId="112" xfId="7" applyFill="1" applyBorder="1"/>
    <xf numFmtId="166" fontId="20" fillId="0" borderId="0" xfId="7" applyFont="1"/>
    <xf numFmtId="166" fontId="20" fillId="6" borderId="110" xfId="6" applyFont="1" applyFill="1" applyBorder="1" applyAlignment="1">
      <alignment horizontal="center" wrapText="1"/>
    </xf>
    <xf numFmtId="166" fontId="38" fillId="7" borderId="110" xfId="7" applyFont="1" applyFill="1" applyBorder="1"/>
    <xf numFmtId="166" fontId="15" fillId="0" borderId="113" xfId="7" applyBorder="1"/>
    <xf numFmtId="37" fontId="38" fillId="7" borderId="110" xfId="7" applyNumberFormat="1" applyFont="1" applyFill="1" applyBorder="1"/>
    <xf numFmtId="0" fontId="48" fillId="7" borderId="116" xfId="6" quotePrefix="1" applyNumberFormat="1" applyFont="1" applyFill="1" applyBorder="1" applyAlignment="1" applyProtection="1">
      <alignment horizontal="center"/>
      <protection locked="0"/>
    </xf>
    <xf numFmtId="166" fontId="15" fillId="0" borderId="52" xfId="7" applyBorder="1"/>
    <xf numFmtId="166" fontId="69" fillId="7" borderId="52" xfId="7" applyFont="1" applyFill="1" applyBorder="1"/>
    <xf numFmtId="166" fontId="69" fillId="0" borderId="52" xfId="7" applyFont="1" applyBorder="1"/>
    <xf numFmtId="166" fontId="69" fillId="0" borderId="0" xfId="7" applyFont="1"/>
    <xf numFmtId="168" fontId="6" fillId="7" borderId="52" xfId="2" applyNumberFormat="1" applyFont="1" applyFill="1" applyBorder="1" applyAlignment="1">
      <alignment horizontal="center"/>
    </xf>
    <xf numFmtId="166" fontId="15" fillId="0" borderId="117" xfId="7" applyBorder="1"/>
    <xf numFmtId="166" fontId="15" fillId="0" borderId="118" xfId="7" applyBorder="1"/>
    <xf numFmtId="166" fontId="15" fillId="0" borderId="108" xfId="7" applyBorder="1"/>
    <xf numFmtId="166" fontId="15" fillId="0" borderId="8" xfId="7" applyBorder="1"/>
    <xf numFmtId="166" fontId="15" fillId="0" borderId="112" xfId="7" applyBorder="1"/>
    <xf numFmtId="166" fontId="54" fillId="17" borderId="0" xfId="6" applyFont="1" applyFill="1" applyAlignment="1">
      <alignment horizontal="center"/>
    </xf>
    <xf numFmtId="166" fontId="54" fillId="3" borderId="3" xfId="6" applyFont="1" applyFill="1" applyBorder="1" applyAlignment="1">
      <alignment horizontal="left" vertical="center"/>
    </xf>
    <xf numFmtId="166" fontId="54" fillId="3" borderId="0" xfId="6" applyFont="1" applyFill="1" applyAlignment="1">
      <alignment horizontal="left"/>
    </xf>
    <xf numFmtId="166" fontId="54" fillId="3" borderId="4" xfId="6" applyFont="1" applyFill="1" applyBorder="1" applyAlignment="1">
      <alignment horizontal="left"/>
    </xf>
    <xf numFmtId="166" fontId="54" fillId="17" borderId="4" xfId="6" applyFont="1" applyFill="1" applyBorder="1" applyAlignment="1">
      <alignment horizontal="center"/>
    </xf>
    <xf numFmtId="166" fontId="23" fillId="6" borderId="52" xfId="6" applyFont="1" applyFill="1" applyBorder="1" applyAlignment="1">
      <alignment horizontal="center" wrapText="1"/>
    </xf>
    <xf numFmtId="180" fontId="23" fillId="7" borderId="52" xfId="3" applyNumberFormat="1" applyFont="1" applyFill="1" applyBorder="1" applyAlignment="1">
      <alignment horizontal="right" vertical="center"/>
    </xf>
    <xf numFmtId="1" fontId="23" fillId="7" borderId="52" xfId="3" applyNumberFormat="1" applyFont="1" applyFill="1" applyBorder="1" applyAlignment="1">
      <alignment horizontal="center" vertical="center"/>
    </xf>
    <xf numFmtId="0" fontId="23" fillId="7" borderId="119" xfId="6" quotePrefix="1" applyNumberFormat="1" applyFont="1" applyFill="1" applyBorder="1" applyAlignment="1" applyProtection="1">
      <alignment horizontal="center"/>
      <protection locked="0"/>
    </xf>
    <xf numFmtId="0" fontId="23" fillId="7" borderId="119" xfId="6" applyNumberFormat="1" applyFont="1" applyFill="1" applyBorder="1" applyAlignment="1" applyProtection="1">
      <alignment horizontal="center"/>
      <protection locked="0"/>
    </xf>
    <xf numFmtId="166" fontId="6" fillId="0" borderId="0" xfId="7" applyFont="1" applyAlignment="1">
      <alignment wrapText="1"/>
    </xf>
    <xf numFmtId="166" fontId="6" fillId="0" borderId="0" xfId="7" applyFont="1" applyAlignment="1">
      <alignment horizontal="center"/>
    </xf>
    <xf numFmtId="166" fontId="6" fillId="0" borderId="0" xfId="7" applyFont="1"/>
    <xf numFmtId="166" fontId="23" fillId="0" borderId="52" xfId="7" applyFont="1" applyBorder="1" applyAlignment="1">
      <alignment wrapText="1"/>
    </xf>
    <xf numFmtId="3" fontId="23" fillId="7" borderId="52" xfId="7" applyNumberFormat="1" applyFont="1" applyFill="1" applyBorder="1" applyAlignment="1">
      <alignment horizontal="right" vertical="center"/>
    </xf>
    <xf numFmtId="3" fontId="23" fillId="0" borderId="52" xfId="7" applyNumberFormat="1" applyFont="1" applyBorder="1" applyAlignment="1">
      <alignment horizontal="right" vertical="center"/>
    </xf>
    <xf numFmtId="169" fontId="6" fillId="0" borderId="0" xfId="7" applyNumberFormat="1" applyFont="1" applyAlignment="1">
      <alignment horizontal="right" vertical="center"/>
    </xf>
    <xf numFmtId="168" fontId="23" fillId="7" borderId="119" xfId="2" applyNumberFormat="1" applyFont="1" applyFill="1" applyBorder="1" applyAlignment="1">
      <alignment horizontal="right" vertical="center"/>
    </xf>
    <xf numFmtId="166" fontId="6" fillId="0" borderId="52" xfId="7" applyFont="1" applyBorder="1" applyAlignment="1">
      <alignment horizontal="left" vertical="center" wrapText="1"/>
    </xf>
    <xf numFmtId="171" fontId="6" fillId="7" borderId="52" xfId="7" applyNumberFormat="1" applyFont="1" applyFill="1" applyBorder="1" applyAlignment="1">
      <alignment horizontal="right" vertical="center" wrapText="1"/>
    </xf>
    <xf numFmtId="171" fontId="6" fillId="0" borderId="52" xfId="7" applyNumberFormat="1" applyFont="1" applyBorder="1" applyAlignment="1">
      <alignment horizontal="right" vertical="center" wrapText="1"/>
    </xf>
    <xf numFmtId="169" fontId="6" fillId="0" borderId="0" xfId="7" applyNumberFormat="1" applyFont="1" applyAlignment="1">
      <alignment horizontal="right" vertical="center" wrapText="1"/>
    </xf>
    <xf numFmtId="168" fontId="6" fillId="7" borderId="119" xfId="2" applyNumberFormat="1" applyFont="1" applyFill="1" applyBorder="1" applyAlignment="1">
      <alignment horizontal="right" vertical="center" wrapText="1"/>
    </xf>
    <xf numFmtId="168" fontId="76" fillId="12" borderId="0" xfId="3" applyNumberFormat="1" applyFont="1" applyFill="1"/>
    <xf numFmtId="169" fontId="6" fillId="0" borderId="100" xfId="7" applyNumberFormat="1" applyFont="1" applyBorder="1" applyAlignment="1">
      <alignment horizontal="right" vertical="center" wrapText="1"/>
    </xf>
    <xf numFmtId="166" fontId="6" fillId="0" borderId="120" xfId="7" applyFont="1" applyBorder="1" applyAlignment="1">
      <alignment horizontal="left" vertical="center" wrapText="1"/>
    </xf>
    <xf numFmtId="171" fontId="6" fillId="7" borderId="120" xfId="7" applyNumberFormat="1" applyFont="1" applyFill="1" applyBorder="1" applyAlignment="1">
      <alignment horizontal="right" vertical="center" wrapText="1"/>
    </xf>
    <xf numFmtId="171" fontId="6" fillId="0" borderId="120" xfId="7" applyNumberFormat="1" applyFont="1" applyBorder="1" applyAlignment="1">
      <alignment horizontal="right" vertical="center" wrapText="1"/>
    </xf>
    <xf numFmtId="166" fontId="6" fillId="0" borderId="85" xfId="7" applyFont="1" applyBorder="1" applyAlignment="1">
      <alignment horizontal="left" vertical="center" wrapText="1"/>
    </xf>
    <xf numFmtId="171" fontId="6" fillId="7" borderId="85" xfId="7" applyNumberFormat="1" applyFont="1" applyFill="1" applyBorder="1" applyAlignment="1">
      <alignment horizontal="right" vertical="center" wrapText="1"/>
    </xf>
    <xf numFmtId="171" fontId="6" fillId="0" borderId="85" xfId="7" applyNumberFormat="1" applyFont="1" applyBorder="1" applyAlignment="1">
      <alignment horizontal="right" vertical="center" wrapText="1"/>
    </xf>
    <xf numFmtId="169" fontId="6" fillId="0" borderId="13" xfId="7" applyNumberFormat="1" applyFont="1" applyBorder="1" applyAlignment="1">
      <alignment horizontal="right" vertical="center" wrapText="1"/>
    </xf>
    <xf numFmtId="168" fontId="6" fillId="7" borderId="121" xfId="2" applyNumberFormat="1" applyFont="1" applyFill="1" applyBorder="1" applyAlignment="1">
      <alignment horizontal="right" vertical="center" wrapText="1"/>
    </xf>
    <xf numFmtId="166" fontId="6" fillId="0" borderId="3" xfId="7" applyFont="1" applyBorder="1" applyAlignment="1">
      <alignment horizontal="left" vertical="center" wrapText="1"/>
    </xf>
    <xf numFmtId="171" fontId="6" fillId="0" borderId="0" xfId="7" applyNumberFormat="1" applyFont="1" applyAlignment="1">
      <alignment horizontal="right" vertical="center" wrapText="1"/>
    </xf>
    <xf numFmtId="168" fontId="6" fillId="0" borderId="0" xfId="2" applyNumberFormat="1" applyFont="1" applyFill="1" applyBorder="1" applyAlignment="1">
      <alignment horizontal="right" vertical="center" wrapText="1"/>
    </xf>
    <xf numFmtId="166" fontId="54" fillId="3" borderId="0" xfId="6" applyFont="1" applyFill="1" applyAlignment="1">
      <alignment horizontal="right" vertical="center"/>
    </xf>
    <xf numFmtId="166" fontId="54" fillId="3" borderId="4" xfId="6" applyFont="1" applyFill="1" applyBorder="1" applyAlignment="1">
      <alignment horizontal="right" vertical="center"/>
    </xf>
    <xf numFmtId="0" fontId="52" fillId="0" borderId="0" xfId="3" applyFont="1" applyAlignment="1">
      <alignment wrapText="1"/>
    </xf>
    <xf numFmtId="0" fontId="52" fillId="0" borderId="0" xfId="3" applyFont="1" applyAlignment="1">
      <alignment horizontal="right" vertical="center"/>
    </xf>
    <xf numFmtId="166" fontId="23" fillId="6" borderId="122" xfId="6" applyFont="1" applyFill="1" applyBorder="1" applyAlignment="1">
      <alignment wrapText="1"/>
    </xf>
    <xf numFmtId="180" fontId="23" fillId="7" borderId="123" xfId="3" applyNumberFormat="1" applyFont="1" applyFill="1" applyBorder="1" applyAlignment="1">
      <alignment horizontal="right" vertical="center"/>
    </xf>
    <xf numFmtId="180" fontId="23" fillId="7" borderId="122" xfId="3" applyNumberFormat="1" applyFont="1" applyFill="1" applyBorder="1" applyAlignment="1">
      <alignment horizontal="right" vertical="center"/>
    </xf>
    <xf numFmtId="166" fontId="6" fillId="0" borderId="124" xfId="6" applyFont="1" applyBorder="1" applyAlignment="1">
      <alignment horizontal="right" vertical="center"/>
    </xf>
    <xf numFmtId="166" fontId="23" fillId="6" borderId="127" xfId="6" applyFont="1" applyFill="1" applyBorder="1" applyAlignment="1">
      <alignment wrapText="1"/>
    </xf>
    <xf numFmtId="1" fontId="23" fillId="7" borderId="128" xfId="3" applyNumberFormat="1" applyFont="1" applyFill="1" applyBorder="1" applyAlignment="1">
      <alignment horizontal="right" vertical="center"/>
    </xf>
    <xf numFmtId="1" fontId="23" fillId="7" borderId="129" xfId="3" applyNumberFormat="1" applyFont="1" applyFill="1" applyBorder="1" applyAlignment="1">
      <alignment horizontal="right" vertical="center"/>
    </xf>
    <xf numFmtId="166" fontId="6" fillId="0" borderId="60" xfId="6" applyFont="1" applyBorder="1" applyAlignment="1">
      <alignment horizontal="right" vertical="center"/>
    </xf>
    <xf numFmtId="0" fontId="23" fillId="7" borderId="125" xfId="6" quotePrefix="1" applyNumberFormat="1" applyFont="1" applyFill="1" applyBorder="1" applyAlignment="1" applyProtection="1">
      <alignment horizontal="right" vertical="center"/>
      <protection locked="0"/>
    </xf>
    <xf numFmtId="0" fontId="23" fillId="7" borderId="128" xfId="6" applyNumberFormat="1" applyFont="1" applyFill="1" applyBorder="1" applyAlignment="1" applyProtection="1">
      <alignment horizontal="right" vertical="center"/>
      <protection locked="0"/>
    </xf>
    <xf numFmtId="166" fontId="6" fillId="0" borderId="0" xfId="7" applyFont="1" applyAlignment="1">
      <alignment horizontal="right" vertical="center"/>
    </xf>
    <xf numFmtId="169" fontId="6" fillId="0" borderId="60" xfId="7" applyNumberFormat="1" applyFont="1" applyBorder="1" applyAlignment="1">
      <alignment horizontal="right" vertical="center"/>
    </xf>
    <xf numFmtId="166" fontId="23" fillId="0" borderId="130" xfId="7" applyFont="1" applyBorder="1" applyAlignment="1">
      <alignment wrapText="1"/>
    </xf>
    <xf numFmtId="171" fontId="23" fillId="7" borderId="130" xfId="7" applyNumberFormat="1" applyFont="1" applyFill="1" applyBorder="1" applyAlignment="1">
      <alignment horizontal="right" vertical="center"/>
    </xf>
    <xf numFmtId="171" fontId="23" fillId="0" borderId="130" xfId="7" applyNumberFormat="1" applyFont="1" applyBorder="1" applyAlignment="1">
      <alignment horizontal="right" vertical="center"/>
    </xf>
    <xf numFmtId="171" fontId="23" fillId="7" borderId="131" xfId="7" applyNumberFormat="1" applyFont="1" applyFill="1" applyBorder="1" applyAlignment="1">
      <alignment horizontal="right" vertical="center"/>
    </xf>
    <xf numFmtId="169" fontId="23" fillId="0" borderId="60" xfId="7" applyNumberFormat="1" applyFont="1" applyBorder="1" applyAlignment="1">
      <alignment horizontal="right" vertical="center"/>
    </xf>
    <xf numFmtId="168" fontId="23" fillId="7" borderId="132" xfId="2" applyNumberFormat="1" applyFont="1" applyFill="1" applyBorder="1" applyAlignment="1">
      <alignment horizontal="right" vertical="center"/>
    </xf>
    <xf numFmtId="168" fontId="23" fillId="7" borderId="130" xfId="2" applyNumberFormat="1" applyFont="1" applyFill="1" applyBorder="1" applyAlignment="1">
      <alignment horizontal="right" vertical="center"/>
    </xf>
    <xf numFmtId="166" fontId="6" fillId="0" borderId="130" xfId="7" applyFont="1" applyBorder="1" applyAlignment="1">
      <alignment wrapText="1"/>
    </xf>
    <xf numFmtId="171" fontId="6" fillId="7" borderId="130" xfId="7" applyNumberFormat="1" applyFont="1" applyFill="1" applyBorder="1" applyAlignment="1">
      <alignment horizontal="right" vertical="center"/>
    </xf>
    <xf numFmtId="171" fontId="6" fillId="0" borderId="130" xfId="7" applyNumberFormat="1" applyFont="1" applyBorder="1" applyAlignment="1">
      <alignment horizontal="right" vertical="center"/>
    </xf>
    <xf numFmtId="171" fontId="6" fillId="7" borderId="131" xfId="7" applyNumberFormat="1" applyFont="1" applyFill="1" applyBorder="1" applyAlignment="1">
      <alignment horizontal="right" vertical="center"/>
    </xf>
    <xf numFmtId="168" fontId="6" fillId="7" borderId="132" xfId="2" applyNumberFormat="1" applyFont="1" applyFill="1" applyBorder="1" applyAlignment="1">
      <alignment horizontal="right" vertical="center"/>
    </xf>
    <xf numFmtId="168" fontId="6" fillId="7" borderId="130" xfId="2" applyNumberFormat="1" applyFont="1" applyFill="1" applyBorder="1" applyAlignment="1">
      <alignment horizontal="right" vertical="center"/>
    </xf>
    <xf numFmtId="171" fontId="6" fillId="0" borderId="130" xfId="7" applyNumberFormat="1" applyFont="1" applyBorder="1" applyAlignment="1">
      <alignment wrapText="1"/>
    </xf>
    <xf numFmtId="171" fontId="6" fillId="0" borderId="60" xfId="7" applyNumberFormat="1" applyFont="1" applyBorder="1" applyAlignment="1">
      <alignment horizontal="right" vertical="center"/>
    </xf>
    <xf numFmtId="171" fontId="77" fillId="0" borderId="130" xfId="7" applyNumberFormat="1" applyFont="1" applyBorder="1" applyAlignment="1">
      <alignment horizontal="left" vertical="center" wrapText="1" indent="2"/>
    </xf>
    <xf numFmtId="171" fontId="77" fillId="0" borderId="60" xfId="7" applyNumberFormat="1" applyFont="1" applyBorder="1" applyAlignment="1">
      <alignment horizontal="right" vertical="center"/>
    </xf>
    <xf numFmtId="168" fontId="77" fillId="7" borderId="132" xfId="2" applyNumberFormat="1" applyFont="1" applyFill="1" applyBorder="1" applyAlignment="1">
      <alignment horizontal="right" vertical="center"/>
    </xf>
    <xf numFmtId="168" fontId="77" fillId="7" borderId="130" xfId="2" applyNumberFormat="1" applyFont="1" applyFill="1" applyBorder="1" applyAlignment="1">
      <alignment horizontal="right" vertical="center"/>
    </xf>
    <xf numFmtId="171" fontId="6" fillId="0" borderId="130" xfId="7" applyNumberFormat="1" applyFont="1" applyBorder="1" applyAlignment="1">
      <alignment horizontal="left" vertical="center" wrapText="1"/>
    </xf>
    <xf numFmtId="171" fontId="6" fillId="0" borderId="61" xfId="7" applyNumberFormat="1" applyFont="1" applyBorder="1" applyAlignment="1">
      <alignment horizontal="right" vertical="center"/>
    </xf>
    <xf numFmtId="166" fontId="69" fillId="0" borderId="0" xfId="7" applyFont="1" applyAlignment="1">
      <alignment wrapText="1"/>
    </xf>
    <xf numFmtId="178" fontId="6" fillId="0" borderId="0" xfId="7" applyNumberFormat="1" applyFont="1"/>
    <xf numFmtId="169" fontId="6" fillId="0" borderId="0" xfId="7" applyNumberFormat="1" applyFont="1"/>
    <xf numFmtId="168" fontId="6" fillId="0" borderId="0" xfId="7" applyNumberFormat="1" applyFont="1"/>
    <xf numFmtId="168" fontId="1" fillId="0" borderId="0" xfId="3" applyNumberFormat="1" applyFont="1"/>
    <xf numFmtId="180" fontId="23" fillId="7" borderId="130" xfId="3" applyNumberFormat="1" applyFont="1" applyFill="1" applyBorder="1" applyAlignment="1">
      <alignment horizontal="right" vertical="center"/>
    </xf>
    <xf numFmtId="166" fontId="23" fillId="0" borderId="124" xfId="6" applyFont="1" applyBorder="1"/>
    <xf numFmtId="1" fontId="23" fillId="7" borderId="130" xfId="3" applyNumberFormat="1" applyFont="1" applyFill="1" applyBorder="1" applyAlignment="1">
      <alignment horizontal="right" vertical="center"/>
    </xf>
    <xf numFmtId="166" fontId="23" fillId="0" borderId="60" xfId="6" applyFont="1" applyBorder="1"/>
    <xf numFmtId="168" fontId="23" fillId="7" borderId="130" xfId="6" quotePrefix="1" applyNumberFormat="1" applyFont="1" applyFill="1" applyBorder="1" applyAlignment="1" applyProtection="1">
      <alignment horizontal="center"/>
      <protection locked="0"/>
    </xf>
    <xf numFmtId="168" fontId="23" fillId="7" borderId="130" xfId="6" applyNumberFormat="1" applyFont="1" applyFill="1" applyBorder="1" applyAlignment="1" applyProtection="1">
      <alignment horizontal="center"/>
      <protection locked="0"/>
    </xf>
    <xf numFmtId="0" fontId="1" fillId="0" borderId="130" xfId="3" applyFont="1" applyBorder="1" applyAlignment="1">
      <alignment vertical="center" wrapText="1"/>
    </xf>
    <xf numFmtId="2" fontId="1" fillId="7" borderId="130" xfId="3" applyNumberFormat="1" applyFont="1" applyFill="1" applyBorder="1" applyAlignment="1">
      <alignment horizontal="right" vertical="center"/>
    </xf>
    <xf numFmtId="2" fontId="1" fillId="0" borderId="130" xfId="3" applyNumberFormat="1" applyFont="1" applyBorder="1" applyAlignment="1">
      <alignment horizontal="right" vertical="center"/>
    </xf>
    <xf numFmtId="0" fontId="1" fillId="0" borderId="60" xfId="3" applyFont="1" applyBorder="1" applyAlignment="1">
      <alignment horizontal="right" vertical="center"/>
    </xf>
    <xf numFmtId="2" fontId="6" fillId="7" borderId="130" xfId="2" applyNumberFormat="1" applyFont="1" applyFill="1" applyBorder="1" applyAlignment="1">
      <alignment horizontal="right" vertical="center"/>
    </xf>
    <xf numFmtId="0" fontId="1" fillId="0" borderId="61" xfId="3" applyFont="1" applyBorder="1" applyAlignment="1">
      <alignment horizontal="right" vertical="center"/>
    </xf>
    <xf numFmtId="0" fontId="1" fillId="0" borderId="0" xfId="3" applyFont="1" applyAlignment="1">
      <alignment wrapText="1"/>
    </xf>
    <xf numFmtId="0" fontId="3" fillId="0" borderId="0" xfId="3" applyAlignment="1">
      <alignment wrapText="1"/>
    </xf>
    <xf numFmtId="0" fontId="79" fillId="0" borderId="0" xfId="3" applyFont="1" applyAlignment="1">
      <alignment vertical="center"/>
    </xf>
    <xf numFmtId="0" fontId="80" fillId="18" borderId="130" xfId="3" applyFont="1" applyFill="1" applyBorder="1" applyAlignment="1">
      <alignment vertical="center"/>
    </xf>
    <xf numFmtId="0" fontId="80" fillId="7" borderId="130" xfId="3" applyFont="1" applyFill="1" applyBorder="1" applyAlignment="1">
      <alignment horizontal="right" vertical="center"/>
    </xf>
    <xf numFmtId="0" fontId="80" fillId="18" borderId="124" xfId="3" applyFont="1" applyFill="1" applyBorder="1" applyAlignment="1">
      <alignment vertical="center"/>
    </xf>
    <xf numFmtId="0" fontId="80" fillId="7" borderId="124" xfId="3" applyFont="1" applyFill="1" applyBorder="1" applyAlignment="1">
      <alignment horizontal="right" vertical="center"/>
    </xf>
    <xf numFmtId="0" fontId="80" fillId="7" borderId="130" xfId="3" applyFont="1" applyFill="1" applyBorder="1" applyAlignment="1">
      <alignment horizontal="center" vertical="center"/>
    </xf>
    <xf numFmtId="0" fontId="52" fillId="0" borderId="131" xfId="3" applyFont="1" applyBorder="1"/>
    <xf numFmtId="0" fontId="52" fillId="0" borderId="133" xfId="3" applyFont="1" applyBorder="1"/>
    <xf numFmtId="0" fontId="52" fillId="0" borderId="132" xfId="3" applyFont="1" applyBorder="1"/>
    <xf numFmtId="0" fontId="81" fillId="0" borderId="61" xfId="3" applyFont="1" applyBorder="1" applyAlignment="1">
      <alignment vertical="center"/>
    </xf>
    <xf numFmtId="168" fontId="81" fillId="7" borderId="61" xfId="3" applyNumberFormat="1" applyFont="1" applyFill="1" applyBorder="1" applyAlignment="1">
      <alignment horizontal="right" vertical="center"/>
    </xf>
    <xf numFmtId="168" fontId="81" fillId="0" borderId="61" xfId="3" applyNumberFormat="1" applyFont="1" applyBorder="1" applyAlignment="1">
      <alignment horizontal="right" vertical="center"/>
    </xf>
    <xf numFmtId="171" fontId="81" fillId="7" borderId="130" xfId="3" applyNumberFormat="1" applyFont="1" applyFill="1" applyBorder="1" applyAlignment="1">
      <alignment horizontal="right" vertical="center"/>
    </xf>
    <xf numFmtId="0" fontId="81" fillId="0" borderId="130" xfId="3" applyFont="1" applyBorder="1" applyAlignment="1">
      <alignment vertical="center"/>
    </xf>
    <xf numFmtId="168" fontId="81" fillId="7" borderId="130" xfId="3" applyNumberFormat="1" applyFont="1" applyFill="1" applyBorder="1" applyAlignment="1">
      <alignment horizontal="right" vertical="center"/>
    </xf>
    <xf numFmtId="168" fontId="81" fillId="0" borderId="130" xfId="3" applyNumberFormat="1" applyFont="1" applyBorder="1" applyAlignment="1">
      <alignment horizontal="right" vertical="center"/>
    </xf>
    <xf numFmtId="0" fontId="81" fillId="0" borderId="0" xfId="3" applyFont="1" applyAlignment="1">
      <alignment horizontal="right" vertical="center"/>
    </xf>
    <xf numFmtId="166" fontId="15" fillId="0" borderId="134" xfId="6" applyBorder="1"/>
    <xf numFmtId="166" fontId="15" fillId="0" borderId="136" xfId="6" applyBorder="1"/>
    <xf numFmtId="0" fontId="1" fillId="0" borderId="0" xfId="8"/>
    <xf numFmtId="166" fontId="15" fillId="2" borderId="134" xfId="6" applyFill="1" applyBorder="1"/>
    <xf numFmtId="166" fontId="15" fillId="2" borderId="136" xfId="6" applyFill="1" applyBorder="1"/>
    <xf numFmtId="166" fontId="15" fillId="3" borderId="108" xfId="6" applyFill="1" applyBorder="1"/>
    <xf numFmtId="171" fontId="82" fillId="3" borderId="3" xfId="6" applyNumberFormat="1" applyFont="1" applyFill="1" applyBorder="1"/>
    <xf numFmtId="171" fontId="82" fillId="3" borderId="0" xfId="6" applyNumberFormat="1" applyFont="1" applyFill="1"/>
    <xf numFmtId="171" fontId="82" fillId="3" borderId="4" xfId="6" applyNumberFormat="1" applyFont="1" applyFill="1" applyBorder="1"/>
    <xf numFmtId="0" fontId="1" fillId="0" borderId="3" xfId="8" applyBorder="1"/>
    <xf numFmtId="0" fontId="38" fillId="7" borderId="60" xfId="8" applyFont="1" applyFill="1" applyBorder="1" applyAlignment="1">
      <alignment horizontal="right" vertical="top"/>
    </xf>
    <xf numFmtId="0" fontId="38" fillId="7" borderId="61" xfId="8" applyFont="1" applyFill="1" applyBorder="1" applyAlignment="1">
      <alignment horizontal="right" vertical="top"/>
    </xf>
    <xf numFmtId="166" fontId="38" fillId="7" borderId="0" xfId="6" applyFont="1" applyFill="1" applyAlignment="1">
      <alignment horizontal="right" vertical="top"/>
    </xf>
    <xf numFmtId="166" fontId="38" fillId="7" borderId="137" xfId="6" applyFont="1" applyFill="1" applyBorder="1" applyAlignment="1">
      <alignment horizontal="right" vertical="top"/>
    </xf>
    <xf numFmtId="166" fontId="38" fillId="7" borderId="138" xfId="6" applyFont="1" applyFill="1" applyBorder="1" applyAlignment="1">
      <alignment horizontal="right" vertical="top"/>
    </xf>
    <xf numFmtId="166" fontId="38" fillId="7" borderId="4" xfId="6" applyFont="1" applyFill="1" applyBorder="1" applyAlignment="1">
      <alignment horizontal="right" vertical="top"/>
    </xf>
    <xf numFmtId="0" fontId="84" fillId="0" borderId="3" xfId="8" applyFont="1" applyBorder="1"/>
    <xf numFmtId="0" fontId="1" fillId="0" borderId="3" xfId="8" applyBorder="1" applyAlignment="1">
      <alignment horizontal="left" indent="2"/>
    </xf>
    <xf numFmtId="0" fontId="50" fillId="0" borderId="3" xfId="8" applyFont="1" applyBorder="1" applyAlignment="1">
      <alignment horizontal="left" indent="2"/>
    </xf>
    <xf numFmtId="168" fontId="1" fillId="0" borderId="0" xfId="8" applyNumberFormat="1"/>
    <xf numFmtId="166" fontId="38" fillId="0" borderId="3" xfId="6" applyFont="1" applyBorder="1"/>
    <xf numFmtId="166" fontId="15" fillId="0" borderId="3" xfId="6" applyBorder="1" applyAlignment="1">
      <alignment horizontal="left" indent="1"/>
    </xf>
    <xf numFmtId="166" fontId="38" fillId="0" borderId="134" xfId="6" applyFont="1" applyBorder="1"/>
    <xf numFmtId="166" fontId="15" fillId="0" borderId="3" xfId="6" applyBorder="1" applyAlignment="1">
      <alignment horizontal="left" indent="2"/>
    </xf>
    <xf numFmtId="166" fontId="15" fillId="0" borderId="108" xfId="6" applyBorder="1" applyAlignment="1">
      <alignment horizontal="left" indent="1"/>
    </xf>
    <xf numFmtId="0" fontId="1" fillId="0" borderId="4" xfId="8" applyBorder="1"/>
    <xf numFmtId="0" fontId="6" fillId="0" borderId="3" xfId="8" applyFont="1" applyBorder="1"/>
    <xf numFmtId="0" fontId="6" fillId="0" borderId="0" xfId="8" applyFont="1"/>
    <xf numFmtId="0" fontId="6" fillId="0" borderId="134" xfId="8" applyFont="1" applyBorder="1"/>
    <xf numFmtId="0" fontId="1" fillId="0" borderId="136" xfId="8" applyBorder="1"/>
    <xf numFmtId="166" fontId="20" fillId="3" borderId="100" xfId="7" applyFont="1" applyFill="1" applyBorder="1"/>
    <xf numFmtId="166" fontId="20" fillId="3" borderId="139" xfId="7" applyFont="1" applyFill="1" applyBorder="1"/>
    <xf numFmtId="167" fontId="15" fillId="2" borderId="8" xfId="7" applyNumberFormat="1" applyFill="1" applyBorder="1"/>
    <xf numFmtId="167" fontId="15" fillId="2" borderId="6" xfId="7" applyNumberFormat="1" applyFill="1" applyBorder="1"/>
    <xf numFmtId="0" fontId="15" fillId="0" borderId="0" xfId="8" applyFont="1"/>
    <xf numFmtId="166" fontId="15" fillId="0" borderId="0" xfId="7" applyAlignment="1">
      <alignment horizontal="left"/>
    </xf>
    <xf numFmtId="166" fontId="15" fillId="19" borderId="134" xfId="6" applyFill="1" applyBorder="1"/>
    <xf numFmtId="166" fontId="15" fillId="19" borderId="135" xfId="6" applyFill="1" applyBorder="1"/>
    <xf numFmtId="166" fontId="15" fillId="19" borderId="136" xfId="6" applyFill="1" applyBorder="1"/>
    <xf numFmtId="166" fontId="15" fillId="19" borderId="3" xfId="6" applyFill="1" applyBorder="1"/>
    <xf numFmtId="166" fontId="15" fillId="19" borderId="0" xfId="6" applyFill="1"/>
    <xf numFmtId="166" fontId="15" fillId="19" borderId="4" xfId="6" applyFill="1" applyBorder="1"/>
    <xf numFmtId="0" fontId="6" fillId="0" borderId="0" xfId="4" applyAlignment="1">
      <alignment vertical="center"/>
    </xf>
    <xf numFmtId="0" fontId="85" fillId="0" borderId="3" xfId="4" applyFont="1" applyBorder="1" applyAlignment="1">
      <alignment vertical="center"/>
    </xf>
    <xf numFmtId="0" fontId="86" fillId="0" borderId="0" xfId="4" applyFont="1" applyAlignment="1">
      <alignment vertical="center"/>
    </xf>
    <xf numFmtId="0" fontId="85" fillId="0" borderId="0" xfId="4" applyFont="1" applyAlignment="1">
      <alignment vertical="center"/>
    </xf>
    <xf numFmtId="0" fontId="6" fillId="0" borderId="4" xfId="4" applyBorder="1" applyAlignment="1">
      <alignment vertical="center"/>
    </xf>
    <xf numFmtId="0" fontId="6" fillId="0" borderId="3" xfId="4" applyBorder="1"/>
    <xf numFmtId="0" fontId="6" fillId="0" borderId="0" xfId="4"/>
    <xf numFmtId="0" fontId="6" fillId="0" borderId="4" xfId="4" applyBorder="1"/>
    <xf numFmtId="0" fontId="6" fillId="0" borderId="5" xfId="4" applyBorder="1"/>
    <xf numFmtId="0" fontId="6" fillId="0" borderId="8" xfId="4" applyBorder="1"/>
    <xf numFmtId="0" fontId="6" fillId="0" borderId="6" xfId="4" applyBorder="1"/>
    <xf numFmtId="166" fontId="15" fillId="20" borderId="134" xfId="6" applyFill="1" applyBorder="1"/>
    <xf numFmtId="166" fontId="15" fillId="20" borderId="135" xfId="6" applyFill="1" applyBorder="1"/>
    <xf numFmtId="166" fontId="15" fillId="20" borderId="136" xfId="6" applyFill="1" applyBorder="1"/>
    <xf numFmtId="166" fontId="15" fillId="20" borderId="3" xfId="6" applyFill="1" applyBorder="1"/>
    <xf numFmtId="166" fontId="15" fillId="20" borderId="0" xfId="6" applyFill="1"/>
    <xf numFmtId="166" fontId="15" fillId="20" borderId="4" xfId="6" applyFill="1" applyBorder="1"/>
    <xf numFmtId="0" fontId="23" fillId="0" borderId="3" xfId="4" applyFont="1" applyBorder="1"/>
    <xf numFmtId="0" fontId="56" fillId="0" borderId="3" xfId="4" applyFont="1" applyBorder="1"/>
    <xf numFmtId="0" fontId="56" fillId="0" borderId="0" xfId="4" applyFont="1"/>
    <xf numFmtId="0" fontId="56" fillId="0" borderId="4" xfId="4" applyFont="1" applyBorder="1"/>
    <xf numFmtId="0" fontId="27" fillId="0" borderId="3" xfId="4" applyFont="1" applyBorder="1"/>
    <xf numFmtId="0" fontId="69" fillId="0" borderId="0" xfId="4" applyFont="1"/>
    <xf numFmtId="0" fontId="69" fillId="0" borderId="4" xfId="4" applyFont="1" applyBorder="1"/>
    <xf numFmtId="0" fontId="27" fillId="0" borderId="3" xfId="4" applyFont="1" applyBorder="1" applyAlignment="1">
      <alignment vertical="center"/>
    </xf>
    <xf numFmtId="0" fontId="69" fillId="0" borderId="0" xfId="4" applyFont="1" applyAlignment="1">
      <alignment horizontal="left" vertical="center"/>
    </xf>
    <xf numFmtId="0" fontId="69" fillId="0" borderId="4" xfId="4" applyFont="1" applyBorder="1" applyAlignment="1">
      <alignment horizontal="left" vertical="center"/>
    </xf>
    <xf numFmtId="167" fontId="3" fillId="0" borderId="0" xfId="2" applyNumberFormat="1"/>
    <xf numFmtId="181" fontId="87" fillId="0" borderId="140" xfId="0" quotePrefix="1" applyNumberFormat="1" applyFont="1" applyBorder="1" applyAlignment="1">
      <alignment horizontal="right"/>
    </xf>
    <xf numFmtId="168" fontId="62" fillId="0" borderId="141" xfId="0" applyNumberFormat="1" applyFont="1" applyBorder="1"/>
    <xf numFmtId="181" fontId="87" fillId="0" borderId="142" xfId="0" quotePrefix="1" applyNumberFormat="1" applyFont="1" applyBorder="1" applyAlignment="1">
      <alignment horizontal="right"/>
    </xf>
    <xf numFmtId="168" fontId="62" fillId="0" borderId="143" xfId="0" applyNumberFormat="1" applyFont="1" applyBorder="1"/>
    <xf numFmtId="181" fontId="87" fillId="0" borderId="144" xfId="0" quotePrefix="1" applyNumberFormat="1" applyFont="1" applyBorder="1" applyAlignment="1">
      <alignment horizontal="right"/>
    </xf>
    <xf numFmtId="168" fontId="62" fillId="0" borderId="145" xfId="0" applyNumberFormat="1" applyFont="1" applyBorder="1"/>
    <xf numFmtId="168" fontId="62" fillId="0" borderId="146" xfId="0" applyNumberFormat="1" applyFont="1" applyBorder="1"/>
    <xf numFmtId="168" fontId="62" fillId="0" borderId="0" xfId="0" applyNumberFormat="1" applyFont="1"/>
    <xf numFmtId="168" fontId="62" fillId="0" borderId="147" xfId="0" applyNumberFormat="1" applyFont="1" applyBorder="1"/>
    <xf numFmtId="166" fontId="15" fillId="0" borderId="7" xfId="6" applyBorder="1"/>
    <xf numFmtId="166" fontId="15" fillId="2" borderId="7" xfId="6" applyFill="1" applyBorder="1"/>
    <xf numFmtId="1" fontId="83" fillId="7" borderId="56" xfId="8" applyNumberFormat="1" applyFont="1" applyFill="1" applyBorder="1" applyAlignment="1">
      <alignment horizontal="right"/>
    </xf>
    <xf numFmtId="166" fontId="38" fillId="0" borderId="57" xfId="6" applyFont="1" applyBorder="1"/>
    <xf numFmtId="175" fontId="27" fillId="7" borderId="52" xfId="9" applyNumberFormat="1" applyFont="1" applyFill="1" applyBorder="1" applyAlignment="1">
      <alignment horizontal="right" vertical="top"/>
    </xf>
    <xf numFmtId="175" fontId="27" fillId="0" borderId="52" xfId="9" applyNumberFormat="1" applyFont="1" applyFill="1" applyBorder="1" applyAlignment="1">
      <alignment horizontal="right" vertical="top"/>
    </xf>
    <xf numFmtId="171" fontId="69" fillId="0" borderId="52" xfId="6" applyNumberFormat="1" applyFont="1" applyBorder="1"/>
    <xf numFmtId="171" fontId="69" fillId="7" borderId="52" xfId="6" applyNumberFormat="1" applyFont="1" applyFill="1" applyBorder="1"/>
    <xf numFmtId="166" fontId="15" fillId="7" borderId="52" xfId="6" applyFill="1" applyBorder="1"/>
    <xf numFmtId="175" fontId="3" fillId="7" borderId="52" xfId="9" applyNumberFormat="1" applyFont="1" applyFill="1" applyBorder="1"/>
    <xf numFmtId="175" fontId="3" fillId="0" borderId="52" xfId="9" applyNumberFormat="1" applyFont="1" applyBorder="1"/>
    <xf numFmtId="0" fontId="84" fillId="0" borderId="57" xfId="8" applyFont="1" applyBorder="1"/>
    <xf numFmtId="175" fontId="46" fillId="7" borderId="52" xfId="9" applyNumberFormat="1" applyFont="1" applyFill="1" applyBorder="1"/>
    <xf numFmtId="175" fontId="46" fillId="0" borderId="52" xfId="9" applyNumberFormat="1" applyFont="1" applyBorder="1"/>
    <xf numFmtId="171" fontId="27" fillId="0" borderId="52" xfId="6" applyNumberFormat="1" applyFont="1" applyBorder="1"/>
    <xf numFmtId="171" fontId="27" fillId="7" borderId="52" xfId="10" applyNumberFormat="1" applyFont="1" applyFill="1" applyBorder="1"/>
    <xf numFmtId="167" fontId="38" fillId="7" borderId="52" xfId="10" applyNumberFormat="1" applyFont="1" applyFill="1" applyBorder="1"/>
    <xf numFmtId="171" fontId="69" fillId="7" borderId="52" xfId="10" applyNumberFormat="1" applyFont="1" applyFill="1" applyBorder="1"/>
    <xf numFmtId="168" fontId="15" fillId="7" borderId="52" xfId="10" applyNumberFormat="1" applyFont="1" applyFill="1" applyBorder="1"/>
    <xf numFmtId="168" fontId="38" fillId="7" borderId="52" xfId="10" applyNumberFormat="1" applyFont="1" applyFill="1" applyBorder="1"/>
    <xf numFmtId="0" fontId="6" fillId="0" borderId="7" xfId="8" applyFont="1" applyBorder="1"/>
    <xf numFmtId="0" fontId="5" fillId="0" borderId="0" xfId="3" applyFont="1" applyAlignment="1">
      <alignment horizontal="center" vertical="center"/>
    </xf>
    <xf numFmtId="164" fontId="7" fillId="0" borderId="0" xfId="4" applyNumberFormat="1" applyFont="1" applyAlignment="1">
      <alignment horizontal="center"/>
    </xf>
    <xf numFmtId="0" fontId="10" fillId="2" borderId="1" xfId="3" applyFont="1" applyFill="1" applyBorder="1" applyAlignment="1">
      <alignment horizontal="center"/>
    </xf>
    <xf numFmtId="0" fontId="10" fillId="2" borderId="2" xfId="3" applyFont="1" applyFill="1" applyBorder="1" applyAlignment="1">
      <alignment horizontal="center"/>
    </xf>
    <xf numFmtId="166" fontId="16" fillId="3" borderId="9" xfId="6" applyFont="1" applyFill="1" applyBorder="1" applyAlignment="1">
      <alignment horizontal="center"/>
    </xf>
    <xf numFmtId="166" fontId="16" fillId="3" borderId="10" xfId="6" applyFont="1" applyFill="1" applyBorder="1" applyAlignment="1">
      <alignment horizontal="center"/>
    </xf>
    <xf numFmtId="166" fontId="16" fillId="3" borderId="11" xfId="6" applyFont="1" applyFill="1" applyBorder="1" applyAlignment="1">
      <alignment horizontal="center"/>
    </xf>
    <xf numFmtId="166" fontId="21" fillId="3" borderId="0" xfId="6" applyFont="1" applyFill="1" applyAlignment="1">
      <alignment horizontal="center" vertical="center"/>
    </xf>
    <xf numFmtId="0" fontId="22" fillId="2" borderId="0" xfId="3" applyFont="1" applyFill="1" applyAlignment="1">
      <alignment horizontal="center" vertical="center"/>
    </xf>
    <xf numFmtId="0" fontId="23" fillId="7" borderId="14" xfId="6" quotePrefix="1" applyNumberFormat="1" applyFont="1" applyFill="1" applyBorder="1" applyAlignment="1" applyProtection="1">
      <alignment horizontal="left" vertical="center"/>
      <protection locked="0"/>
    </xf>
    <xf numFmtId="0" fontId="23" fillId="7" borderId="15" xfId="6" quotePrefix="1" applyNumberFormat="1" applyFont="1" applyFill="1" applyBorder="1" applyAlignment="1" applyProtection="1">
      <alignment horizontal="left" vertical="center"/>
      <protection locked="0"/>
    </xf>
    <xf numFmtId="0" fontId="23" fillId="7" borderId="16" xfId="6" quotePrefix="1" applyNumberFormat="1" applyFont="1" applyFill="1" applyBorder="1" applyAlignment="1" applyProtection="1">
      <alignment horizontal="center" vertical="center" wrapText="1"/>
      <protection locked="0"/>
    </xf>
    <xf numFmtId="0" fontId="23" fillId="7" borderId="17" xfId="6" quotePrefix="1" applyNumberFormat="1" applyFont="1" applyFill="1" applyBorder="1" applyAlignment="1" applyProtection="1">
      <alignment horizontal="center" vertical="center" wrapText="1"/>
      <protection locked="0"/>
    </xf>
    <xf numFmtId="0" fontId="23" fillId="7" borderId="33" xfId="6" quotePrefix="1" applyNumberFormat="1" applyFont="1" applyFill="1" applyBorder="1" applyAlignment="1" applyProtection="1">
      <alignment horizontal="center" vertical="center"/>
      <protection locked="0"/>
    </xf>
    <xf numFmtId="0" fontId="23" fillId="7" borderId="35" xfId="6" quotePrefix="1" applyNumberFormat="1" applyFont="1" applyFill="1" applyBorder="1" applyAlignment="1" applyProtection="1">
      <alignment horizontal="center" vertical="center"/>
      <protection locked="0"/>
    </xf>
    <xf numFmtId="166" fontId="24" fillId="3" borderId="3" xfId="6" applyFont="1" applyFill="1" applyBorder="1" applyAlignment="1">
      <alignment horizontal="center"/>
    </xf>
    <xf numFmtId="166" fontId="24" fillId="3" borderId="0" xfId="6" applyFont="1" applyFill="1" applyAlignment="1">
      <alignment horizontal="center"/>
    </xf>
    <xf numFmtId="166" fontId="24" fillId="3" borderId="4" xfId="6" applyFont="1" applyFill="1" applyBorder="1" applyAlignment="1">
      <alignment horizontal="center"/>
    </xf>
    <xf numFmtId="0" fontId="12" fillId="7" borderId="38" xfId="6" quotePrefix="1" applyNumberFormat="1" applyFont="1" applyFill="1" applyBorder="1" applyAlignment="1" applyProtection="1">
      <alignment horizontal="center"/>
      <protection locked="0"/>
    </xf>
    <xf numFmtId="0" fontId="12" fillId="7" borderId="53" xfId="6" quotePrefix="1" applyNumberFormat="1" applyFont="1" applyFill="1" applyBorder="1" applyAlignment="1" applyProtection="1">
      <alignment horizontal="center"/>
      <protection locked="0"/>
    </xf>
    <xf numFmtId="166" fontId="38" fillId="2" borderId="3" xfId="6" applyFont="1" applyFill="1" applyBorder="1" applyAlignment="1">
      <alignment horizontal="left"/>
    </xf>
    <xf numFmtId="166" fontId="38" fillId="2" borderId="0" xfId="6" applyFont="1" applyFill="1" applyAlignment="1">
      <alignment horizontal="left"/>
    </xf>
    <xf numFmtId="166" fontId="24" fillId="2" borderId="3" xfId="6" applyFont="1" applyFill="1" applyBorder="1" applyAlignment="1">
      <alignment horizontal="center"/>
    </xf>
    <xf numFmtId="166" fontId="24" fillId="2" borderId="0" xfId="6" applyFont="1" applyFill="1" applyAlignment="1">
      <alignment horizontal="center"/>
    </xf>
    <xf numFmtId="166" fontId="24" fillId="2" borderId="4" xfId="6" applyFont="1" applyFill="1" applyBorder="1" applyAlignment="1">
      <alignment horizontal="center"/>
    </xf>
    <xf numFmtId="166" fontId="27" fillId="0" borderId="3" xfId="6" applyFont="1" applyBorder="1" applyAlignment="1">
      <alignment horizontal="left"/>
    </xf>
    <xf numFmtId="166" fontId="27" fillId="0" borderId="0" xfId="6" applyFont="1" applyAlignment="1">
      <alignment horizontal="left"/>
    </xf>
    <xf numFmtId="166" fontId="6" fillId="0" borderId="0" xfId="6" applyFont="1" applyAlignment="1">
      <alignment horizontal="left"/>
    </xf>
    <xf numFmtId="168" fontId="23" fillId="7" borderId="52" xfId="6" quotePrefix="1" applyNumberFormat="1" applyFont="1" applyFill="1" applyBorder="1" applyAlignment="1" applyProtection="1">
      <alignment horizontal="center"/>
      <protection locked="0"/>
    </xf>
    <xf numFmtId="166" fontId="6" fillId="0" borderId="72" xfId="6" applyFont="1" applyBorder="1" applyAlignment="1">
      <alignment horizontal="left" vertical="center"/>
    </xf>
    <xf numFmtId="166" fontId="6" fillId="0" borderId="73" xfId="6" applyFont="1" applyBorder="1" applyAlignment="1">
      <alignment horizontal="left" vertical="center"/>
    </xf>
    <xf numFmtId="166" fontId="6" fillId="0" borderId="74" xfId="6" applyFont="1" applyBorder="1" applyAlignment="1">
      <alignment horizontal="left" vertical="center"/>
    </xf>
    <xf numFmtId="0" fontId="23" fillId="7" borderId="52" xfId="6" quotePrefix="1" applyNumberFormat="1" applyFont="1" applyFill="1" applyBorder="1" applyAlignment="1" applyProtection="1">
      <alignment horizontal="center"/>
      <protection locked="0"/>
    </xf>
    <xf numFmtId="166" fontId="6" fillId="0" borderId="57" xfId="6" applyFont="1" applyBorder="1" applyAlignment="1">
      <alignment horizontal="left" wrapText="1"/>
    </xf>
    <xf numFmtId="166" fontId="6" fillId="0" borderId="59" xfId="6" applyFont="1" applyBorder="1" applyAlignment="1">
      <alignment horizontal="left" wrapText="1"/>
    </xf>
    <xf numFmtId="166" fontId="6" fillId="0" borderId="58" xfId="6" applyFont="1" applyBorder="1" applyAlignment="1">
      <alignment horizontal="left" wrapText="1"/>
    </xf>
    <xf numFmtId="166" fontId="23" fillId="0" borderId="57" xfId="6" applyFont="1" applyBorder="1" applyAlignment="1">
      <alignment horizontal="left" wrapText="1"/>
    </xf>
    <xf numFmtId="166" fontId="23" fillId="0" borderId="59" xfId="6" applyFont="1" applyBorder="1" applyAlignment="1">
      <alignment horizontal="left" wrapText="1"/>
    </xf>
    <xf numFmtId="166" fontId="23" fillId="0" borderId="58" xfId="6" applyFont="1" applyBorder="1" applyAlignment="1">
      <alignment horizontal="left" wrapText="1"/>
    </xf>
    <xf numFmtId="166" fontId="23" fillId="6" borderId="63" xfId="6" applyFont="1" applyFill="1" applyBorder="1" applyAlignment="1">
      <alignment horizontal="center" vertical="center" wrapText="1"/>
    </xf>
    <xf numFmtId="166" fontId="23" fillId="6" borderId="64" xfId="6" applyFont="1" applyFill="1" applyBorder="1" applyAlignment="1">
      <alignment horizontal="center" vertical="center" wrapText="1"/>
    </xf>
    <xf numFmtId="166" fontId="23" fillId="6" borderId="65" xfId="6" applyFont="1" applyFill="1" applyBorder="1" applyAlignment="1">
      <alignment horizontal="center" vertical="center" wrapText="1"/>
    </xf>
    <xf numFmtId="166" fontId="23" fillId="6" borderId="66" xfId="6" applyFont="1" applyFill="1" applyBorder="1" applyAlignment="1">
      <alignment horizontal="center" vertical="center" wrapText="1"/>
    </xf>
    <xf numFmtId="166" fontId="23" fillId="6" borderId="67" xfId="6" applyFont="1" applyFill="1" applyBorder="1" applyAlignment="1">
      <alignment horizontal="center" vertical="center" wrapText="1"/>
    </xf>
    <xf numFmtId="166" fontId="23" fillId="6" borderId="68" xfId="6" applyFont="1" applyFill="1" applyBorder="1" applyAlignment="1">
      <alignment horizontal="center" vertical="center" wrapText="1"/>
    </xf>
    <xf numFmtId="0" fontId="48" fillId="7" borderId="75" xfId="6" quotePrefix="1" applyNumberFormat="1" applyFont="1" applyFill="1" applyBorder="1" applyAlignment="1" applyProtection="1">
      <alignment horizontal="center" vertical="center"/>
      <protection locked="0"/>
    </xf>
    <xf numFmtId="0" fontId="46" fillId="7" borderId="75" xfId="3" applyFont="1" applyFill="1" applyBorder="1" applyAlignment="1">
      <alignment horizontal="center" vertical="center" wrapText="1"/>
    </xf>
    <xf numFmtId="0" fontId="47" fillId="7" borderId="75" xfId="6" quotePrefix="1" applyNumberFormat="1" applyFont="1" applyFill="1" applyBorder="1" applyAlignment="1" applyProtection="1">
      <alignment horizontal="center" vertical="center"/>
      <protection locked="0"/>
    </xf>
    <xf numFmtId="0" fontId="51" fillId="15" borderId="0" xfId="3" applyFont="1" applyFill="1" applyAlignment="1">
      <alignment horizontal="center"/>
    </xf>
    <xf numFmtId="0" fontId="3" fillId="15" borderId="0" xfId="3" applyFill="1" applyAlignment="1">
      <alignment horizontal="center"/>
    </xf>
    <xf numFmtId="166" fontId="53" fillId="3" borderId="0" xfId="6" applyFont="1" applyFill="1" applyAlignment="1">
      <alignment horizontal="center"/>
    </xf>
    <xf numFmtId="166" fontId="54" fillId="3" borderId="0" xfId="6" applyFont="1" applyFill="1" applyAlignment="1">
      <alignment horizontal="center"/>
    </xf>
    <xf numFmtId="0" fontId="57" fillId="7" borderId="97" xfId="6" applyNumberFormat="1" applyFont="1" applyFill="1" applyBorder="1" applyAlignment="1" applyProtection="1">
      <alignment horizontal="center" vertical="center" wrapText="1"/>
      <protection locked="0"/>
    </xf>
    <xf numFmtId="0" fontId="57" fillId="7" borderId="61" xfId="6" applyNumberFormat="1" applyFont="1" applyFill="1" applyBorder="1" applyAlignment="1" applyProtection="1">
      <alignment horizontal="center" vertical="center" wrapText="1"/>
      <protection locked="0"/>
    </xf>
    <xf numFmtId="166" fontId="55" fillId="3" borderId="0" xfId="6" applyFont="1" applyFill="1" applyAlignment="1">
      <alignment horizontal="center" vertical="center"/>
    </xf>
    <xf numFmtId="166" fontId="56" fillId="3" borderId="3" xfId="6" applyFont="1" applyFill="1" applyBorder="1" applyAlignment="1">
      <alignment horizontal="center" vertical="center"/>
    </xf>
    <xf numFmtId="166" fontId="56" fillId="3" borderId="0" xfId="6" applyFont="1" applyFill="1" applyAlignment="1">
      <alignment horizontal="center" vertical="center"/>
    </xf>
    <xf numFmtId="166" fontId="56" fillId="3" borderId="4" xfId="6" applyFont="1" applyFill="1" applyBorder="1" applyAlignment="1">
      <alignment horizontal="center" vertical="center"/>
    </xf>
    <xf numFmtId="166" fontId="56" fillId="3" borderId="5" xfId="6" applyFont="1" applyFill="1" applyBorder="1" applyAlignment="1">
      <alignment horizontal="center" vertical="center"/>
    </xf>
    <xf numFmtId="166" fontId="56" fillId="3" borderId="8" xfId="6" applyFont="1" applyFill="1" applyBorder="1" applyAlignment="1">
      <alignment horizontal="center" vertical="center"/>
    </xf>
    <xf numFmtId="166" fontId="56" fillId="3" borderId="6" xfId="6" applyFont="1" applyFill="1" applyBorder="1" applyAlignment="1">
      <alignment horizontal="center" vertical="center"/>
    </xf>
    <xf numFmtId="0" fontId="57" fillId="7" borderId="60" xfId="6" applyNumberFormat="1" applyFont="1" applyFill="1" applyBorder="1" applyAlignment="1" applyProtection="1">
      <alignment horizontal="center" vertical="center" wrapText="1"/>
      <protection locked="0"/>
    </xf>
    <xf numFmtId="166" fontId="54" fillId="3" borderId="3" xfId="6" applyFont="1" applyFill="1" applyBorder="1" applyAlignment="1">
      <alignment horizontal="center"/>
    </xf>
    <xf numFmtId="166" fontId="54" fillId="3" borderId="4" xfId="6" applyFont="1" applyFill="1" applyBorder="1" applyAlignment="1">
      <alignment horizontal="center"/>
    </xf>
    <xf numFmtId="166" fontId="12" fillId="17" borderId="7" xfId="6" applyFont="1" applyFill="1" applyBorder="1" applyAlignment="1">
      <alignment horizontal="center" vertical="center"/>
    </xf>
    <xf numFmtId="0" fontId="23" fillId="0" borderId="97" xfId="3" applyFont="1" applyBorder="1" applyAlignment="1">
      <alignment horizontal="center"/>
    </xf>
    <xf numFmtId="0" fontId="23" fillId="0" borderId="61" xfId="3" applyFont="1" applyBorder="1" applyAlignment="1">
      <alignment horizontal="center"/>
    </xf>
    <xf numFmtId="0" fontId="23" fillId="7" borderId="97" xfId="3" applyFont="1" applyFill="1" applyBorder="1" applyAlignment="1">
      <alignment horizontal="center" vertical="center"/>
    </xf>
    <xf numFmtId="0" fontId="23" fillId="7" borderId="61" xfId="3" applyFont="1" applyFill="1" applyBorder="1" applyAlignment="1">
      <alignment horizontal="center" vertical="center"/>
    </xf>
    <xf numFmtId="0" fontId="27" fillId="7" borderId="52" xfId="6" quotePrefix="1" applyNumberFormat="1" applyFont="1" applyFill="1" applyBorder="1" applyAlignment="1" applyProtection="1">
      <alignment horizontal="center"/>
      <protection locked="0"/>
    </xf>
    <xf numFmtId="170" fontId="23" fillId="17" borderId="0" xfId="2" applyNumberFormat="1" applyFont="1" applyFill="1" applyBorder="1" applyAlignment="1" applyProtection="1">
      <alignment horizontal="center"/>
    </xf>
    <xf numFmtId="0" fontId="49" fillId="14" borderId="0" xfId="3" applyFont="1" applyFill="1" applyAlignment="1">
      <alignment horizontal="left" wrapText="1"/>
    </xf>
    <xf numFmtId="0" fontId="3" fillId="0" borderId="0" xfId="3" applyAlignment="1">
      <alignment horizontal="center"/>
    </xf>
    <xf numFmtId="0" fontId="46" fillId="18" borderId="97" xfId="3" applyFont="1" applyFill="1" applyBorder="1" applyAlignment="1">
      <alignment vertical="center"/>
    </xf>
    <xf numFmtId="0" fontId="46" fillId="18" borderId="61" xfId="3" applyFont="1" applyFill="1" applyBorder="1" applyAlignment="1">
      <alignment vertical="center"/>
    </xf>
    <xf numFmtId="0" fontId="70" fillId="7" borderId="52" xfId="3" applyFont="1" applyFill="1" applyBorder="1" applyAlignment="1">
      <alignment horizontal="left" vertical="center"/>
    </xf>
    <xf numFmtId="166" fontId="20" fillId="2" borderId="1" xfId="7" applyFont="1" applyFill="1" applyBorder="1" applyAlignment="1">
      <alignment horizontal="center"/>
    </xf>
    <xf numFmtId="166" fontId="20" fillId="2" borderId="7" xfId="7" applyFont="1" applyFill="1" applyBorder="1" applyAlignment="1">
      <alignment horizontal="center"/>
    </xf>
    <xf numFmtId="166" fontId="20" fillId="2" borderId="2" xfId="7" applyFont="1" applyFill="1" applyBorder="1" applyAlignment="1">
      <alignment horizontal="center"/>
    </xf>
    <xf numFmtId="166" fontId="15" fillId="7" borderId="114" xfId="7" quotePrefix="1" applyFill="1" applyBorder="1" applyAlignment="1">
      <alignment horizontal="center" vertical="center"/>
    </xf>
    <xf numFmtId="166" fontId="15" fillId="7" borderId="115" xfId="7" quotePrefix="1" applyFill="1" applyBorder="1" applyAlignment="1">
      <alignment horizontal="center" vertical="center"/>
    </xf>
    <xf numFmtId="166" fontId="20" fillId="2" borderId="3" xfId="7" applyFont="1" applyFill="1" applyBorder="1" applyAlignment="1">
      <alignment horizontal="center"/>
    </xf>
    <xf numFmtId="166" fontId="20" fillId="2" borderId="0" xfId="7" applyFont="1" applyFill="1" applyAlignment="1">
      <alignment horizontal="center"/>
    </xf>
    <xf numFmtId="166" fontId="20" fillId="2" borderId="4" xfId="7" applyFont="1" applyFill="1" applyBorder="1" applyAlignment="1">
      <alignment horizontal="center"/>
    </xf>
    <xf numFmtId="166" fontId="56" fillId="2" borderId="3" xfId="6" applyFont="1" applyFill="1" applyBorder="1" applyAlignment="1">
      <alignment horizontal="center" vertical="center"/>
    </xf>
    <xf numFmtId="166" fontId="56" fillId="2" borderId="0" xfId="6" applyFont="1" applyFill="1" applyAlignment="1">
      <alignment horizontal="center" vertical="center"/>
    </xf>
    <xf numFmtId="166" fontId="56" fillId="2" borderId="4" xfId="6" applyFont="1" applyFill="1" applyBorder="1" applyAlignment="1">
      <alignment horizontal="center" vertical="center"/>
    </xf>
    <xf numFmtId="166" fontId="20" fillId="6" borderId="104" xfId="6" applyFont="1" applyFill="1" applyBorder="1" applyAlignment="1">
      <alignment horizontal="center" wrapText="1"/>
    </xf>
    <xf numFmtId="166" fontId="20" fillId="6" borderId="108" xfId="6" applyFont="1" applyFill="1" applyBorder="1" applyAlignment="1">
      <alignment horizontal="center" wrapText="1"/>
    </xf>
    <xf numFmtId="0" fontId="48" fillId="7" borderId="106" xfId="6" quotePrefix="1" applyNumberFormat="1" applyFont="1" applyFill="1" applyBorder="1" applyAlignment="1" applyProtection="1">
      <alignment horizontal="center"/>
      <protection locked="0"/>
    </xf>
    <xf numFmtId="0" fontId="48" fillId="7" borderId="107" xfId="6" quotePrefix="1" applyNumberFormat="1" applyFont="1" applyFill="1" applyBorder="1" applyAlignment="1" applyProtection="1">
      <alignment horizontal="center"/>
      <protection locked="0"/>
    </xf>
    <xf numFmtId="166" fontId="15" fillId="12" borderId="110" xfId="7" applyFill="1" applyBorder="1" applyAlignment="1">
      <alignment horizontal="center"/>
    </xf>
    <xf numFmtId="166" fontId="53" fillId="3" borderId="0" xfId="6" applyFont="1" applyFill="1" applyAlignment="1">
      <alignment horizontal="center" vertical="center"/>
    </xf>
    <xf numFmtId="0" fontId="23" fillId="7" borderId="119" xfId="6" quotePrefix="1" applyNumberFormat="1" applyFont="1" applyFill="1" applyBorder="1" applyAlignment="1" applyProtection="1">
      <alignment horizontal="center"/>
      <protection locked="0"/>
    </xf>
    <xf numFmtId="0" fontId="23" fillId="7" borderId="125" xfId="6" quotePrefix="1" applyNumberFormat="1" applyFont="1" applyFill="1" applyBorder="1" applyAlignment="1" applyProtection="1">
      <alignment horizontal="center" vertical="center"/>
      <protection locked="0"/>
    </xf>
    <xf numFmtId="0" fontId="23" fillId="7" borderId="126" xfId="6" quotePrefix="1" applyNumberFormat="1" applyFont="1" applyFill="1" applyBorder="1" applyAlignment="1" applyProtection="1">
      <alignment horizontal="center" vertical="center"/>
      <protection locked="0"/>
    </xf>
    <xf numFmtId="166" fontId="78" fillId="3" borderId="0" xfId="6" applyFont="1" applyFill="1" applyAlignment="1">
      <alignment horizontal="center" vertical="center"/>
    </xf>
    <xf numFmtId="166" fontId="78" fillId="3" borderId="4" xfId="6" applyFont="1" applyFill="1" applyBorder="1" applyAlignment="1">
      <alignment horizontal="center" vertical="center"/>
    </xf>
    <xf numFmtId="0" fontId="2" fillId="0" borderId="124" xfId="3" applyFont="1" applyBorder="1" applyAlignment="1">
      <alignment horizontal="left" vertical="center" wrapText="1"/>
    </xf>
    <xf numFmtId="0" fontId="2" fillId="0" borderId="61" xfId="3" applyFont="1" applyBorder="1" applyAlignment="1">
      <alignment horizontal="left" vertical="center" wrapText="1"/>
    </xf>
    <xf numFmtId="168" fontId="23" fillId="7" borderId="130" xfId="6" quotePrefix="1" applyNumberFormat="1" applyFont="1" applyFill="1" applyBorder="1" applyAlignment="1" applyProtection="1">
      <alignment horizontal="center"/>
      <protection locked="0"/>
    </xf>
    <xf numFmtId="0" fontId="80" fillId="7" borderId="130" xfId="3" applyFont="1" applyFill="1" applyBorder="1" applyAlignment="1">
      <alignment horizontal="center" vertical="center"/>
    </xf>
    <xf numFmtId="166" fontId="38" fillId="7" borderId="57" xfId="6" applyFont="1" applyFill="1" applyBorder="1" applyAlignment="1">
      <alignment horizontal="center"/>
    </xf>
    <xf numFmtId="166" fontId="38" fillId="7" borderId="59" xfId="6" applyFont="1" applyFill="1" applyBorder="1" applyAlignment="1">
      <alignment horizontal="center"/>
    </xf>
    <xf numFmtId="166" fontId="38" fillId="7" borderId="58" xfId="6" applyFont="1" applyFill="1" applyBorder="1" applyAlignment="1">
      <alignment horizontal="center"/>
    </xf>
    <xf numFmtId="166" fontId="54" fillId="0" borderId="3" xfId="6" applyFont="1" applyBorder="1" applyAlignment="1">
      <alignment horizontal="center"/>
    </xf>
    <xf numFmtId="166" fontId="54" fillId="0" borderId="0" xfId="6" applyFont="1" applyAlignment="1">
      <alignment horizontal="center"/>
    </xf>
    <xf numFmtId="166" fontId="54" fillId="0" borderId="4" xfId="6" applyFont="1" applyBorder="1" applyAlignment="1">
      <alignment horizontal="center"/>
    </xf>
    <xf numFmtId="0" fontId="69" fillId="0" borderId="0" xfId="4" applyFont="1" applyAlignment="1">
      <alignment horizontal="left" vertical="center"/>
    </xf>
    <xf numFmtId="0" fontId="69" fillId="0" borderId="4" xfId="4" applyFont="1" applyBorder="1" applyAlignment="1">
      <alignment horizontal="left" vertical="center"/>
    </xf>
  </cellXfs>
  <cellStyles count="11">
    <cellStyle name="Lien hypertexte" xfId="5" builtinId="8"/>
    <cellStyle name="Milliers [0]" xfId="1" builtinId="6"/>
    <cellStyle name="Milliers [0] 2" xfId="9" xr:uid="{1D6119DA-973C-4782-95E5-687155AA2849}"/>
    <cellStyle name="Normal" xfId="0" builtinId="0"/>
    <cellStyle name="Normal 2 2" xfId="4" xr:uid="{F8F65B9D-6FE6-4C70-AE0A-2996BCAC1B03}"/>
    <cellStyle name="Normal 3" xfId="8" xr:uid="{AD565DA1-D6D4-4E02-AC4D-EAACA92D56AB}"/>
    <cellStyle name="Normal 3 2 2" xfId="3" xr:uid="{81F93F4B-1251-494E-BC12-A490AFE3D2D1}"/>
    <cellStyle name="Normal_Copie de TBE_1T01_2" xfId="7" xr:uid="{22DD0895-AA8F-44A5-85DE-49428EB84310}"/>
    <cellStyle name="Normal_TBE_1T01_2" xfId="6" xr:uid="{6E441E97-A56E-4B40-A180-4B0601590CF9}"/>
    <cellStyle name="Pourcentage" xfId="2" builtinId="5"/>
    <cellStyle name="Pourcentage 2" xfId="10" xr:uid="{A7C12D63-7AAE-4539-9701-457CFD946EE9}"/>
  </cellStyles>
  <dxfs count="22">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972262520747974"/>
          <c:y val="0.20412026682591911"/>
          <c:w val="0.81372659667541558"/>
          <c:h val="0.6714577865266842"/>
        </c:manualLayout>
      </c:layout>
      <c:lineChart>
        <c:grouping val="stacked"/>
        <c:varyColors val="0"/>
        <c:ser>
          <c:idx val="1"/>
          <c:order val="1"/>
          <c:tx>
            <c:v>Glissement trimestriel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1">
                <c:v>0.58382598698289989</c:v>
              </c:pt>
              <c:pt idx="2">
                <c:v>4.6677314325687336</c:v>
              </c:pt>
              <c:pt idx="3">
                <c:v>-6.6613737111160809</c:v>
              </c:pt>
              <c:pt idx="4">
                <c:v>-6.5591891901878308</c:v>
              </c:pt>
              <c:pt idx="5">
                <c:v>17.946921491193745</c:v>
              </c:pt>
              <c:pt idx="6">
                <c:v>4.4700820693414745</c:v>
              </c:pt>
              <c:pt idx="7">
                <c:v>-4.231457038793252</c:v>
              </c:pt>
              <c:pt idx="8">
                <c:v>1.7578798670909057</c:v>
              </c:pt>
              <c:pt idx="9">
                <c:v>1.1007282301604082</c:v>
              </c:pt>
              <c:pt idx="10">
                <c:v>1.405330743493205</c:v>
              </c:pt>
              <c:pt idx="11">
                <c:v>-1.9764981306718776</c:v>
              </c:pt>
              <c:pt idx="12">
                <c:v>1.5487033358219326</c:v>
              </c:pt>
              <c:pt idx="13">
                <c:v>-1.2817851273517977</c:v>
              </c:pt>
              <c:pt idx="14">
                <c:v>2.3493917793854013</c:v>
              </c:pt>
              <c:pt idx="15">
                <c:v>0.20968795704432441</c:v>
              </c:pt>
              <c:pt idx="16">
                <c:v>-0.60696740307949471</c:v>
              </c:pt>
              <c:pt idx="17">
                <c:v>2.8142398434247706</c:v>
              </c:pt>
              <c:pt idx="18">
                <c:v>0.93171171317139034</c:v>
              </c:pt>
              <c:pt idx="19">
                <c:v>0.58872113054615482</c:v>
              </c:pt>
              <c:pt idx="20">
                <c:v>0.61065201646912648</c:v>
              </c:pt>
            </c:numLit>
          </c:val>
          <c:smooth val="0"/>
          <c:extLst>
            <c:ext xmlns:c16="http://schemas.microsoft.com/office/drawing/2014/chart" uri="{C3380CC4-5D6E-409C-BE32-E72D297353CC}">
              <c16:uniqueId val="{00000000-2DA8-4C80-B363-8061A2DBDE78}"/>
            </c:ext>
          </c:extLst>
        </c:ser>
        <c:dLbls>
          <c:showLegendKey val="0"/>
          <c:showVal val="0"/>
          <c:showCatName val="0"/>
          <c:showSerName val="0"/>
          <c:showPercent val="0"/>
          <c:showBubbleSize val="0"/>
        </c:dLbls>
        <c:marker val="1"/>
        <c:smooth val="0"/>
        <c:axId val="1198812607"/>
        <c:axId val="1198809695"/>
      </c:lineChart>
      <c:lineChart>
        <c:grouping val="stacked"/>
        <c:varyColors val="0"/>
        <c:ser>
          <c:idx val="0"/>
          <c:order val="0"/>
          <c:tx>
            <c:v>Taux de croissance du déflateur du PIB</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1">
                <c:v>-0.42917909062950566</c:v>
              </c:pt>
              <c:pt idx="2">
                <c:v>-1.9550814228128544</c:v>
              </c:pt>
              <c:pt idx="3">
                <c:v>4.7532739293063564</c:v>
              </c:pt>
              <c:pt idx="4">
                <c:v>6.7179507869034483</c:v>
              </c:pt>
              <c:pt idx="5">
                <c:v>-3.9855206597874226</c:v>
              </c:pt>
              <c:pt idx="6">
                <c:v>0.43599147495341217</c:v>
              </c:pt>
              <c:pt idx="7">
                <c:v>-2.8851943493012122</c:v>
              </c:pt>
              <c:pt idx="8">
                <c:v>4.8249166728320692</c:v>
              </c:pt>
              <c:pt idx="9">
                <c:v>-4.3829618483568256</c:v>
              </c:pt>
              <c:pt idx="10">
                <c:v>3.4935996716225715</c:v>
              </c:pt>
              <c:pt idx="11">
                <c:v>4.1033802028484168</c:v>
              </c:pt>
              <c:pt idx="12">
                <c:v>-0.23674754425295763</c:v>
              </c:pt>
              <c:pt idx="13">
                <c:v>-0.28614254208733092</c:v>
              </c:pt>
              <c:pt idx="14">
                <c:v>-0.16766607042486559</c:v>
              </c:pt>
              <c:pt idx="15">
                <c:v>1.2573769238074517</c:v>
              </c:pt>
              <c:pt idx="16">
                <c:v>1.235671364137314</c:v>
              </c:pt>
              <c:pt idx="17">
                <c:v>-0.8918776300164577</c:v>
              </c:pt>
              <c:pt idx="18">
                <c:v>2.5066871132074287</c:v>
              </c:pt>
              <c:pt idx="19">
                <c:v>-0.89884444813828068</c:v>
              </c:pt>
              <c:pt idx="20">
                <c:v>3.1559647254464807</c:v>
              </c:pt>
            </c:numLit>
          </c:val>
          <c:smooth val="0"/>
          <c:extLst>
            <c:ext xmlns:c16="http://schemas.microsoft.com/office/drawing/2014/chart" uri="{C3380CC4-5D6E-409C-BE32-E72D297353CC}">
              <c16:uniqueId val="{00000001-2DA8-4C80-B363-8061A2DBDE78}"/>
            </c:ext>
          </c:extLst>
        </c:ser>
        <c:dLbls>
          <c:showLegendKey val="0"/>
          <c:showVal val="0"/>
          <c:showCatName val="0"/>
          <c:showSerName val="0"/>
          <c:showPercent val="0"/>
          <c:showBubbleSize val="0"/>
        </c:dLbls>
        <c:marker val="1"/>
        <c:smooth val="0"/>
        <c:axId val="1103055199"/>
        <c:axId val="1103058943"/>
      </c:lineChart>
      <c:catAx>
        <c:axId val="1198812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809695"/>
        <c:crosses val="autoZero"/>
        <c:auto val="1"/>
        <c:lblAlgn val="ctr"/>
        <c:lblOffset val="100"/>
        <c:noMultiLvlLbl val="0"/>
      </c:catAx>
      <c:valAx>
        <c:axId val="11988096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812607"/>
        <c:crosses val="autoZero"/>
        <c:crossBetween val="between"/>
      </c:valAx>
      <c:valAx>
        <c:axId val="1103058943"/>
        <c:scaling>
          <c:orientation val="minMax"/>
        </c:scaling>
        <c:delete val="0"/>
        <c:axPos val="r"/>
        <c:numFmt formatCode="0.0" sourceLinked="1"/>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55199"/>
        <c:crosses val="max"/>
        <c:crossBetween val="between"/>
      </c:valAx>
      <c:catAx>
        <c:axId val="1103055199"/>
        <c:scaling>
          <c:orientation val="minMax"/>
        </c:scaling>
        <c:delete val="1"/>
        <c:axPos val="b"/>
        <c:numFmt formatCode="General" sourceLinked="1"/>
        <c:majorTickMark val="out"/>
        <c:minorTickMark val="none"/>
        <c:tickLblPos val="nextTo"/>
        <c:crossAx val="1103058943"/>
        <c:crosses val="autoZero"/>
        <c:auto val="1"/>
        <c:lblAlgn val="ctr"/>
        <c:lblOffset val="100"/>
        <c:noMultiLvlLbl val="0"/>
      </c:catAx>
      <c:spPr>
        <a:solidFill>
          <a:schemeClr val="bg1"/>
        </a:solidFill>
        <a:ln>
          <a:solidFill>
            <a:schemeClr val="bg1"/>
          </a:solidFill>
        </a:ln>
        <a:effectLst/>
      </c:spPr>
    </c:plotArea>
    <c:legend>
      <c:legendPos val="b"/>
      <c:legendEntry>
        <c:idx val="0"/>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8.3595875829308112E-3"/>
          <c:y val="4.5294663221200062E-3"/>
          <c:w val="0.98793440431617685"/>
          <c:h val="0.180574918481272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zero"/>
    <c:showDLblsOverMax val="0"/>
    <c:extLst/>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oddHeader>&amp;LComité de Prévision et de Conjoncture&amp;RTableau de bord de l'économie- 1er trimestre 2024</c:oddHeader>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v>INDUSTRIES DE PRODUCTION ET DE DISTRIBUTION D’ÉLECTRICITÉ, DE GAZ ET D’EAU</c:v>
          </c:tx>
          <c:spPr>
            <a:ln>
              <a:solidFill>
                <a:srgbClr val="FF3399"/>
              </a:solidFill>
            </a:ln>
          </c:spPr>
          <c:marker>
            <c:spPr>
              <a:solidFill>
                <a:srgbClr val="FF3399"/>
              </a:solidFill>
              <a:ln>
                <a:solidFill>
                  <a:srgbClr val="FF3399"/>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0</c:v>
              </c:pt>
              <c:pt idx="1">
                <c:v>131.56727395808554</c:v>
              </c:pt>
              <c:pt idx="2">
                <c:v>105.07418375456909</c:v>
              </c:pt>
              <c:pt idx="3">
                <c:v>96.388769562281581</c:v>
              </c:pt>
              <c:pt idx="4">
                <c:v>0</c:v>
              </c:pt>
              <c:pt idx="5">
                <c:v>81.421840252003051</c:v>
              </c:pt>
              <c:pt idx="6">
                <c:v>102.02154465594406</c:v>
              </c:pt>
              <c:pt idx="7">
                <c:v>87.484477338467386</c:v>
              </c:pt>
              <c:pt idx="8">
                <c:v>0</c:v>
              </c:pt>
              <c:pt idx="9">
                <c:v>73.569763968853891</c:v>
              </c:pt>
              <c:pt idx="10">
                <c:v>173.06015617332838</c:v>
              </c:pt>
              <c:pt idx="11">
                <c:v>103.23420887740446</c:v>
              </c:pt>
              <c:pt idx="12">
                <c:v>0</c:v>
              </c:pt>
              <c:pt idx="13">
                <c:v>84.173704960496821</c:v>
              </c:pt>
              <c:pt idx="14">
                <c:v>155.53510137053007</c:v>
              </c:pt>
              <c:pt idx="15">
                <c:v>143.53119838337483</c:v>
              </c:pt>
              <c:pt idx="16">
                <c:v>0</c:v>
              </c:pt>
              <c:pt idx="17">
                <c:v>126.10487415715295</c:v>
              </c:pt>
              <c:pt idx="18">
                <c:v>203.24718922811974</c:v>
              </c:pt>
              <c:pt idx="19">
                <c:v>110.21866511613992</c:v>
              </c:pt>
              <c:pt idx="20">
                <c:v>0</c:v>
              </c:pt>
              <c:pt idx="21">
                <c:v>98.475165904155261</c:v>
              </c:pt>
              <c:pt idx="22">
                <c:v>387.9090657725684</c:v>
              </c:pt>
              <c:pt idx="23">
                <c:v>409.64704690089928</c:v>
              </c:pt>
              <c:pt idx="24">
                <c:v>355.04672238288094</c:v>
              </c:pt>
              <c:pt idx="25">
                <c:v>380.52067115746041</c:v>
              </c:pt>
              <c:pt idx="26">
                <c:v>429.05025018247738</c:v>
              </c:pt>
              <c:pt idx="27">
                <c:v>538.04110443460331</c:v>
              </c:pt>
              <c:pt idx="28">
                <c:v>363.69024318815838</c:v>
              </c:pt>
              <c:pt idx="29">
                <c:v>386.04765390430106</c:v>
              </c:pt>
              <c:pt idx="30">
                <c:v>445.78168806342609</c:v>
              </c:pt>
              <c:pt idx="31">
                <c:v>498.97597888194537</c:v>
              </c:pt>
            </c:numLit>
          </c:val>
          <c:smooth val="0"/>
          <c:extLst>
            <c:ext xmlns:c16="http://schemas.microsoft.com/office/drawing/2014/chart" uri="{C3380CC4-5D6E-409C-BE32-E72D297353CC}">
              <c16:uniqueId val="{00000000-3D42-4B7E-BC4D-8467243C5BDB}"/>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v>INDUSTRIES MANUFACTURIÈRES</c:v>
          </c:tx>
          <c:spPr>
            <a:ln>
              <a:solidFill>
                <a:srgbClr val="FF3399"/>
              </a:solidFill>
            </a:ln>
          </c:spPr>
          <c:marker>
            <c:spPr>
              <a:solidFill>
                <a:srgbClr val="FF3399"/>
              </a:solidFill>
              <a:ln>
                <a:solidFill>
                  <a:srgbClr val="FF3399"/>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105.2629324766945</c:v>
              </c:pt>
              <c:pt idx="1">
                <c:v>111.41817463128041</c:v>
              </c:pt>
              <c:pt idx="2">
                <c:v>102.39346696958151</c:v>
              </c:pt>
              <c:pt idx="3">
                <c:v>105.41979591508668</c:v>
              </c:pt>
              <c:pt idx="4">
                <c:v>112.36868529195685</c:v>
              </c:pt>
              <c:pt idx="5">
                <c:v>116.29998302407708</c:v>
              </c:pt>
              <c:pt idx="6">
                <c:v>117.30721594805529</c:v>
              </c:pt>
              <c:pt idx="7">
                <c:v>119.78844384452434</c:v>
              </c:pt>
              <c:pt idx="8">
                <c:v>130.81768349403967</c:v>
              </c:pt>
              <c:pt idx="9">
                <c:v>134.04087759418857</c:v>
              </c:pt>
              <c:pt idx="10">
                <c:v>223.86436917013683</c:v>
              </c:pt>
              <c:pt idx="11">
                <c:v>352.74830550248078</c:v>
              </c:pt>
              <c:pt idx="12">
                <c:v>247.41008975512301</c:v>
              </c:pt>
              <c:pt idx="13">
                <c:v>258.63973050580148</c:v>
              </c:pt>
              <c:pt idx="14">
                <c:v>260.71954212452783</c:v>
              </c:pt>
              <c:pt idx="15">
                <c:v>399.99417910090114</c:v>
              </c:pt>
              <c:pt idx="16">
                <c:v>332.34812054430807</c:v>
              </c:pt>
              <c:pt idx="17">
                <c:v>321.3252088739481</c:v>
              </c:pt>
              <c:pt idx="18">
                <c:v>277.41026907218816</c:v>
              </c:pt>
              <c:pt idx="19">
                <c:v>417.0948967024313</c:v>
              </c:pt>
              <c:pt idx="20">
                <c:v>354.18066947292931</c:v>
              </c:pt>
              <c:pt idx="21">
                <c:v>378.90577564172793</c:v>
              </c:pt>
              <c:pt idx="22">
                <c:v>126.52098784073088</c:v>
              </c:pt>
              <c:pt idx="23">
                <c:v>128.11889273191488</c:v>
              </c:pt>
              <c:pt idx="24">
                <c:v>130.23712691373018</c:v>
              </c:pt>
              <c:pt idx="25">
                <c:v>142.88797657180888</c:v>
              </c:pt>
              <c:pt idx="26">
                <c:v>146.08426135930108</c:v>
              </c:pt>
              <c:pt idx="27">
                <c:v>155.46966930800639</c:v>
              </c:pt>
              <c:pt idx="28">
                <c:v>153.1407522630559</c:v>
              </c:pt>
              <c:pt idx="29">
                <c:v>200.80307873040738</c:v>
              </c:pt>
              <c:pt idx="30">
                <c:v>152.94323749029394</c:v>
              </c:pt>
              <c:pt idx="31">
                <c:v>193.88570150314095</c:v>
              </c:pt>
            </c:numLit>
          </c:val>
          <c:smooth val="0"/>
          <c:extLst>
            <c:ext xmlns:c16="http://schemas.microsoft.com/office/drawing/2014/chart" uri="{C3380CC4-5D6E-409C-BE32-E72D297353CC}">
              <c16:uniqueId val="{00000000-E3A3-4266-A384-C023B31CE5F4}"/>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8152330299199444"/>
          <c:h val="0.68382160095156785"/>
        </c:manualLayout>
      </c:layout>
      <c:lineChart>
        <c:grouping val="standard"/>
        <c:varyColors val="0"/>
        <c:ser>
          <c:idx val="0"/>
          <c:order val="0"/>
          <c:tx>
            <c:v>INDUSTRIES EXTRACTIVES</c:v>
          </c:tx>
          <c:spPr>
            <a:ln>
              <a:solidFill>
                <a:srgbClr val="288D23"/>
              </a:solidFill>
            </a:ln>
          </c:spPr>
          <c:marker>
            <c:spPr>
              <a:solidFill>
                <a:srgbClr val="008000"/>
              </a:solidFill>
              <a:ln>
                <a:solidFill>
                  <a:srgbClr val="288D23"/>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99.956001203077463</c:v>
              </c:pt>
              <c:pt idx="1">
                <c:v>99.819716538040737</c:v>
              </c:pt>
              <c:pt idx="2">
                <c:v>99.856125404958718</c:v>
              </c:pt>
              <c:pt idx="3">
                <c:v>99.863113221765431</c:v>
              </c:pt>
              <c:pt idx="4">
                <c:v>99.867681874028889</c:v>
              </c:pt>
              <c:pt idx="5">
                <c:v>99.855279455685391</c:v>
              </c:pt>
              <c:pt idx="6">
                <c:v>100.0975280690795</c:v>
              </c:pt>
              <c:pt idx="7">
                <c:v>100.14824470702193</c:v>
              </c:pt>
              <c:pt idx="8">
                <c:v>100.18556733680083</c:v>
              </c:pt>
              <c:pt idx="9">
                <c:v>100.14536418158281</c:v>
              </c:pt>
              <c:pt idx="10">
                <c:v>99.321201851304991</c:v>
              </c:pt>
              <c:pt idx="11">
                <c:v>99.31642080404103</c:v>
              </c:pt>
              <c:pt idx="12">
                <c:v>99.253904857525015</c:v>
              </c:pt>
              <c:pt idx="13">
                <c:v>99.251268291156038</c:v>
              </c:pt>
              <c:pt idx="14">
                <c:v>100.38072378173332</c:v>
              </c:pt>
              <c:pt idx="15">
                <c:v>100.38388931388663</c:v>
              </c:pt>
              <c:pt idx="16">
                <c:v>100.38837544775018</c:v>
              </c:pt>
              <c:pt idx="17">
                <c:v>100.3927201615536</c:v>
              </c:pt>
              <c:pt idx="18">
                <c:v>103.76106680424434</c:v>
              </c:pt>
              <c:pt idx="19">
                <c:v>105.0603462947124</c:v>
              </c:pt>
              <c:pt idx="20">
                <c:v>109.32823283616797</c:v>
              </c:pt>
              <c:pt idx="21">
                <c:v>111.63243983894775</c:v>
              </c:pt>
              <c:pt idx="22">
                <c:v>144.37652254652119</c:v>
              </c:pt>
              <c:pt idx="23">
                <c:v>148.6623776276362</c:v>
              </c:pt>
              <c:pt idx="24">
                <c:v>149.93644599425534</c:v>
              </c:pt>
              <c:pt idx="25">
                <c:v>163.57040026055947</c:v>
              </c:pt>
              <c:pt idx="26">
                <c:v>171.83233759008618</c:v>
              </c:pt>
              <c:pt idx="27">
                <c:v>180.18896630628549</c:v>
              </c:pt>
              <c:pt idx="28">
                <c:v>180.57516319194769</c:v>
              </c:pt>
              <c:pt idx="29">
                <c:v>179.99962706918393</c:v>
              </c:pt>
              <c:pt idx="30">
                <c:v>179.89499669610515</c:v>
              </c:pt>
              <c:pt idx="31">
                <c:v>179.59544414876385</c:v>
              </c:pt>
            </c:numLit>
          </c:val>
          <c:smooth val="0"/>
          <c:extLst>
            <c:ext xmlns:c16="http://schemas.microsoft.com/office/drawing/2014/chart" uri="{C3380CC4-5D6E-409C-BE32-E72D297353CC}">
              <c16:uniqueId val="{00000000-EAC6-4944-B4F0-0810EE939AB1}"/>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1" i="0" u="none" strike="noStrike" baseline="0">
                <a:solidFill>
                  <a:srgbClr val="000000"/>
                </a:solidFill>
                <a:latin typeface="Arial" panose="020B0604020202020204" pitchFamily="34" charset="0"/>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288D23"/>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v>INDUSTRIES MANUFACTURIÈRES</c:v>
          </c:tx>
          <c:spPr>
            <a:ln>
              <a:solidFill>
                <a:srgbClr val="288D23"/>
              </a:solidFill>
            </a:ln>
          </c:spPr>
          <c:marker>
            <c:spPr>
              <a:solidFill>
                <a:srgbClr val="008000"/>
              </a:solidFill>
              <a:ln>
                <a:solidFill>
                  <a:srgbClr val="288D23"/>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100</c:v>
              </c:pt>
              <c:pt idx="1">
                <c:v>100</c:v>
              </c:pt>
              <c:pt idx="2">
                <c:v>100.00000000000001</c:v>
              </c:pt>
              <c:pt idx="3">
                <c:v>100.00000000000001</c:v>
              </c:pt>
              <c:pt idx="4">
                <c:v>100.00000000000001</c:v>
              </c:pt>
              <c:pt idx="5">
                <c:v>100.00000000000001</c:v>
              </c:pt>
              <c:pt idx="6">
                <c:v>100.00000000000003</c:v>
              </c:pt>
              <c:pt idx="7">
                <c:v>100.00000000000003</c:v>
              </c:pt>
              <c:pt idx="8">
                <c:v>100.00000000000003</c:v>
              </c:pt>
              <c:pt idx="9">
                <c:v>100.00000000000003</c:v>
              </c:pt>
              <c:pt idx="10">
                <c:v>100.00000000000001</c:v>
              </c:pt>
              <c:pt idx="11">
                <c:v>100.00000000000001</c:v>
              </c:pt>
              <c:pt idx="12">
                <c:v>100.00000000000001</c:v>
              </c:pt>
              <c:pt idx="13">
                <c:v>100.00000000000001</c:v>
              </c:pt>
              <c:pt idx="14">
                <c:v>100.00000000000004</c:v>
              </c:pt>
              <c:pt idx="15">
                <c:v>100.00000000000004</c:v>
              </c:pt>
              <c:pt idx="16">
                <c:v>100.00000000000004</c:v>
              </c:pt>
              <c:pt idx="17">
                <c:v>100.00000000000004</c:v>
              </c:pt>
              <c:pt idx="18">
                <c:v>100.00000000000007</c:v>
              </c:pt>
              <c:pt idx="19">
                <c:v>100.00000000000007</c:v>
              </c:pt>
              <c:pt idx="20">
                <c:v>100.00000000000007</c:v>
              </c:pt>
              <c:pt idx="21">
                <c:v>100.00000000000007</c:v>
              </c:pt>
              <c:pt idx="22">
                <c:v>117.10341401177817</c:v>
              </c:pt>
              <c:pt idx="23">
                <c:v>118.90479379415491</c:v>
              </c:pt>
              <c:pt idx="24">
                <c:v>120.59773086214763</c:v>
              </c:pt>
              <c:pt idx="25">
                <c:v>117.00601803831762</c:v>
              </c:pt>
              <c:pt idx="26">
                <c:v>118.58925328952803</c:v>
              </c:pt>
              <c:pt idx="27">
                <c:v>118.93824073436346</c:v>
              </c:pt>
              <c:pt idx="28">
                <c:v>145.32361035541837</c:v>
              </c:pt>
              <c:pt idx="29">
                <c:v>143.84812512429735</c:v>
              </c:pt>
              <c:pt idx="30">
                <c:v>132.83121225417079</c:v>
              </c:pt>
              <c:pt idx="31">
                <c:v>132.84851692766003</c:v>
              </c:pt>
            </c:numLit>
          </c:val>
          <c:smooth val="0"/>
          <c:extLst>
            <c:ext xmlns:c16="http://schemas.microsoft.com/office/drawing/2014/chart" uri="{C3380CC4-5D6E-409C-BE32-E72D297353CC}">
              <c16:uniqueId val="{00000000-883D-4644-8C90-82BF4886E20B}"/>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85"/>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majorUnit val="10"/>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68382160095156785"/>
        </c:manualLayout>
      </c:layout>
      <c:lineChart>
        <c:grouping val="standard"/>
        <c:varyColors val="0"/>
        <c:ser>
          <c:idx val="0"/>
          <c:order val="0"/>
          <c:tx>
            <c:v>INDUSTRIES DE PRODUCTION ET DE DISTRIBUTION D’ÉLECTRICITÉ, DE GAZ ET D’EAU</c:v>
          </c:tx>
          <c:spPr>
            <a:ln>
              <a:solidFill>
                <a:srgbClr val="288D23"/>
              </a:solidFill>
            </a:ln>
          </c:spPr>
          <c:marker>
            <c:spPr>
              <a:solidFill>
                <a:srgbClr val="008000"/>
              </a:solidFill>
              <a:ln>
                <a:solidFill>
                  <a:srgbClr val="288D23"/>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104.61394395236577</c:v>
              </c:pt>
              <c:pt idx="1">
                <c:v>104.61394395236577</c:v>
              </c:pt>
              <c:pt idx="2">
                <c:v>158.17557118627346</c:v>
              </c:pt>
              <c:pt idx="3">
                <c:v>158.17557118627346</c:v>
              </c:pt>
              <c:pt idx="4">
                <c:v>158.17557118627346</c:v>
              </c:pt>
              <c:pt idx="5">
                <c:v>158.17557118627346</c:v>
              </c:pt>
              <c:pt idx="6">
                <c:v>161.55323241191454</c:v>
              </c:pt>
              <c:pt idx="7">
                <c:v>161.62802658405877</c:v>
              </c:pt>
              <c:pt idx="8">
                <c:v>161.62802658405877</c:v>
              </c:pt>
              <c:pt idx="9">
                <c:v>161.62802658405877</c:v>
              </c:pt>
              <c:pt idx="10">
                <c:v>145.66300885197396</c:v>
              </c:pt>
              <c:pt idx="11">
                <c:v>145.66300885197396</c:v>
              </c:pt>
              <c:pt idx="12">
                <c:v>145.66300885197396</c:v>
              </c:pt>
              <c:pt idx="13">
                <c:v>145.66300885197396</c:v>
              </c:pt>
              <c:pt idx="14">
                <c:v>145.66300885197401</c:v>
              </c:pt>
              <c:pt idx="15">
                <c:v>145.66300885197401</c:v>
              </c:pt>
              <c:pt idx="16">
                <c:v>145.66300885197401</c:v>
              </c:pt>
              <c:pt idx="17">
                <c:v>145.66300885197401</c:v>
              </c:pt>
              <c:pt idx="18">
                <c:v>145.6630088519741</c:v>
              </c:pt>
              <c:pt idx="19">
                <c:v>145.6630088519741</c:v>
              </c:pt>
              <c:pt idx="20">
                <c:v>151.92782641516931</c:v>
              </c:pt>
              <c:pt idx="21">
                <c:v>148.99060539962747</c:v>
              </c:pt>
              <c:pt idx="22">
                <c:v>100.0000000000001</c:v>
              </c:pt>
              <c:pt idx="23">
                <c:v>100.0000000000001</c:v>
              </c:pt>
              <c:pt idx="24">
                <c:v>100.0000000000001</c:v>
              </c:pt>
              <c:pt idx="25">
                <c:v>100.0000000000001</c:v>
              </c:pt>
              <c:pt idx="26">
                <c:v>100.00000000000013</c:v>
              </c:pt>
              <c:pt idx="27">
                <c:v>100.00000000000013</c:v>
              </c:pt>
              <c:pt idx="28">
                <c:v>100.00000000000013</c:v>
              </c:pt>
              <c:pt idx="29">
                <c:v>100.00345281043118</c:v>
              </c:pt>
              <c:pt idx="30">
                <c:v>100.0018588138641</c:v>
              </c:pt>
              <c:pt idx="31">
                <c:v>100.0018588138641</c:v>
              </c:pt>
            </c:numLit>
          </c:val>
          <c:smooth val="0"/>
          <c:extLst>
            <c:ext xmlns:c16="http://schemas.microsoft.com/office/drawing/2014/chart" uri="{C3380CC4-5D6E-409C-BE32-E72D297353CC}">
              <c16:uniqueId val="{00000000-1779-4038-B31E-396B7B3EDA8D}"/>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min val="8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288D23"/>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55861799751696E-2"/>
          <c:y val="3.4580952142982076E-2"/>
          <c:w val="0.87508070866141763"/>
          <c:h val="0.75184887603335293"/>
        </c:manualLayout>
      </c:layout>
      <c:lineChart>
        <c:grouping val="standard"/>
        <c:varyColors val="0"/>
        <c:ser>
          <c:idx val="0"/>
          <c:order val="0"/>
          <c:tx>
            <c:v>IPPI ENSEMBLE</c:v>
          </c:tx>
          <c:spPr>
            <a:ln>
              <a:solidFill>
                <a:srgbClr val="008000"/>
              </a:solidFill>
            </a:ln>
          </c:spPr>
          <c:marker>
            <c:spPr>
              <a:solidFill>
                <a:srgbClr val="008000"/>
              </a:solidFill>
              <a:ln>
                <a:solidFill>
                  <a:srgbClr val="008000"/>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103.30322599790865</c:v>
              </c:pt>
              <c:pt idx="1">
                <c:v>104.88773023083908</c:v>
              </c:pt>
              <c:pt idx="2">
                <c:v>104.09278392476027</c:v>
              </c:pt>
              <c:pt idx="3">
                <c:v>103.50433464061715</c:v>
              </c:pt>
              <c:pt idx="4">
                <c:v>103.16538654530569</c:v>
              </c:pt>
              <c:pt idx="5">
                <c:v>102.99286798104329</c:v>
              </c:pt>
              <c:pt idx="6">
                <c:v>103.51453988779019</c:v>
              </c:pt>
              <c:pt idx="7">
                <c:v>101.56248223692144</c:v>
              </c:pt>
              <c:pt idx="8">
                <c:v>104.24873485273743</c:v>
              </c:pt>
              <c:pt idx="9">
                <c:v>103.2987545425769</c:v>
              </c:pt>
              <c:pt idx="10">
                <c:v>105.42382200914311</c:v>
              </c:pt>
              <c:pt idx="11">
                <c:v>106.15442347934165</c:v>
              </c:pt>
              <c:pt idx="12">
                <c:v>113.42016020188099</c:v>
              </c:pt>
              <c:pt idx="13">
                <c:v>113.83994352352801</c:v>
              </c:pt>
              <c:pt idx="14">
                <c:v>114.44001048255852</c:v>
              </c:pt>
              <c:pt idx="15">
                <c:v>114.44139127642272</c:v>
              </c:pt>
              <c:pt idx="16">
                <c:v>114.44334811205503</c:v>
              </c:pt>
              <c:pt idx="17">
                <c:v>114.44524326076019</c:v>
              </c:pt>
              <c:pt idx="18">
                <c:v>115.96144991186266</c:v>
              </c:pt>
              <c:pt idx="19">
                <c:v>116.5462657488124</c:v>
              </c:pt>
              <c:pt idx="20">
                <c:v>121.76332517178642</c:v>
              </c:pt>
              <c:pt idx="21">
                <c:v>125.19138774583635</c:v>
              </c:pt>
              <c:pt idx="22">
                <c:v>130.30599520079269</c:v>
              </c:pt>
              <c:pt idx="23">
                <c:v>133.71976441007652</c:v>
              </c:pt>
              <c:pt idx="24">
                <c:v>135.23909420481698</c:v>
              </c:pt>
              <c:pt idx="25">
                <c:v>140.06324054375355</c:v>
              </c:pt>
              <c:pt idx="26">
                <c:v>145.21060880695899</c:v>
              </c:pt>
              <c:pt idx="27">
                <c:v>149.83441534500247</c:v>
              </c:pt>
              <c:pt idx="28">
                <c:v>160.21520815883616</c:v>
              </c:pt>
              <c:pt idx="29">
                <c:v>159.441644314142</c:v>
              </c:pt>
              <c:pt idx="30">
                <c:v>154.49804517318947</c:v>
              </c:pt>
              <c:pt idx="31">
                <c:v>154.45211535029546</c:v>
              </c:pt>
            </c:numLit>
          </c:val>
          <c:smooth val="0"/>
          <c:extLst>
            <c:ext xmlns:c16="http://schemas.microsoft.com/office/drawing/2014/chart" uri="{C3380CC4-5D6E-409C-BE32-E72D297353CC}">
              <c16:uniqueId val="{00000000-D67C-43CA-BD5F-CE559E4C40B0}"/>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76309324990235E-2"/>
          <c:y val="9.7024617612453609E-2"/>
          <c:w val="0.9323644609426387"/>
          <c:h val="0.76524489209166879"/>
        </c:manualLayout>
      </c:layout>
      <c:barChart>
        <c:barDir val="col"/>
        <c:grouping val="clustered"/>
        <c:varyColors val="0"/>
        <c:ser>
          <c:idx val="0"/>
          <c:order val="0"/>
          <c:tx>
            <c:v>2T2023</c:v>
          </c:tx>
          <c:spPr>
            <a:solidFill>
              <a:schemeClr val="accent1">
                <a:lumMod val="20000"/>
                <a:lumOff val="80000"/>
              </a:schemeClr>
            </a:solidFill>
            <a:ln>
              <a:noFill/>
            </a:ln>
            <a:effectLst/>
          </c:spPr>
          <c:invertIfNegative val="0"/>
          <c:dLbls>
            <c:spPr>
              <a:noFill/>
              <a:ln>
                <a:solidFill>
                  <a:srgbClr val="FFC0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-49.684755198400708</c:v>
                </c:pt>
                <c:pt idx="1">
                  <c:v>-34.862133086416925</c:v>
                </c:pt>
                <c:pt idx="2">
                  <c:v>-13.433804871179747</c:v>
                </c:pt>
                <c:pt idx="3">
                  <c:v>-47.173629309710094</c:v>
                </c:pt>
              </c:numCache>
            </c:numRef>
          </c:val>
          <c:extLst>
            <c:ext xmlns:c16="http://schemas.microsoft.com/office/drawing/2014/chart" uri="{C3380CC4-5D6E-409C-BE32-E72D297353CC}">
              <c16:uniqueId val="{00000000-E2BB-494F-8625-0E430C053855}"/>
            </c:ext>
          </c:extLst>
        </c:ser>
        <c:ser>
          <c:idx val="1"/>
          <c:order val="1"/>
          <c:tx>
            <c:v>3T2023</c:v>
          </c:tx>
          <c:spPr>
            <a:solidFill>
              <a:schemeClr val="accent1">
                <a:lumMod val="60000"/>
                <a:lumOff val="40000"/>
              </a:schemeClr>
            </a:solidFill>
            <a:ln>
              <a:noFill/>
            </a:ln>
            <a:effectLst/>
          </c:spPr>
          <c:invertIfNegative val="0"/>
          <c:dLbls>
            <c:dLbl>
              <c:idx val="0"/>
              <c:layout>
                <c:manualLayout>
                  <c:x val="4.7551992393776599E-3"/>
                  <c:y val="6.315956195130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BB-494F-8625-0E430C053855}"/>
                </c:ext>
              </c:extLst>
            </c:dLbl>
            <c:spPr>
              <a:noFill/>
              <a:ln>
                <a:solidFill>
                  <a:srgbClr val="FFC0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-23.591984046356984</c:v>
                </c:pt>
                <c:pt idx="1">
                  <c:v>-23.59640629409726</c:v>
                </c:pt>
                <c:pt idx="2">
                  <c:v>-36.309501122809948</c:v>
                </c:pt>
                <c:pt idx="3">
                  <c:v>-9.6497265273791548</c:v>
                </c:pt>
              </c:numCache>
            </c:numRef>
          </c:val>
          <c:extLst>
            <c:ext xmlns:c16="http://schemas.microsoft.com/office/drawing/2014/chart" uri="{C3380CC4-5D6E-409C-BE32-E72D297353CC}">
              <c16:uniqueId val="{00000002-E2BB-494F-8625-0E430C053855}"/>
            </c:ext>
          </c:extLst>
        </c:ser>
        <c:ser>
          <c:idx val="2"/>
          <c:order val="2"/>
          <c:tx>
            <c:v>4T2023</c:v>
          </c:tx>
          <c:spPr>
            <a:solidFill>
              <a:schemeClr val="accent1">
                <a:lumMod val="75000"/>
              </a:schemeClr>
            </a:solidFill>
            <a:ln>
              <a:noFill/>
            </a:ln>
            <a:effectLst/>
          </c:spPr>
          <c:invertIfNegative val="0"/>
          <c:dLbls>
            <c:spPr>
              <a:noFill/>
              <a:ln>
                <a:solidFill>
                  <a:srgbClr val="FFC0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-15.929345900695097</c:v>
                </c:pt>
                <c:pt idx="1">
                  <c:v>-14.106297916001115</c:v>
                </c:pt>
                <c:pt idx="2">
                  <c:v>35.989868965869526</c:v>
                </c:pt>
                <c:pt idx="3">
                  <c:v>-34.06579145178501</c:v>
                </c:pt>
              </c:numCache>
            </c:numRef>
          </c:val>
          <c:extLst>
            <c:ext xmlns:c16="http://schemas.microsoft.com/office/drawing/2014/chart" uri="{C3380CC4-5D6E-409C-BE32-E72D297353CC}">
              <c16:uniqueId val="{00000003-E2BB-494F-8625-0E430C053855}"/>
            </c:ext>
          </c:extLst>
        </c:ser>
        <c:ser>
          <c:idx val="3"/>
          <c:order val="3"/>
          <c:tx>
            <c:v>1T2024</c:v>
          </c:tx>
          <c:spPr>
            <a:solidFill>
              <a:schemeClr val="accent1">
                <a:lumMod val="50000"/>
              </a:schemeClr>
            </a:solidFill>
            <a:ln>
              <a:noFill/>
            </a:ln>
            <a:effectLst/>
          </c:spPr>
          <c:invertIfNegative val="0"/>
          <c:dLbls>
            <c:dLbl>
              <c:idx val="1"/>
              <c:layout>
                <c:manualLayout>
                  <c:x val="-2.1374496167913142E-3"/>
                  <c:y val="3.371572087971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BB-494F-8625-0E430C053855}"/>
                </c:ext>
              </c:extLst>
            </c:dLbl>
            <c:spPr>
              <a:noFill/>
              <a:ln>
                <a:solidFill>
                  <a:srgbClr val="FFC0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-9.1314744769932403</c:v>
                </c:pt>
                <c:pt idx="1">
                  <c:v>-46.630210563075245</c:v>
                </c:pt>
                <c:pt idx="2">
                  <c:v>-4.7662603157978127</c:v>
                </c:pt>
                <c:pt idx="3">
                  <c:v>-37.24343820087099</c:v>
                </c:pt>
              </c:numCache>
            </c:numRef>
          </c:val>
          <c:extLst>
            <c:ext xmlns:c16="http://schemas.microsoft.com/office/drawing/2014/chart" uri="{C3380CC4-5D6E-409C-BE32-E72D297353CC}">
              <c16:uniqueId val="{00000005-E2BB-494F-8625-0E430C053855}"/>
            </c:ext>
          </c:extLst>
        </c:ser>
        <c:ser>
          <c:idx val="4"/>
          <c:order val="4"/>
          <c:tx>
            <c:v>2T2024</c:v>
          </c:tx>
          <c:spPr>
            <a:solidFill>
              <a:schemeClr val="tx2">
                <a:lumMod val="60000"/>
                <a:lumOff val="40000"/>
              </a:schemeClr>
            </a:solidFill>
            <a:ln>
              <a:noFill/>
            </a:ln>
            <a:effectLst/>
          </c:spPr>
          <c:invertIfNegative val="0"/>
          <c:dLbls>
            <c:spPr>
              <a:noFill/>
              <a:ln>
                <a:solidFill>
                  <a:srgbClr val="FFC0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4.7742227651306646</c:v>
                </c:pt>
                <c:pt idx="1">
                  <c:v>-7.2118699213373274</c:v>
                </c:pt>
                <c:pt idx="2">
                  <c:v>-13.927201227087888</c:v>
                </c:pt>
                <c:pt idx="3">
                  <c:v>-10.185150711926743</c:v>
                </c:pt>
              </c:numCache>
            </c:numRef>
          </c:val>
          <c:extLst>
            <c:ext xmlns:c16="http://schemas.microsoft.com/office/drawing/2014/chart" uri="{C3380CC4-5D6E-409C-BE32-E72D297353CC}">
              <c16:uniqueId val="{00000006-E2BB-494F-8625-0E430C053855}"/>
            </c:ext>
          </c:extLst>
        </c:ser>
        <c:ser>
          <c:idx val="5"/>
          <c:order val="5"/>
          <c:tx>
            <c:v>2T2024</c:v>
          </c:tx>
          <c:spPr>
            <a:solidFill>
              <a:srgbClr val="00B050"/>
            </a:solidFill>
            <a:ln>
              <a:noFill/>
            </a:ln>
            <a:effectLst/>
          </c:spPr>
          <c:invertIfNegative val="0"/>
          <c:dLbls>
            <c:spPr>
              <a:noFill/>
              <a:ln>
                <a:solidFill>
                  <a:srgbClr val="FFCC00"/>
                </a:solid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6="http://schemas.microsoft.com/office/drawing/2014/chart" uri="{F5D05F6E-A05E-4728-AFD3-386EB277150F}">
                  <c16:filteredLitCache>
                    <c:strCache>
                      <c:ptCount val="1"/>
                      <c:pt idx="4">
                        <c:v>Climat des affaires</c:v>
                      </c:pt>
                    </c:strCache>
                  </c16:filteredLitCache>
                </c:ext>
              </c:extLst>
              <c:f/>
              <c:strCache>
                <c:ptCount val="4"/>
                <c:pt idx="0">
                  <c:v>Ventes</c:v>
                </c:pt>
                <c:pt idx="1">
                  <c:v>Production</c:v>
                </c:pt>
                <c:pt idx="2">
                  <c:v>Emploi</c:v>
                </c:pt>
                <c:pt idx="3">
                  <c:v>Ttresorerie</c:v>
                </c:pt>
              </c:strCache>
            </c:strRef>
          </c:cat>
          <c:val>
            <c:numRef>
              <c:extLst>
                <c:ext xmlns:c16="http://schemas.microsoft.com/office/drawing/2014/chart" uri="{F5D05F6E-A05E-4728-AFD3-386EB277150F}">
                  <c16:filteredLitCache>
                    <c:numCache>
                      <c:formatCode>0.0</c:formatCode>
                      <c:ptCount val="1"/>
                      <c:pt idx="4">
                        <c:v>0</c:v>
                      </c:pt>
                    </c:numCache>
                  </c16:filteredLitCache>
                </c:ext>
              </c:extLst>
              <c:f/>
              <c:numCache>
                <c:formatCode>0.0</c:formatCode>
                <c:ptCount val="4"/>
                <c:pt idx="0">
                  <c:v>-2.6061690968274376</c:v>
                </c:pt>
                <c:pt idx="1">
                  <c:v>-12.910127073489452</c:v>
                </c:pt>
                <c:pt idx="2">
                  <c:v>-18.688245091352613</c:v>
                </c:pt>
                <c:pt idx="3">
                  <c:v>-5.0901674607953638</c:v>
                </c:pt>
              </c:numCache>
            </c:numRef>
          </c:val>
          <c:extLst>
            <c:ext xmlns:c16="http://schemas.microsoft.com/office/drawing/2014/chart" uri="{C3380CC4-5D6E-409C-BE32-E72D297353CC}">
              <c16:uniqueId val="{00000007-E2BB-494F-8625-0E430C053855}"/>
            </c:ext>
          </c:extLst>
        </c:ser>
        <c:dLbls>
          <c:dLblPos val="outEnd"/>
          <c:showLegendKey val="0"/>
          <c:showVal val="1"/>
          <c:showCatName val="0"/>
          <c:showSerName val="0"/>
          <c:showPercent val="0"/>
          <c:showBubbleSize val="0"/>
        </c:dLbls>
        <c:gapWidth val="444"/>
        <c:overlap val="-90"/>
        <c:axId val="1857235071"/>
        <c:axId val="1857233823"/>
      </c:barChart>
      <c:catAx>
        <c:axId val="18572350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1857233823"/>
        <c:crosses val="autoZero"/>
        <c:auto val="1"/>
        <c:lblAlgn val="ctr"/>
        <c:lblOffset val="100"/>
        <c:noMultiLvlLbl val="0"/>
      </c:catAx>
      <c:valAx>
        <c:axId val="1857233823"/>
        <c:scaling>
          <c:orientation val="minMax"/>
        </c:scaling>
        <c:delete val="1"/>
        <c:axPos val="l"/>
        <c:numFmt formatCode="0.0" sourceLinked="1"/>
        <c:majorTickMark val="none"/>
        <c:minorTickMark val="none"/>
        <c:tickLblPos val="nextTo"/>
        <c:crossAx val="1857235071"/>
        <c:crosses val="autoZero"/>
        <c:crossBetween val="between"/>
      </c:valAx>
      <c:spPr>
        <a:solidFill>
          <a:sysClr val="window" lastClr="FFFFFF"/>
        </a:solidFill>
        <a:ln>
          <a:solidFill>
            <a:srgbClr val="00B050"/>
          </a:solid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352622513759169E-2"/>
          <c:y val="3.4374704773259213E-2"/>
          <c:w val="0.87508070866141763"/>
          <c:h val="0.72952038167599009"/>
        </c:manualLayout>
      </c:layout>
      <c:lineChart>
        <c:grouping val="standard"/>
        <c:varyColors val="0"/>
        <c:ser>
          <c:idx val="0"/>
          <c:order val="0"/>
          <c:tx>
            <c:v>INDUSTRIES EXTRACTIVES</c:v>
          </c:tx>
          <c:spPr>
            <a:ln>
              <a:solidFill>
                <a:srgbClr val="FF3399"/>
              </a:solidFill>
            </a:ln>
          </c:spPr>
          <c:marker>
            <c:spPr>
              <a:solidFill>
                <a:srgbClr val="FF3399"/>
              </a:solidFill>
              <a:ln>
                <a:solidFill>
                  <a:srgbClr val="FF3399"/>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100.02047371586954</c:v>
              </c:pt>
              <c:pt idx="1">
                <c:v>102.53789848262466</c:v>
              </c:pt>
              <c:pt idx="2">
                <c:v>113.60683886075769</c:v>
              </c:pt>
              <c:pt idx="3">
                <c:v>104.38413235835689</c:v>
              </c:pt>
              <c:pt idx="4">
                <c:v>105.76890171107775</c:v>
              </c:pt>
              <c:pt idx="5">
                <c:v>107.32462498109059</c:v>
              </c:pt>
              <c:pt idx="6">
                <c:v>129.50456987312199</c:v>
              </c:pt>
              <c:pt idx="7">
                <c:v>122.07680789033155</c:v>
              </c:pt>
              <c:pt idx="8">
                <c:v>120.78938874044785</c:v>
              </c:pt>
              <c:pt idx="9">
                <c:v>114.87609602247048</c:v>
              </c:pt>
              <c:pt idx="10">
                <c:v>105.82896037146362</c:v>
              </c:pt>
              <c:pt idx="11">
                <c:v>100.8255825759976</c:v>
              </c:pt>
              <c:pt idx="12">
                <c:v>118.93362938817265</c:v>
              </c:pt>
              <c:pt idx="13">
                <c:v>113.40966748347712</c:v>
              </c:pt>
              <c:pt idx="14">
                <c:v>110.90104859023182</c:v>
              </c:pt>
              <c:pt idx="15">
                <c:v>98.179845938786826</c:v>
              </c:pt>
              <c:pt idx="16">
                <c:v>131.23802503078505</c:v>
              </c:pt>
              <c:pt idx="17">
                <c:v>117.37015552169478</c:v>
              </c:pt>
              <c:pt idx="18">
                <c:v>127.07959573556113</c:v>
              </c:pt>
              <c:pt idx="19">
                <c:v>100.67695118988824</c:v>
              </c:pt>
              <c:pt idx="20">
                <c:v>117.10531123712053</c:v>
              </c:pt>
              <c:pt idx="21">
                <c:v>139.41158723493425</c:v>
              </c:pt>
              <c:pt idx="22">
                <c:v>115.13972872808483</c:v>
              </c:pt>
              <c:pt idx="23">
                <c:v>118.6672597763547</c:v>
              </c:pt>
              <c:pt idx="24">
                <c:v>111.92552875399238</c:v>
              </c:pt>
              <c:pt idx="25">
                <c:v>141.03439775121302</c:v>
              </c:pt>
              <c:pt idx="26">
                <c:v>110.77864518121105</c:v>
              </c:pt>
              <c:pt idx="27">
                <c:v>110.64208471372487</c:v>
              </c:pt>
              <c:pt idx="28">
                <c:v>100.14771824114429</c:v>
              </c:pt>
              <c:pt idx="29">
                <c:v>105.75553112825263</c:v>
              </c:pt>
              <c:pt idx="30">
                <c:v>127.19143835521373</c:v>
              </c:pt>
              <c:pt idx="31">
                <c:v>135.08362465715854</c:v>
              </c:pt>
            </c:numLit>
          </c:val>
          <c:smooth val="0"/>
          <c:extLst>
            <c:ext xmlns:c16="http://schemas.microsoft.com/office/drawing/2014/chart" uri="{C3380CC4-5D6E-409C-BE32-E72D297353CC}">
              <c16:uniqueId val="{00000000-ECEF-4594-8020-CDE29B74B475}"/>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800" b="1" i="0" u="none" strike="noStrike" baseline="0">
                <a:solidFill>
                  <a:srgbClr val="000000"/>
                </a:solidFill>
                <a:latin typeface="Arial" panose="020B0604020202020204" pitchFamily="34" charset="0"/>
                <a:ea typeface="Calibri"/>
                <a:cs typeface="Calibri"/>
              </a:defRPr>
            </a:pPr>
            <a:endParaRPr lang="fr-BF"/>
          </a:p>
        </c:txPr>
        <c:crossAx val="1"/>
        <c:crosses val="autoZero"/>
        <c:auto val="1"/>
        <c:lblAlgn val="ctr"/>
        <c:lblOffset val="100"/>
        <c:noMultiLvlLbl val="0"/>
      </c:catAx>
      <c:valAx>
        <c:axId val="1"/>
        <c:scaling>
          <c:orientation val="minMax"/>
          <c:min val="50"/>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4F81BD"/>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08488707542733E-2"/>
          <c:y val="7.7506281864020726E-2"/>
          <c:w val="0.83031212127507803"/>
          <c:h val="0.74645579750292401"/>
        </c:manualLayout>
      </c:layout>
      <c:lineChart>
        <c:grouping val="standard"/>
        <c:varyColors val="0"/>
        <c:ser>
          <c:idx val="0"/>
          <c:order val="0"/>
          <c:tx>
            <c:v>Prix au producteur du taureau</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273333.33333333343</c:v>
              </c:pt>
              <c:pt idx="1">
                <c:v>267103.84615384595</c:v>
              </c:pt>
              <c:pt idx="2">
                <c:v>284579.32098765433</c:v>
              </c:pt>
              <c:pt idx="3">
                <c:v>279394.94301994302</c:v>
              </c:pt>
              <c:pt idx="4">
                <c:v>258111.11111111112</c:v>
              </c:pt>
              <c:pt idx="5">
                <c:v>261537.80864197502</c:v>
              </c:pt>
              <c:pt idx="6">
                <c:v>331686.94083694089</c:v>
              </c:pt>
              <c:pt idx="7">
                <c:v>338636.7243867247</c:v>
              </c:pt>
              <c:pt idx="8">
                <c:v>373499.47089947102</c:v>
              </c:pt>
              <c:pt idx="9">
                <c:v>372741.65750360774</c:v>
              </c:pt>
              <c:pt idx="10">
                <c:v>341464.69406017265</c:v>
              </c:pt>
              <c:pt idx="11">
                <c:v>347782.40450026165</c:v>
              </c:pt>
              <c:pt idx="12">
                <c:v>398796.07182940515</c:v>
              </c:pt>
              <c:pt idx="13">
                <c:v>418395.34917695471</c:v>
              </c:pt>
              <c:pt idx="14">
                <c:v>434033.72663139337</c:v>
              </c:pt>
              <c:pt idx="15">
                <c:v>405090.69259259262</c:v>
              </c:pt>
              <c:pt idx="16">
                <c:v>409393.47643097636</c:v>
              </c:pt>
              <c:pt idx="17">
                <c:v>423727.62345679011</c:v>
              </c:pt>
              <c:pt idx="18">
                <c:v>380427.28775853774</c:v>
              </c:pt>
              <c:pt idx="19">
                <c:v>314215.25738536153</c:v>
              </c:pt>
            </c:numLit>
          </c:val>
          <c:smooth val="0"/>
          <c:extLst>
            <c:ext xmlns:c16="http://schemas.microsoft.com/office/drawing/2014/chart" uri="{C3380CC4-5D6E-409C-BE32-E72D297353CC}">
              <c16:uniqueId val="{00000000-E0F1-4AB8-8DF8-B1E9ADEC285C}"/>
            </c:ext>
          </c:extLst>
        </c:ser>
        <c:ser>
          <c:idx val="1"/>
          <c:order val="1"/>
          <c:tx>
            <c:v>Prix à l'exportation du taureau</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349587.23329307581</c:v>
              </c:pt>
              <c:pt idx="1">
                <c:v>326122.38683127559</c:v>
              </c:pt>
              <c:pt idx="2">
                <c:v>367755.57202459377</c:v>
              </c:pt>
              <c:pt idx="3">
                <c:v>355441.91919191921</c:v>
              </c:pt>
              <c:pt idx="4">
                <c:v>355336.18233618233</c:v>
              </c:pt>
              <c:pt idx="5">
                <c:v>320922.72079772101</c:v>
              </c:pt>
              <c:pt idx="6">
                <c:v>359236.78743961366</c:v>
              </c:pt>
              <c:pt idx="7">
                <c:v>371325.96801346802</c:v>
              </c:pt>
              <c:pt idx="8">
                <c:v>395355.48941798951</c:v>
              </c:pt>
              <c:pt idx="9">
                <c:v>391506.83421516744</c:v>
              </c:pt>
              <c:pt idx="10">
                <c:v>382419.73638463602</c:v>
              </c:pt>
              <c:pt idx="11">
                <c:v>399669.31912197801</c:v>
              </c:pt>
              <c:pt idx="12">
                <c:v>406675.45634920633</c:v>
              </c:pt>
              <c:pt idx="13">
                <c:v>426876.72791005293</c:v>
              </c:pt>
              <c:pt idx="14">
                <c:v>449167.25660493824</c:v>
              </c:pt>
              <c:pt idx="15">
                <c:v>417043.3746794872</c:v>
              </c:pt>
              <c:pt idx="16">
                <c:v>426746.77248677256</c:v>
              </c:pt>
              <c:pt idx="17">
                <c:v>414492.73007856339</c:v>
              </c:pt>
              <c:pt idx="18">
                <c:v>416799.31437389768</c:v>
              </c:pt>
              <c:pt idx="19">
                <c:v>352857.15277777775</c:v>
              </c:pt>
            </c:numLit>
          </c:val>
          <c:smooth val="0"/>
          <c:extLst>
            <c:ext xmlns:c16="http://schemas.microsoft.com/office/drawing/2014/chart" uri="{C3380CC4-5D6E-409C-BE32-E72D297353CC}">
              <c16:uniqueId val="{00000001-E0F1-4AB8-8DF8-B1E9ADEC285C}"/>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2"/>
                <c:order val="2"/>
                <c:tx>
                  <c:v>Prix au producteur du bélier</c:v>
                </c:tx>
                <c:spPr>
                  <a:ln w="28575" cap="rnd">
                    <a:solidFill>
                      <a:schemeClr val="accent6">
                        <a:lumMod val="50000"/>
                      </a:schemeClr>
                    </a:solidFill>
                    <a:prstDash val="sysDot"/>
                    <a:round/>
                  </a:ln>
                  <a:effectLst/>
                </c:spPr>
                <c:marker>
                  <c:symbol val="circle"/>
                  <c:size val="5"/>
                  <c:spPr>
                    <a:solidFill>
                      <a:schemeClr val="accent3"/>
                    </a:solidFill>
                    <a:ln w="9525">
                      <a:solidFill>
                        <a:schemeClr val="accent3"/>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59137.833619433608</c:v>
                    </c:pt>
                    <c:pt idx="1">
                      <c:v>57785.378025810671</c:v>
                    </c:pt>
                    <c:pt idx="2">
                      <c:v>58080.722432187766</c:v>
                    </c:pt>
                    <c:pt idx="3">
                      <c:v>58322.16683856483</c:v>
                    </c:pt>
                    <c:pt idx="4">
                      <c:v>64834.247692949233</c:v>
                    </c:pt>
                    <c:pt idx="5">
                      <c:v>67511.944578275259</c:v>
                    </c:pt>
                    <c:pt idx="6">
                      <c:v>68109.741832675863</c:v>
                    </c:pt>
                    <c:pt idx="7">
                      <c:v>65147.714604236426</c:v>
                    </c:pt>
                    <c:pt idx="8">
                      <c:v>70706.24303233024</c:v>
                    </c:pt>
                    <c:pt idx="9">
                      <c:v>67598.104793757404</c:v>
                    </c:pt>
                    <c:pt idx="10">
                      <c:v>73086.59818431006</c:v>
                    </c:pt>
                    <c:pt idx="11">
                      <c:v>73558.365576026263</c:v>
                    </c:pt>
                    <c:pt idx="12">
                      <c:v>54156.705948372612</c:v>
                    </c:pt>
                    <c:pt idx="13">
                      <c:v>55063.020047031161</c:v>
                    </c:pt>
                    <c:pt idx="14">
                      <c:v>66058.544400352737</c:v>
                    </c:pt>
                    <c:pt idx="15">
                      <c:v>59871.588888888888</c:v>
                    </c:pt>
                    <c:pt idx="16">
                      <c:v>64561.335578002239</c:v>
                    </c:pt>
                    <c:pt idx="17">
                      <c:v>65978.395061728384</c:v>
                    </c:pt>
                    <c:pt idx="18">
                      <c:v>82783.534418256648</c:v>
                    </c:pt>
                    <c:pt idx="19">
                      <c:v>58621.227753727755</c:v>
                    </c:pt>
                  </c:numLit>
                </c:val>
                <c:smooth val="0"/>
                <c:extLst>
                  <c:ext xmlns:c16="http://schemas.microsoft.com/office/drawing/2014/chart" uri="{C3380CC4-5D6E-409C-BE32-E72D297353CC}">
                    <c16:uniqueId val="{00000002-E0F1-4AB8-8DF8-B1E9ADEC285C}"/>
                  </c:ext>
                </c:extLst>
              </c15:ser>
            </c15:filteredLineSeries>
            <c15:filteredLineSeries>
              <c15:ser>
                <c:idx val="3"/>
                <c:order val="3"/>
                <c:tx>
                  <c:v>Prix à l'exportation du bélier</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69332.294803282202</c:v>
                    </c:pt>
                    <c:pt idx="1">
                      <c:v>70134.115231402</c:v>
                    </c:pt>
                    <c:pt idx="2">
                      <c:v>71069.268992855199</c:v>
                    </c:pt>
                    <c:pt idx="3">
                      <c:v>72004.422754308398</c:v>
                    </c:pt>
                    <c:pt idx="4">
                      <c:v>73874.730277214796</c:v>
                    </c:pt>
                    <c:pt idx="5">
                      <c:v>72939.576515761597</c:v>
                    </c:pt>
                    <c:pt idx="6">
                      <c:v>71809.884038667995</c:v>
                    </c:pt>
                    <c:pt idx="7">
                      <c:v>72745.037800121063</c:v>
                    </c:pt>
                    <c:pt idx="8">
                      <c:v>73680.191561574204</c:v>
                    </c:pt>
                    <c:pt idx="9">
                      <c:v>70948.678656360731</c:v>
                    </c:pt>
                    <c:pt idx="10">
                      <c:v>75550.499084480529</c:v>
                    </c:pt>
                    <c:pt idx="11">
                      <c:v>76485.652845933699</c:v>
                    </c:pt>
                    <c:pt idx="12">
                      <c:v>72124.431818181823</c:v>
                    </c:pt>
                    <c:pt idx="13">
                      <c:v>65291.266402116402</c:v>
                    </c:pt>
                    <c:pt idx="14">
                      <c:v>66599.659090909088</c:v>
                    </c:pt>
                    <c:pt idx="15">
                      <c:v>64539.755555555552</c:v>
                    </c:pt>
                    <c:pt idx="16">
                      <c:v>69539.730639730638</c:v>
                    </c:pt>
                    <c:pt idx="17">
                      <c:v>62556.712962962956</c:v>
                    </c:pt>
                    <c:pt idx="18">
                      <c:v>84307.56734006734</c:v>
                    </c:pt>
                    <c:pt idx="19">
                      <c:v>55510.788439955104</c:v>
                    </c:pt>
                  </c:numLit>
                </c:val>
                <c:smooth val="0"/>
                <c:extLst xmlns:c15="http://schemas.microsoft.com/office/drawing/2012/chart">
                  <c:ext xmlns:c16="http://schemas.microsoft.com/office/drawing/2014/chart" uri="{C3380CC4-5D6E-409C-BE32-E72D297353CC}">
                    <c16:uniqueId val="{00000003-E0F1-4AB8-8DF8-B1E9ADEC285C}"/>
                  </c:ext>
                </c:extLst>
              </c15:ser>
            </c15:filteredLineSeries>
            <c15:filteredLineSeries>
              <c15:ser>
                <c:idx val="4"/>
                <c:order val="4"/>
                <c:tx>
                  <c:v>Prix au producteur du bouc</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41960.747823217935</c:v>
                    </c:pt>
                    <c:pt idx="1">
                      <c:v>42658.3592972345</c:v>
                    </c:pt>
                    <c:pt idx="2">
                      <c:v>43622.6374379177</c:v>
                    </c:pt>
                    <c:pt idx="3">
                      <c:v>44453.582245267571</c:v>
                    </c:pt>
                    <c:pt idx="4">
                      <c:v>46115.471859967336</c:v>
                    </c:pt>
                    <c:pt idx="5">
                      <c:v>45284.527052617465</c:v>
                    </c:pt>
                    <c:pt idx="6">
                      <c:v>46359.543169987395</c:v>
                    </c:pt>
                    <c:pt idx="7">
                      <c:v>47650.217867633699</c:v>
                    </c:pt>
                    <c:pt idx="8">
                      <c:v>48474.579718979068</c:v>
                    </c:pt>
                    <c:pt idx="9">
                      <c:v>46965.608236991065</c:v>
                    </c:pt>
                    <c:pt idx="10">
                      <c:v>50123.303421669792</c:v>
                    </c:pt>
                    <c:pt idx="11">
                      <c:v>50947.665273015096</c:v>
                    </c:pt>
                    <c:pt idx="12">
                      <c:v>31335.054914221579</c:v>
                    </c:pt>
                    <c:pt idx="13">
                      <c:v>33040.852557319224</c:v>
                    </c:pt>
                    <c:pt idx="14">
                      <c:v>33087.780952380948</c:v>
                    </c:pt>
                    <c:pt idx="15">
                      <c:v>31531.225925925926</c:v>
                    </c:pt>
                    <c:pt idx="16">
                      <c:v>33092.171717171717</c:v>
                    </c:pt>
                    <c:pt idx="17">
                      <c:v>34838.888888888883</c:v>
                    </c:pt>
                    <c:pt idx="18">
                      <c:v>40640.692640692643</c:v>
                    </c:pt>
                    <c:pt idx="19">
                      <c:v>36171.946505875079</c:v>
                    </c:pt>
                  </c:numLit>
                </c:val>
                <c:smooth val="0"/>
                <c:extLst xmlns:c15="http://schemas.microsoft.com/office/drawing/2012/chart">
                  <c:ext xmlns:c16="http://schemas.microsoft.com/office/drawing/2014/chart" uri="{C3380CC4-5D6E-409C-BE32-E72D297353CC}">
                    <c16:uniqueId val="{00000004-E0F1-4AB8-8DF8-B1E9ADEC285C}"/>
                  </c:ext>
                </c:extLst>
              </c15:ser>
            </c15:filteredLineSeries>
            <c15:filteredLineSeries>
              <c15:ser>
                <c:idx val="5"/>
                <c:order val="5"/>
                <c:tx>
                  <c:v>Prix à l'exportation du bouc</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48442.752450284635</c:v>
                    </c:pt>
                    <c:pt idx="1">
                      <c:v>48702.600251018834</c:v>
                    </c:pt>
                    <c:pt idx="2">
                      <c:v>50295.781385086397</c:v>
                    </c:pt>
                    <c:pt idx="3">
                      <c:v>51222.295852487267</c:v>
                    </c:pt>
                    <c:pt idx="4">
                      <c:v>53075.324787288999</c:v>
                    </c:pt>
                    <c:pt idx="5">
                      <c:v>52148.810319888093</c:v>
                    </c:pt>
                    <c:pt idx="6">
                      <c:v>54001.839254689898</c:v>
                    </c:pt>
                    <c:pt idx="7">
                      <c:v>54928.353722090767</c:v>
                    </c:pt>
                    <c:pt idx="8">
                      <c:v>55854.868189491601</c:v>
                    </c:pt>
                    <c:pt idx="9">
                      <c:v>53781.382656892529</c:v>
                    </c:pt>
                    <c:pt idx="10">
                      <c:v>57707.8971242935</c:v>
                    </c:pt>
                    <c:pt idx="11">
                      <c:v>58634.411591694399</c:v>
                    </c:pt>
                    <c:pt idx="12">
                      <c:v>33650.925925925927</c:v>
                    </c:pt>
                    <c:pt idx="13">
                      <c:v>33530.641137566134</c:v>
                    </c:pt>
                    <c:pt idx="14">
                      <c:v>35681.635269360268</c:v>
                    </c:pt>
                    <c:pt idx="15">
                      <c:v>35269.455555555556</c:v>
                    </c:pt>
                    <c:pt idx="16">
                      <c:v>41002.974186307518</c:v>
                    </c:pt>
                    <c:pt idx="17">
                      <c:v>32573.765432098764</c:v>
                    </c:pt>
                    <c:pt idx="18">
                      <c:v>39631.717171717166</c:v>
                    </c:pt>
                    <c:pt idx="19">
                      <c:v>26778.772095959594</c:v>
                    </c:pt>
                  </c:numLit>
                </c:val>
                <c:smooth val="0"/>
                <c:extLst xmlns:c15="http://schemas.microsoft.com/office/drawing/2012/chart">
                  <c:ext xmlns:c16="http://schemas.microsoft.com/office/drawing/2014/chart" uri="{C3380CC4-5D6E-409C-BE32-E72D297353CC}">
                    <c16:uniqueId val="{00000005-E0F1-4AB8-8DF8-B1E9ADEC285C}"/>
                  </c:ext>
                </c:extLst>
              </c15:ser>
            </c15:filteredLineSeries>
            <c15:filteredLineSeries>
              <c15:ser>
                <c:idx val="6"/>
                <c:order val="6"/>
                <c:tx>
                  <c:v>Prix au producteur du poulet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2754.9916822650362</c:v>
                    </c:pt>
                    <c:pt idx="1">
                      <c:v>2754.5064718249564</c:v>
                    </c:pt>
                    <c:pt idx="2">
                      <c:v>2774.0212613848767</c:v>
                    </c:pt>
                    <c:pt idx="3">
                      <c:v>2783.5360509447964</c:v>
                    </c:pt>
                    <c:pt idx="4">
                      <c:v>2801.8989633979668</c:v>
                    </c:pt>
                    <c:pt idx="5">
                      <c:v>2791.0508405047131</c:v>
                    </c:pt>
                    <c:pt idx="6">
                      <c:v>2810.1773893215236</c:v>
                    </c:pt>
                    <c:pt idx="7">
                      <c:v>2819.1830879723498</c:v>
                    </c:pt>
                    <c:pt idx="8">
                      <c:v>2828.1887866231768</c:v>
                    </c:pt>
                    <c:pt idx="9">
                      <c:v>2837.1944852740066</c:v>
                    </c:pt>
                    <c:pt idx="10">
                      <c:v>2846.2001839248333</c:v>
                    </c:pt>
                    <c:pt idx="11">
                      <c:v>2855.2058825756635</c:v>
                    </c:pt>
                    <c:pt idx="12">
                      <c:v>3343.4834455667788</c:v>
                    </c:pt>
                    <c:pt idx="13">
                      <c:v>3277.3840020576131</c:v>
                    </c:pt>
                    <c:pt idx="14">
                      <c:v>3264.0562610229281</c:v>
                    </c:pt>
                    <c:pt idx="15">
                      <c:v>3338.2787037037033</c:v>
                    </c:pt>
                    <c:pt idx="16">
                      <c:v>3265.9652076318744</c:v>
                    </c:pt>
                    <c:pt idx="17">
                      <c:v>3306.7901234567903</c:v>
                    </c:pt>
                    <c:pt idx="18">
                      <c:v>3258.4856501523168</c:v>
                    </c:pt>
                    <c:pt idx="19">
                      <c:v>3108.8814108345359</c:v>
                    </c:pt>
                  </c:numLit>
                </c:val>
                <c:smooth val="0"/>
                <c:extLst xmlns:c15="http://schemas.microsoft.com/office/drawing/2012/chart">
                  <c:ext xmlns:c16="http://schemas.microsoft.com/office/drawing/2014/chart" uri="{C3380CC4-5D6E-409C-BE32-E72D297353CC}">
                    <c16:uniqueId val="{00000006-E0F1-4AB8-8DF8-B1E9ADEC285C}"/>
                  </c:ext>
                </c:extLst>
              </c15:ser>
            </c15:filteredLineSeries>
            <c15:filteredLineSeries>
              <c15:ser>
                <c:idx val="7"/>
                <c:order val="7"/>
                <c:tx>
                  <c:v>Prix à l'exportation du poulet</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2913.9957671586067</c:v>
                    </c:pt>
                    <c:pt idx="1">
                      <c:v>2896.2721672104503</c:v>
                    </c:pt>
                    <c:pt idx="2">
                      <c:v>2944.8837339482702</c:v>
                    </c:pt>
                    <c:pt idx="3">
                      <c:v>2957.0452966132702</c:v>
                    </c:pt>
                    <c:pt idx="4">
                      <c:v>2980.3869536320294</c:v>
                    </c:pt>
                    <c:pt idx="5">
                      <c:v>2968.7161251226498</c:v>
                    </c:pt>
                    <c:pt idx="6">
                      <c:v>2958.7244488080737</c:v>
                    </c:pt>
                    <c:pt idx="7">
                      <c:v>2952.7286106507868</c:v>
                    </c:pt>
                    <c:pt idx="8">
                      <c:v>2962.0661058268329</c:v>
                    </c:pt>
                    <c:pt idx="9">
                      <c:v>2977.0702676695305</c:v>
                    </c:pt>
                    <c:pt idx="10">
                      <c:v>2988.7410961789233</c:v>
                    </c:pt>
                    <c:pt idx="11">
                      <c:v>2990.7452580215031</c:v>
                    </c:pt>
                    <c:pt idx="12">
                      <c:v>3376.3888888888891</c:v>
                    </c:pt>
                    <c:pt idx="13">
                      <c:v>3098.2828924162259</c:v>
                    </c:pt>
                    <c:pt idx="14">
                      <c:v>3216.2197601010103</c:v>
                    </c:pt>
                    <c:pt idx="15">
                      <c:v>3280.7333333333336</c:v>
                    </c:pt>
                    <c:pt idx="16">
                      <c:v>3121.1489898989898</c:v>
                    </c:pt>
                    <c:pt idx="17">
                      <c:v>2883.3333333333335</c:v>
                    </c:pt>
                    <c:pt idx="18">
                      <c:v>3174.7088945005617</c:v>
                    </c:pt>
                    <c:pt idx="19">
                      <c:v>3321.8055555555552</c:v>
                    </c:pt>
                  </c:numLit>
                </c:val>
                <c:smooth val="0"/>
                <c:extLst xmlns:c15="http://schemas.microsoft.com/office/drawing/2012/chart">
                  <c:ext xmlns:c16="http://schemas.microsoft.com/office/drawing/2014/chart" uri="{C3380CC4-5D6E-409C-BE32-E72D297353CC}">
                    <c16:uniqueId val="{00000007-E0F1-4AB8-8DF8-B1E9ADEC285C}"/>
                  </c:ext>
                </c:extLst>
              </c15:ser>
            </c15:filteredLineSeries>
            <c15:filteredLineSeries>
              <c15:ser>
                <c:idx val="8"/>
                <c:order val="8"/>
                <c:tx>
                  <c:v>Prix au producteur de la pintade</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2904.8168401109574</c:v>
                    </c:pt>
                    <c:pt idx="1">
                      <c:v>2901.1782661782668</c:v>
                    </c:pt>
                    <c:pt idx="2">
                      <c:v>2901.9481981981967</c:v>
                    </c:pt>
                    <c:pt idx="3">
                      <c:v>2891.8972109761594</c:v>
                    </c:pt>
                    <c:pt idx="4">
                      <c:v>2858.4530959530962</c:v>
                    </c:pt>
                    <c:pt idx="5">
                      <c:v>2832.6689189189187</c:v>
                    </c:pt>
                    <c:pt idx="6">
                      <c:v>2845.8946100572116</c:v>
                    </c:pt>
                    <c:pt idx="7">
                      <c:v>2946.7465886939585</c:v>
                    </c:pt>
                    <c:pt idx="8">
                      <c:v>2987.6190476190463</c:v>
                    </c:pt>
                    <c:pt idx="9">
                      <c:v>2946.293608784837</c:v>
                    </c:pt>
                    <c:pt idx="10">
                      <c:v>2971.5968330761839</c:v>
                    </c:pt>
                    <c:pt idx="11">
                      <c:v>2990.5667240342032</c:v>
                    </c:pt>
                    <c:pt idx="12">
                      <c:v>3261.8967452300785</c:v>
                    </c:pt>
                    <c:pt idx="13">
                      <c:v>3149.9751028806586</c:v>
                    </c:pt>
                    <c:pt idx="14">
                      <c:v>3424.3888888888891</c:v>
                    </c:pt>
                    <c:pt idx="15">
                      <c:v>3380.6592592592592</c:v>
                    </c:pt>
                    <c:pt idx="16">
                      <c:v>3395.1739618406282</c:v>
                    </c:pt>
                    <c:pt idx="17">
                      <c:v>3472.2222222222222</c:v>
                    </c:pt>
                    <c:pt idx="18">
                      <c:v>3564.3819143819146</c:v>
                    </c:pt>
                    <c:pt idx="19">
                      <c:v>3577.8972763347761</c:v>
                    </c:pt>
                  </c:numLit>
                </c:val>
                <c:smooth val="0"/>
                <c:extLst xmlns:c15="http://schemas.microsoft.com/office/drawing/2012/chart">
                  <c:ext xmlns:c16="http://schemas.microsoft.com/office/drawing/2014/chart" uri="{C3380CC4-5D6E-409C-BE32-E72D297353CC}">
                    <c16:uniqueId val="{00000008-E0F1-4AB8-8DF8-B1E9ADEC285C}"/>
                  </c:ext>
                </c:extLst>
              </c15:ser>
            </c15:filteredLineSeries>
            <c15:filteredLineSeries>
              <c15:ser>
                <c:idx val="9"/>
                <c:order val="9"/>
                <c:tx>
                  <c:v>Prix à l'exportation de la pintade</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3028.7535761590402</c:v>
                    </c:pt>
                    <c:pt idx="1">
                      <c:v>3047.6470588235302</c:v>
                    </c:pt>
                    <c:pt idx="2">
                      <c:v>3033.6910439851617</c:v>
                    </c:pt>
                    <c:pt idx="3">
                      <c:v>3058.5470085470097</c:v>
                    </c:pt>
                    <c:pt idx="4">
                      <c:v>3045.8230627508697</c:v>
                    </c:pt>
                    <c:pt idx="5">
                      <c:v>3034.7649572649566</c:v>
                    </c:pt>
                    <c:pt idx="6">
                      <c:v>3024.2472527472532</c:v>
                    </c:pt>
                    <c:pt idx="7">
                      <c:v>3038</c:v>
                    </c:pt>
                    <c:pt idx="8">
                      <c:v>3059.5906432748529</c:v>
                    </c:pt>
                    <c:pt idx="9">
                      <c:v>3006.1386686862402</c:v>
                    </c:pt>
                    <c:pt idx="10">
                      <c:v>3064.4340117821866</c:v>
                    </c:pt>
                    <c:pt idx="11">
                      <c:v>3145.0626882114702</c:v>
                    </c:pt>
                    <c:pt idx="12">
                      <c:v>3860.4166666666665</c:v>
                    </c:pt>
                    <c:pt idx="13">
                      <c:v>3246.6711640211638</c:v>
                    </c:pt>
                    <c:pt idx="14">
                      <c:v>3449.6984848484849</c:v>
                    </c:pt>
                    <c:pt idx="15">
                      <c:v>3493.9277777777775</c:v>
                    </c:pt>
                    <c:pt idx="16">
                      <c:v>3425</c:v>
                    </c:pt>
                    <c:pt idx="17">
                      <c:v>3333.3333333333335</c:v>
                    </c:pt>
                    <c:pt idx="18">
                      <c:v>3552.0377384960721</c:v>
                    </c:pt>
                    <c:pt idx="19">
                      <c:v>3463.0555555555561</c:v>
                    </c:pt>
                  </c:numLit>
                </c:val>
                <c:smooth val="0"/>
                <c:extLst xmlns:c15="http://schemas.microsoft.com/office/drawing/2012/chart">
                  <c:ext xmlns:c16="http://schemas.microsoft.com/office/drawing/2014/chart" uri="{C3380CC4-5D6E-409C-BE32-E72D297353CC}">
                    <c16:uniqueId val="{00000009-E0F1-4AB8-8DF8-B1E9ADEC285C}"/>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tickMarkSkip val="1"/>
        <c:noMultiLvlLbl val="0"/>
      </c:catAx>
      <c:valAx>
        <c:axId val="1868615024"/>
        <c:scaling>
          <c:orientation val="minMax"/>
          <c:min val="20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1100">
                    <a:latin typeface="Arial" panose="020B0604020202020204" pitchFamily="34" charset="0"/>
                    <a:cs typeface="Arial" panose="020B0604020202020204" pitchFamily="34" charset="0"/>
                  </a:rPr>
                  <a:t>PRIX (milliers de FCFA)</a:t>
                </a:r>
              </a:p>
            </c:rich>
          </c:tx>
          <c:layout>
            <c:manualLayout>
              <c:xMode val="edge"/>
              <c:yMode val="edge"/>
              <c:x val="0.15606670947247475"/>
              <c:y val="7.901639160776544E-2"/>
            </c:manualLayout>
          </c:layout>
          <c:overlay val="0"/>
          <c:spPr>
            <a:solidFill>
              <a:schemeClr val="bg1"/>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dispUnitsLbl>
        </c:dispUnits>
      </c:valAx>
      <c:spPr>
        <a:solidFill>
          <a:schemeClr val="bg1"/>
        </a:solidFill>
        <a:ln>
          <a:noFill/>
        </a:ln>
        <a:effectLst/>
      </c:spPr>
    </c:plotArea>
    <c:legend>
      <c:legendPos val="b"/>
      <c:layout>
        <c:manualLayout>
          <c:xMode val="edge"/>
          <c:yMode val="edge"/>
          <c:x val="0.20497258009069033"/>
          <c:y val="0.71355827735730315"/>
          <c:w val="0.7693191677443646"/>
          <c:h val="0.10245449611823697"/>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95921524123403"/>
          <c:y val="9.1362667606647949E-2"/>
          <c:w val="0.82595238735430787"/>
          <c:h val="0.71210505603882335"/>
        </c:manualLayout>
      </c:layout>
      <c:lineChart>
        <c:grouping val="standard"/>
        <c:varyColors val="0"/>
        <c:ser>
          <c:idx val="2"/>
          <c:order val="2"/>
          <c:tx>
            <c:v>Prix au producteur du bélier</c:v>
          </c:tx>
          <c:spPr>
            <a:ln w="28575" cap="rnd">
              <a:solidFill>
                <a:schemeClr val="tx1"/>
              </a:solidFill>
              <a:round/>
            </a:ln>
            <a:effectLst/>
          </c:spPr>
          <c:marker>
            <c:symbol val="circle"/>
            <c:size val="5"/>
            <c:spPr>
              <a:solidFill>
                <a:schemeClr val="tx1"/>
              </a:solidFill>
              <a:ln w="9525">
                <a:solidFill>
                  <a:schemeClr val="tx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59137.833619433608</c:v>
              </c:pt>
              <c:pt idx="1">
                <c:v>57785.378025810671</c:v>
              </c:pt>
              <c:pt idx="2">
                <c:v>58080.722432187766</c:v>
              </c:pt>
              <c:pt idx="3">
                <c:v>58322.16683856483</c:v>
              </c:pt>
              <c:pt idx="4">
                <c:v>64834.247692949233</c:v>
              </c:pt>
              <c:pt idx="5">
                <c:v>67511.944578275259</c:v>
              </c:pt>
              <c:pt idx="6">
                <c:v>68109.741832675863</c:v>
              </c:pt>
              <c:pt idx="7">
                <c:v>65147.714604236426</c:v>
              </c:pt>
              <c:pt idx="8">
                <c:v>70706.24303233024</c:v>
              </c:pt>
              <c:pt idx="9">
                <c:v>67598.104793757404</c:v>
              </c:pt>
              <c:pt idx="10">
                <c:v>73086.59818431006</c:v>
              </c:pt>
              <c:pt idx="11">
                <c:v>73558.365576026263</c:v>
              </c:pt>
              <c:pt idx="12">
                <c:v>54156.705948372612</c:v>
              </c:pt>
              <c:pt idx="13">
                <c:v>55063.020047031161</c:v>
              </c:pt>
              <c:pt idx="14">
                <c:v>66058.544400352737</c:v>
              </c:pt>
              <c:pt idx="15">
                <c:v>59871.588888888888</c:v>
              </c:pt>
              <c:pt idx="16">
                <c:v>64561.335578002239</c:v>
              </c:pt>
              <c:pt idx="17">
                <c:v>65978.395061728384</c:v>
              </c:pt>
              <c:pt idx="18">
                <c:v>82783.534418256648</c:v>
              </c:pt>
              <c:pt idx="19">
                <c:v>58621.227753727755</c:v>
              </c:pt>
            </c:numLit>
          </c:val>
          <c:smooth val="0"/>
          <c:extLst>
            <c:ext xmlns:c16="http://schemas.microsoft.com/office/drawing/2014/chart" uri="{C3380CC4-5D6E-409C-BE32-E72D297353CC}">
              <c16:uniqueId val="{00000000-E67F-43AB-A0E4-5DB9F2DA59FE}"/>
            </c:ext>
          </c:extLst>
        </c:ser>
        <c:ser>
          <c:idx val="3"/>
          <c:order val="3"/>
          <c:tx>
            <c:v>Prix à l'exportation du bélier</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69332.294803282202</c:v>
              </c:pt>
              <c:pt idx="1">
                <c:v>70134.115231402</c:v>
              </c:pt>
              <c:pt idx="2">
                <c:v>71069.268992855199</c:v>
              </c:pt>
              <c:pt idx="3">
                <c:v>72004.422754308398</c:v>
              </c:pt>
              <c:pt idx="4">
                <c:v>73874.730277214796</c:v>
              </c:pt>
              <c:pt idx="5">
                <c:v>72939.576515761597</c:v>
              </c:pt>
              <c:pt idx="6">
                <c:v>71809.884038667995</c:v>
              </c:pt>
              <c:pt idx="7">
                <c:v>72745.037800121063</c:v>
              </c:pt>
              <c:pt idx="8">
                <c:v>73680.191561574204</c:v>
              </c:pt>
              <c:pt idx="9">
                <c:v>70948.678656360731</c:v>
              </c:pt>
              <c:pt idx="10">
                <c:v>75550.499084480529</c:v>
              </c:pt>
              <c:pt idx="11">
                <c:v>76485.652845933699</c:v>
              </c:pt>
              <c:pt idx="12">
                <c:v>72124.431818181823</c:v>
              </c:pt>
              <c:pt idx="13">
                <c:v>65291.266402116402</c:v>
              </c:pt>
              <c:pt idx="14">
                <c:v>66599.659090909088</c:v>
              </c:pt>
              <c:pt idx="15">
                <c:v>64539.755555555552</c:v>
              </c:pt>
              <c:pt idx="16">
                <c:v>69539.730639730638</c:v>
              </c:pt>
              <c:pt idx="17">
                <c:v>62556.712962962956</c:v>
              </c:pt>
              <c:pt idx="18">
                <c:v>84307.56734006734</c:v>
              </c:pt>
              <c:pt idx="19">
                <c:v>55510.788439955104</c:v>
              </c:pt>
            </c:numLit>
          </c:val>
          <c:smooth val="0"/>
          <c:extLst>
            <c:ext xmlns:c16="http://schemas.microsoft.com/office/drawing/2014/chart" uri="{C3380CC4-5D6E-409C-BE32-E72D297353CC}">
              <c16:uniqueId val="{00000001-E67F-43AB-A0E4-5DB9F2DA59FE}"/>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v>Prix au producteur du taureau</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273333.33333333343</c:v>
                    </c:pt>
                    <c:pt idx="1">
                      <c:v>267103.84615384595</c:v>
                    </c:pt>
                    <c:pt idx="2">
                      <c:v>284579.32098765433</c:v>
                    </c:pt>
                    <c:pt idx="3">
                      <c:v>279394.94301994302</c:v>
                    </c:pt>
                    <c:pt idx="4">
                      <c:v>258111.11111111112</c:v>
                    </c:pt>
                    <c:pt idx="5">
                      <c:v>261537.80864197502</c:v>
                    </c:pt>
                    <c:pt idx="6">
                      <c:v>331686.94083694089</c:v>
                    </c:pt>
                    <c:pt idx="7">
                      <c:v>338636.7243867247</c:v>
                    </c:pt>
                    <c:pt idx="8">
                      <c:v>373499.47089947102</c:v>
                    </c:pt>
                    <c:pt idx="9">
                      <c:v>372741.65750360774</c:v>
                    </c:pt>
                    <c:pt idx="10">
                      <c:v>341464.69406017265</c:v>
                    </c:pt>
                    <c:pt idx="11">
                      <c:v>347782.40450026165</c:v>
                    </c:pt>
                    <c:pt idx="12">
                      <c:v>398796.07182940515</c:v>
                    </c:pt>
                    <c:pt idx="13">
                      <c:v>418395.34917695471</c:v>
                    </c:pt>
                    <c:pt idx="14">
                      <c:v>434033.72663139337</c:v>
                    </c:pt>
                    <c:pt idx="15">
                      <c:v>405090.69259259262</c:v>
                    </c:pt>
                    <c:pt idx="16">
                      <c:v>409393.47643097636</c:v>
                    </c:pt>
                    <c:pt idx="17">
                      <c:v>423727.62345679011</c:v>
                    </c:pt>
                    <c:pt idx="18">
                      <c:v>380427.28775853774</c:v>
                    </c:pt>
                    <c:pt idx="19">
                      <c:v>314215.25738536153</c:v>
                    </c:pt>
                  </c:numLit>
                </c:val>
                <c:smooth val="0"/>
                <c:extLst>
                  <c:ext xmlns:c16="http://schemas.microsoft.com/office/drawing/2014/chart" uri="{C3380CC4-5D6E-409C-BE32-E72D297353CC}">
                    <c16:uniqueId val="{00000002-E67F-43AB-A0E4-5DB9F2DA59FE}"/>
                  </c:ext>
                </c:extLst>
              </c15:ser>
            </c15:filteredLineSeries>
            <c15:filteredLineSeries>
              <c15:ser>
                <c:idx val="1"/>
                <c:order val="1"/>
                <c:tx>
                  <c:v>Prix à l'exportation du taureau</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349587.23329307581</c:v>
                    </c:pt>
                    <c:pt idx="1">
                      <c:v>326122.38683127559</c:v>
                    </c:pt>
                    <c:pt idx="2">
                      <c:v>367755.57202459377</c:v>
                    </c:pt>
                    <c:pt idx="3">
                      <c:v>355441.91919191921</c:v>
                    </c:pt>
                    <c:pt idx="4">
                      <c:v>355336.18233618233</c:v>
                    </c:pt>
                    <c:pt idx="5">
                      <c:v>320922.72079772101</c:v>
                    </c:pt>
                    <c:pt idx="6">
                      <c:v>359236.78743961366</c:v>
                    </c:pt>
                    <c:pt idx="7">
                      <c:v>371325.96801346802</c:v>
                    </c:pt>
                    <c:pt idx="8">
                      <c:v>395355.48941798951</c:v>
                    </c:pt>
                    <c:pt idx="9">
                      <c:v>391506.83421516744</c:v>
                    </c:pt>
                    <c:pt idx="10">
                      <c:v>382419.73638463602</c:v>
                    </c:pt>
                    <c:pt idx="11">
                      <c:v>399669.31912197801</c:v>
                    </c:pt>
                    <c:pt idx="12">
                      <c:v>406675.45634920633</c:v>
                    </c:pt>
                    <c:pt idx="13">
                      <c:v>426876.72791005293</c:v>
                    </c:pt>
                    <c:pt idx="14">
                      <c:v>449167.25660493824</c:v>
                    </c:pt>
                    <c:pt idx="15">
                      <c:v>417043.3746794872</c:v>
                    </c:pt>
                    <c:pt idx="16">
                      <c:v>426746.77248677256</c:v>
                    </c:pt>
                    <c:pt idx="17">
                      <c:v>414492.73007856339</c:v>
                    </c:pt>
                    <c:pt idx="18">
                      <c:v>416799.31437389768</c:v>
                    </c:pt>
                    <c:pt idx="19">
                      <c:v>352857.15277777775</c:v>
                    </c:pt>
                  </c:numLit>
                </c:val>
                <c:smooth val="0"/>
                <c:extLst xmlns:c15="http://schemas.microsoft.com/office/drawing/2012/chart">
                  <c:ext xmlns:c16="http://schemas.microsoft.com/office/drawing/2014/chart" uri="{C3380CC4-5D6E-409C-BE32-E72D297353CC}">
                    <c16:uniqueId val="{00000003-E67F-43AB-A0E4-5DB9F2DA59FE}"/>
                  </c:ext>
                </c:extLst>
              </c15:ser>
            </c15:filteredLineSeries>
            <c15:filteredLineSeries>
              <c15:ser>
                <c:idx val="4"/>
                <c:order val="4"/>
                <c:tx>
                  <c:v>Prix au producteur du bouc</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41960.747823217935</c:v>
                    </c:pt>
                    <c:pt idx="1">
                      <c:v>42658.3592972345</c:v>
                    </c:pt>
                    <c:pt idx="2">
                      <c:v>43622.6374379177</c:v>
                    </c:pt>
                    <c:pt idx="3">
                      <c:v>44453.582245267571</c:v>
                    </c:pt>
                    <c:pt idx="4">
                      <c:v>46115.471859967336</c:v>
                    </c:pt>
                    <c:pt idx="5">
                      <c:v>45284.527052617465</c:v>
                    </c:pt>
                    <c:pt idx="6">
                      <c:v>46359.543169987395</c:v>
                    </c:pt>
                    <c:pt idx="7">
                      <c:v>47650.217867633699</c:v>
                    </c:pt>
                    <c:pt idx="8">
                      <c:v>48474.579718979068</c:v>
                    </c:pt>
                    <c:pt idx="9">
                      <c:v>46965.608236991065</c:v>
                    </c:pt>
                    <c:pt idx="10">
                      <c:v>50123.303421669792</c:v>
                    </c:pt>
                    <c:pt idx="11">
                      <c:v>50947.665273015096</c:v>
                    </c:pt>
                    <c:pt idx="12">
                      <c:v>31335.054914221579</c:v>
                    </c:pt>
                    <c:pt idx="13">
                      <c:v>33040.852557319224</c:v>
                    </c:pt>
                    <c:pt idx="14">
                      <c:v>33087.780952380948</c:v>
                    </c:pt>
                    <c:pt idx="15">
                      <c:v>31531.225925925926</c:v>
                    </c:pt>
                    <c:pt idx="16">
                      <c:v>33092.171717171717</c:v>
                    </c:pt>
                    <c:pt idx="17">
                      <c:v>34838.888888888883</c:v>
                    </c:pt>
                    <c:pt idx="18">
                      <c:v>40640.692640692643</c:v>
                    </c:pt>
                    <c:pt idx="19">
                      <c:v>36171.946505875079</c:v>
                    </c:pt>
                  </c:numLit>
                </c:val>
                <c:smooth val="0"/>
                <c:extLst xmlns:c15="http://schemas.microsoft.com/office/drawing/2012/chart">
                  <c:ext xmlns:c16="http://schemas.microsoft.com/office/drawing/2014/chart" uri="{C3380CC4-5D6E-409C-BE32-E72D297353CC}">
                    <c16:uniqueId val="{00000004-E67F-43AB-A0E4-5DB9F2DA59FE}"/>
                  </c:ext>
                </c:extLst>
              </c15:ser>
            </c15:filteredLineSeries>
            <c15:filteredLineSeries>
              <c15:ser>
                <c:idx val="5"/>
                <c:order val="5"/>
                <c:tx>
                  <c:v>Prix à l'exportation du bouc</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48442.752450284635</c:v>
                    </c:pt>
                    <c:pt idx="1">
                      <c:v>48702.600251018834</c:v>
                    </c:pt>
                    <c:pt idx="2">
                      <c:v>50295.781385086397</c:v>
                    </c:pt>
                    <c:pt idx="3">
                      <c:v>51222.295852487267</c:v>
                    </c:pt>
                    <c:pt idx="4">
                      <c:v>53075.324787288999</c:v>
                    </c:pt>
                    <c:pt idx="5">
                      <c:v>52148.810319888093</c:v>
                    </c:pt>
                    <c:pt idx="6">
                      <c:v>54001.839254689898</c:v>
                    </c:pt>
                    <c:pt idx="7">
                      <c:v>54928.353722090767</c:v>
                    </c:pt>
                    <c:pt idx="8">
                      <c:v>55854.868189491601</c:v>
                    </c:pt>
                    <c:pt idx="9">
                      <c:v>53781.382656892529</c:v>
                    </c:pt>
                    <c:pt idx="10">
                      <c:v>57707.8971242935</c:v>
                    </c:pt>
                    <c:pt idx="11">
                      <c:v>58634.411591694399</c:v>
                    </c:pt>
                    <c:pt idx="12">
                      <c:v>33650.925925925927</c:v>
                    </c:pt>
                    <c:pt idx="13">
                      <c:v>33530.641137566134</c:v>
                    </c:pt>
                    <c:pt idx="14">
                      <c:v>35681.635269360268</c:v>
                    </c:pt>
                    <c:pt idx="15">
                      <c:v>35269.455555555556</c:v>
                    </c:pt>
                    <c:pt idx="16">
                      <c:v>41002.974186307518</c:v>
                    </c:pt>
                    <c:pt idx="17">
                      <c:v>32573.765432098764</c:v>
                    </c:pt>
                    <c:pt idx="18">
                      <c:v>39631.717171717166</c:v>
                    </c:pt>
                    <c:pt idx="19">
                      <c:v>26778.772095959594</c:v>
                    </c:pt>
                  </c:numLit>
                </c:val>
                <c:smooth val="0"/>
                <c:extLst xmlns:c15="http://schemas.microsoft.com/office/drawing/2012/chart">
                  <c:ext xmlns:c16="http://schemas.microsoft.com/office/drawing/2014/chart" uri="{C3380CC4-5D6E-409C-BE32-E72D297353CC}">
                    <c16:uniqueId val="{00000005-E67F-43AB-A0E4-5DB9F2DA59FE}"/>
                  </c:ext>
                </c:extLst>
              </c15:ser>
            </c15:filteredLineSeries>
            <c15:filteredLineSeries>
              <c15:ser>
                <c:idx val="6"/>
                <c:order val="6"/>
                <c:tx>
                  <c:v>Prix au producteur du poulet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2754.9916822650362</c:v>
                    </c:pt>
                    <c:pt idx="1">
                      <c:v>2754.5064718249564</c:v>
                    </c:pt>
                    <c:pt idx="2">
                      <c:v>2774.0212613848767</c:v>
                    </c:pt>
                    <c:pt idx="3">
                      <c:v>2783.5360509447964</c:v>
                    </c:pt>
                    <c:pt idx="4">
                      <c:v>2801.8989633979668</c:v>
                    </c:pt>
                    <c:pt idx="5">
                      <c:v>2791.0508405047131</c:v>
                    </c:pt>
                    <c:pt idx="6">
                      <c:v>2810.1773893215236</c:v>
                    </c:pt>
                    <c:pt idx="7">
                      <c:v>2819.1830879723498</c:v>
                    </c:pt>
                    <c:pt idx="8">
                      <c:v>2828.1887866231768</c:v>
                    </c:pt>
                    <c:pt idx="9">
                      <c:v>2837.1944852740066</c:v>
                    </c:pt>
                    <c:pt idx="10">
                      <c:v>2846.2001839248333</c:v>
                    </c:pt>
                    <c:pt idx="11">
                      <c:v>2855.2058825756635</c:v>
                    </c:pt>
                    <c:pt idx="12">
                      <c:v>3343.4834455667788</c:v>
                    </c:pt>
                    <c:pt idx="13">
                      <c:v>3277.3840020576131</c:v>
                    </c:pt>
                    <c:pt idx="14">
                      <c:v>3264.0562610229281</c:v>
                    </c:pt>
                    <c:pt idx="15">
                      <c:v>3338.2787037037033</c:v>
                    </c:pt>
                    <c:pt idx="16">
                      <c:v>3265.9652076318744</c:v>
                    </c:pt>
                    <c:pt idx="17">
                      <c:v>3306.7901234567903</c:v>
                    </c:pt>
                    <c:pt idx="18">
                      <c:v>3258.4856501523168</c:v>
                    </c:pt>
                    <c:pt idx="19">
                      <c:v>3108.8814108345359</c:v>
                    </c:pt>
                  </c:numLit>
                </c:val>
                <c:smooth val="0"/>
                <c:extLst xmlns:c15="http://schemas.microsoft.com/office/drawing/2012/chart">
                  <c:ext xmlns:c16="http://schemas.microsoft.com/office/drawing/2014/chart" uri="{C3380CC4-5D6E-409C-BE32-E72D297353CC}">
                    <c16:uniqueId val="{00000006-E67F-43AB-A0E4-5DB9F2DA59FE}"/>
                  </c:ext>
                </c:extLst>
              </c15:ser>
            </c15:filteredLineSeries>
            <c15:filteredLineSeries>
              <c15:ser>
                <c:idx val="7"/>
                <c:order val="7"/>
                <c:tx>
                  <c:v>Prix à l'exportation du poulet</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2913.9957671586067</c:v>
                    </c:pt>
                    <c:pt idx="1">
                      <c:v>2896.2721672104503</c:v>
                    </c:pt>
                    <c:pt idx="2">
                      <c:v>2944.8837339482702</c:v>
                    </c:pt>
                    <c:pt idx="3">
                      <c:v>2957.0452966132702</c:v>
                    </c:pt>
                    <c:pt idx="4">
                      <c:v>2980.3869536320294</c:v>
                    </c:pt>
                    <c:pt idx="5">
                      <c:v>2968.7161251226498</c:v>
                    </c:pt>
                    <c:pt idx="6">
                      <c:v>2958.7244488080737</c:v>
                    </c:pt>
                    <c:pt idx="7">
                      <c:v>2952.7286106507868</c:v>
                    </c:pt>
                    <c:pt idx="8">
                      <c:v>2962.0661058268329</c:v>
                    </c:pt>
                    <c:pt idx="9">
                      <c:v>2977.0702676695305</c:v>
                    </c:pt>
                    <c:pt idx="10">
                      <c:v>2988.7410961789233</c:v>
                    </c:pt>
                    <c:pt idx="11">
                      <c:v>2990.7452580215031</c:v>
                    </c:pt>
                    <c:pt idx="12">
                      <c:v>3376.3888888888891</c:v>
                    </c:pt>
                    <c:pt idx="13">
                      <c:v>3098.2828924162259</c:v>
                    </c:pt>
                    <c:pt idx="14">
                      <c:v>3216.2197601010103</c:v>
                    </c:pt>
                    <c:pt idx="15">
                      <c:v>3280.7333333333336</c:v>
                    </c:pt>
                    <c:pt idx="16">
                      <c:v>3121.1489898989898</c:v>
                    </c:pt>
                    <c:pt idx="17">
                      <c:v>2883.3333333333335</c:v>
                    </c:pt>
                    <c:pt idx="18">
                      <c:v>3174.7088945005617</c:v>
                    </c:pt>
                    <c:pt idx="19">
                      <c:v>3321.8055555555552</c:v>
                    </c:pt>
                  </c:numLit>
                </c:val>
                <c:smooth val="0"/>
                <c:extLst xmlns:c15="http://schemas.microsoft.com/office/drawing/2012/chart">
                  <c:ext xmlns:c16="http://schemas.microsoft.com/office/drawing/2014/chart" uri="{C3380CC4-5D6E-409C-BE32-E72D297353CC}">
                    <c16:uniqueId val="{00000007-E67F-43AB-A0E4-5DB9F2DA59FE}"/>
                  </c:ext>
                </c:extLst>
              </c15:ser>
            </c15:filteredLineSeries>
            <c15:filteredLineSeries>
              <c15:ser>
                <c:idx val="8"/>
                <c:order val="8"/>
                <c:tx>
                  <c:v>Prix au producteur de la pintade</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2904.8168401109574</c:v>
                    </c:pt>
                    <c:pt idx="1">
                      <c:v>2901.1782661782668</c:v>
                    </c:pt>
                    <c:pt idx="2">
                      <c:v>2901.9481981981967</c:v>
                    </c:pt>
                    <c:pt idx="3">
                      <c:v>2891.8972109761594</c:v>
                    </c:pt>
                    <c:pt idx="4">
                      <c:v>2858.4530959530962</c:v>
                    </c:pt>
                    <c:pt idx="5">
                      <c:v>2832.6689189189187</c:v>
                    </c:pt>
                    <c:pt idx="6">
                      <c:v>2845.8946100572116</c:v>
                    </c:pt>
                    <c:pt idx="7">
                      <c:v>2946.7465886939585</c:v>
                    </c:pt>
                    <c:pt idx="8">
                      <c:v>2987.6190476190463</c:v>
                    </c:pt>
                    <c:pt idx="9">
                      <c:v>2946.293608784837</c:v>
                    </c:pt>
                    <c:pt idx="10">
                      <c:v>2971.5968330761839</c:v>
                    </c:pt>
                    <c:pt idx="11">
                      <c:v>2990.5667240342032</c:v>
                    </c:pt>
                    <c:pt idx="12">
                      <c:v>3261.8967452300785</c:v>
                    </c:pt>
                    <c:pt idx="13">
                      <c:v>3149.9751028806586</c:v>
                    </c:pt>
                    <c:pt idx="14">
                      <c:v>3424.3888888888891</c:v>
                    </c:pt>
                    <c:pt idx="15">
                      <c:v>3380.6592592592592</c:v>
                    </c:pt>
                    <c:pt idx="16">
                      <c:v>3395.1739618406282</c:v>
                    </c:pt>
                    <c:pt idx="17">
                      <c:v>3472.2222222222222</c:v>
                    </c:pt>
                    <c:pt idx="18">
                      <c:v>3564.3819143819146</c:v>
                    </c:pt>
                    <c:pt idx="19">
                      <c:v>3577.8972763347761</c:v>
                    </c:pt>
                  </c:numLit>
                </c:val>
                <c:smooth val="0"/>
                <c:extLst xmlns:c15="http://schemas.microsoft.com/office/drawing/2012/chart">
                  <c:ext xmlns:c16="http://schemas.microsoft.com/office/drawing/2014/chart" uri="{C3380CC4-5D6E-409C-BE32-E72D297353CC}">
                    <c16:uniqueId val="{00000008-E67F-43AB-A0E4-5DB9F2DA59FE}"/>
                  </c:ext>
                </c:extLst>
              </c15:ser>
            </c15:filteredLineSeries>
            <c15:filteredLineSeries>
              <c15:ser>
                <c:idx val="9"/>
                <c:order val="9"/>
                <c:tx>
                  <c:v>Prix à l'exportation de la pintade</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3028.7535761590402</c:v>
                    </c:pt>
                    <c:pt idx="1">
                      <c:v>3047.6470588235302</c:v>
                    </c:pt>
                    <c:pt idx="2">
                      <c:v>3033.6910439851617</c:v>
                    </c:pt>
                    <c:pt idx="3">
                      <c:v>3058.5470085470097</c:v>
                    </c:pt>
                    <c:pt idx="4">
                      <c:v>3045.8230627508697</c:v>
                    </c:pt>
                    <c:pt idx="5">
                      <c:v>3034.7649572649566</c:v>
                    </c:pt>
                    <c:pt idx="6">
                      <c:v>3024.2472527472532</c:v>
                    </c:pt>
                    <c:pt idx="7">
                      <c:v>3038</c:v>
                    </c:pt>
                    <c:pt idx="8">
                      <c:v>3059.5906432748529</c:v>
                    </c:pt>
                    <c:pt idx="9">
                      <c:v>3006.1386686862402</c:v>
                    </c:pt>
                    <c:pt idx="10">
                      <c:v>3064.4340117821866</c:v>
                    </c:pt>
                    <c:pt idx="11">
                      <c:v>3145.0626882114702</c:v>
                    </c:pt>
                    <c:pt idx="12">
                      <c:v>3860.4166666666665</c:v>
                    </c:pt>
                    <c:pt idx="13">
                      <c:v>3246.6711640211638</c:v>
                    </c:pt>
                    <c:pt idx="14">
                      <c:v>3449.6984848484849</c:v>
                    </c:pt>
                    <c:pt idx="15">
                      <c:v>3493.9277777777775</c:v>
                    </c:pt>
                    <c:pt idx="16">
                      <c:v>3425</c:v>
                    </c:pt>
                    <c:pt idx="17">
                      <c:v>3333.3333333333335</c:v>
                    </c:pt>
                    <c:pt idx="18">
                      <c:v>3552.0377384960721</c:v>
                    </c:pt>
                    <c:pt idx="19">
                      <c:v>3463.0555555555561</c:v>
                    </c:pt>
                  </c:numLit>
                </c:val>
                <c:smooth val="0"/>
                <c:extLst xmlns:c15="http://schemas.microsoft.com/office/drawing/2012/chart">
                  <c:ext xmlns:c16="http://schemas.microsoft.com/office/drawing/2014/chart" uri="{C3380CC4-5D6E-409C-BE32-E72D297353CC}">
                    <c16:uniqueId val="{00000009-E67F-43AB-A0E4-5DB9F2DA59FE}"/>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48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PRIX (FCFA)</a:t>
                </a:r>
              </a:p>
            </c:rich>
          </c:tx>
          <c:layout>
            <c:manualLayout>
              <c:xMode val="edge"/>
              <c:yMode val="edge"/>
              <c:x val="0.20040327312027173"/>
              <c:y val="9.0782193259277222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solidFill>
            <a:schemeClr val="bg1"/>
          </a:solidFill>
        </a:ln>
        <a:effectLst/>
      </c:spPr>
    </c:plotArea>
    <c:legend>
      <c:legendPos val="b"/>
      <c:layout>
        <c:manualLayout>
          <c:xMode val="edge"/>
          <c:yMode val="edge"/>
          <c:x val="0.23740497143739389"/>
          <c:y val="0.70671166104236971"/>
          <c:w val="0.70128642606742275"/>
          <c:h val="9.259426051112736E-2"/>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v>Produit Interieur Brut volume aux prix de l'année précédente chaînés</c:v>
          </c:tx>
          <c:spPr>
            <a:ln w="28575" cap="rnd">
              <a:solidFill>
                <a:schemeClr val="accent1"/>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21-426D-A2A4-2DFFB6BEE50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21-426D-A2A4-2DFFB6BEE5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2197.0806477986862</c:v>
              </c:pt>
              <c:pt idx="1">
                <c:v>2209.907775575507</c:v>
              </c:pt>
              <c:pt idx="2">
                <c:v>2313.0603354468253</c:v>
              </c:pt>
              <c:pt idx="3">
                <c:v>2158.9787423391172</c:v>
              </c:pt>
              <c:pt idx="4">
                <c:v>2017.3672420531566</c:v>
              </c:pt>
              <c:pt idx="5">
                <c:v>2379.4225571734969</c:v>
              </c:pt>
              <c:pt idx="6">
                <c:v>2485.7846982555757</c:v>
              </c:pt>
              <c:pt idx="7">
                <c:v>2380.5997866719945</c:v>
              </c:pt>
              <c:pt idx="8">
                <c:v>2422.4478710379103</c:v>
              </c:pt>
              <c:pt idx="9">
                <c:v>2449.1124386153442</c:v>
              </c:pt>
              <c:pt idx="10">
                <c:v>2483.5305686579218</c:v>
              </c:pt>
              <c:pt idx="11">
                <c:v>2434.4436333937333</c:v>
              </c:pt>
              <c:pt idx="12">
                <c:v>2472.1459431528065</c:v>
              </c:pt>
              <c:pt idx="13">
                <c:v>2440.4583441270429</c:v>
              </c:pt>
              <c:pt idx="14">
                <c:v>2497.7942718432887</c:v>
              </c:pt>
              <c:pt idx="15">
                <c:v>2503.0318456230871</c:v>
              </c:pt>
              <c:pt idx="16">
                <c:v>2487.8392582314559</c:v>
              </c:pt>
              <c:pt idx="17">
                <c:v>2557.8530218769688</c:v>
              </c:pt>
              <c:pt idx="18">
                <c:v>2581.6848380875049</c:v>
              </c:pt>
              <c:pt idx="19">
                <c:v>2596.8837622534325</c:v>
              </c:pt>
              <c:pt idx="20">
                <c:v>2612.7416853129921</c:v>
              </c:pt>
            </c:numLit>
          </c:val>
          <c:smooth val="0"/>
          <c:extLst>
            <c:ext xmlns:c16="http://schemas.microsoft.com/office/drawing/2014/chart" uri="{C3380CC4-5D6E-409C-BE32-E72D297353CC}">
              <c16:uniqueId val="{00000002-8B21-426D-A2A4-2DFFB6BEE505}"/>
            </c:ext>
          </c:extLst>
        </c:ser>
        <c:ser>
          <c:idx val="1"/>
          <c:order val="1"/>
          <c:tx>
            <c:v>Produit Interieur Brut en valeur courante CVS</c:v>
          </c:tx>
          <c:spPr>
            <a:ln w="28575" cap="rnd">
              <a:solidFill>
                <a:schemeClr val="accent2"/>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21-426D-A2A4-2DFFB6BEE50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21-426D-A2A4-2DFFB6BEE5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2382.5291337667218</c:v>
              </c:pt>
              <c:pt idx="1">
                <c:v>2386.1539430696671</c:v>
              </c:pt>
              <c:pt idx="2">
                <c:v>2448.7043930643426</c:v>
              </c:pt>
              <c:pt idx="3">
                <c:v>2394.2272553779985</c:v>
              </c:pt>
              <c:pt idx="4">
                <c:v>2387.4783715549988</c:v>
              </c:pt>
              <c:pt idx="5">
                <c:v>2703.7266829256118</c:v>
              </c:pt>
              <c:pt idx="6">
                <c:v>2836.9004364986245</c:v>
              </c:pt>
              <c:pt idx="7">
                <c:v>2638.4715736463377</c:v>
              </c:pt>
              <c:pt idx="8">
                <c:v>2814.394641453639</c:v>
              </c:pt>
              <c:pt idx="9">
                <c:v>2720.661843805869</c:v>
              </c:pt>
              <c:pt idx="10">
                <c:v>2855.2809276500552</c:v>
              </c:pt>
              <c:pt idx="11">
                <c:v>2913.6936606668592</c:v>
              </c:pt>
              <c:pt idx="12">
                <c:v>2951.8132023197995</c:v>
              </c:pt>
              <c:pt idx="13">
                <c:v>2905.6391709840332</c:v>
              </c:pt>
              <c:pt idx="14">
                <c:v>2968.9177907991957</c:v>
              </c:pt>
              <c:pt idx="15">
                <c:v>3012.5520185853111</c:v>
              </c:pt>
              <c:pt idx="16">
                <c:v>3031.2661073666427</c:v>
              </c:pt>
              <c:pt idx="17">
                <c:v>3088.7771866736948</c:v>
              </c:pt>
              <c:pt idx="18">
                <c:v>3195.7030521315869</c:v>
              </c:pt>
              <c:pt idx="19">
                <c:v>3185.6233251966623</c:v>
              </c:pt>
              <c:pt idx="20">
                <c:v>3306.2274788220689</c:v>
              </c:pt>
            </c:numLit>
          </c:val>
          <c:smooth val="0"/>
          <c:extLst>
            <c:ext xmlns:c16="http://schemas.microsoft.com/office/drawing/2014/chart" uri="{C3380CC4-5D6E-409C-BE32-E72D297353CC}">
              <c16:uniqueId val="{00000005-8B21-426D-A2A4-2DFFB6BEE505}"/>
            </c:ext>
          </c:extLst>
        </c:ser>
        <c:dLbls>
          <c:showLegendKey val="0"/>
          <c:showVal val="0"/>
          <c:showCatName val="0"/>
          <c:showSerName val="0"/>
          <c:showPercent val="0"/>
          <c:showBubbleSize val="0"/>
        </c:dLbls>
        <c:smooth val="0"/>
        <c:axId val="1198783487"/>
        <c:axId val="1198768511"/>
      </c:lineChart>
      <c:catAx>
        <c:axId val="1198783487"/>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768511"/>
        <c:crosses val="autoZero"/>
        <c:auto val="1"/>
        <c:lblAlgn val="ctr"/>
        <c:lblOffset val="100"/>
        <c:noMultiLvlLbl val="0"/>
      </c:catAx>
      <c:valAx>
        <c:axId val="11987685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98783487"/>
        <c:crosses val="autoZero"/>
        <c:crossBetween val="between"/>
      </c:valAx>
      <c:spPr>
        <a:solidFill>
          <a:schemeClr val="bg1"/>
        </a:solidFill>
        <a:ln>
          <a:noFill/>
        </a:ln>
        <a:effectLst/>
      </c:spPr>
    </c:plotArea>
    <c:legend>
      <c:legendPos val="b"/>
      <c:layout>
        <c:manualLayout>
          <c:xMode val="edge"/>
          <c:yMode val="edge"/>
          <c:x val="2.580067016869669E-2"/>
          <c:y val="0.7791161511722754"/>
          <c:w val="0.92474326758485981"/>
          <c:h val="0.18204880830702921"/>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24116743471583"/>
          <c:y val="5.9331571120217433E-2"/>
          <c:w val="0.83863948198193816"/>
          <c:h val="0.66224761425248124"/>
        </c:manualLayout>
      </c:layout>
      <c:lineChart>
        <c:grouping val="standard"/>
        <c:varyColors val="0"/>
        <c:ser>
          <c:idx val="4"/>
          <c:order val="4"/>
          <c:tx>
            <c:v>Prix au producteur du bouc</c:v>
          </c:tx>
          <c:spPr>
            <a:ln w="28575" cap="rnd">
              <a:solidFill>
                <a:srgbClr val="C00000"/>
              </a:solidFill>
              <a:round/>
            </a:ln>
            <a:effectLst/>
          </c:spPr>
          <c:marker>
            <c:symbol val="circle"/>
            <c:size val="5"/>
            <c:spPr>
              <a:solidFill>
                <a:srgbClr val="FFC000"/>
              </a:solidFill>
              <a:ln w="9525">
                <a:solidFill>
                  <a:schemeClr val="accent5"/>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41960.747823217935</c:v>
              </c:pt>
              <c:pt idx="1">
                <c:v>42658.3592972345</c:v>
              </c:pt>
              <c:pt idx="2">
                <c:v>43622.6374379177</c:v>
              </c:pt>
              <c:pt idx="3">
                <c:v>44453.582245267571</c:v>
              </c:pt>
              <c:pt idx="4">
                <c:v>46115.471859967336</c:v>
              </c:pt>
              <c:pt idx="5">
                <c:v>45284.527052617465</c:v>
              </c:pt>
              <c:pt idx="6">
                <c:v>46359.543169987395</c:v>
              </c:pt>
              <c:pt idx="7">
                <c:v>47650.217867633699</c:v>
              </c:pt>
              <c:pt idx="8">
                <c:v>48474.579718979068</c:v>
              </c:pt>
              <c:pt idx="9">
                <c:v>46965.608236991065</c:v>
              </c:pt>
              <c:pt idx="10">
                <c:v>50123.303421669792</c:v>
              </c:pt>
              <c:pt idx="11">
                <c:v>50947.665273015096</c:v>
              </c:pt>
              <c:pt idx="12">
                <c:v>31335.054914221579</c:v>
              </c:pt>
              <c:pt idx="13">
                <c:v>33040.852557319224</c:v>
              </c:pt>
              <c:pt idx="14">
                <c:v>33087.780952380948</c:v>
              </c:pt>
              <c:pt idx="15">
                <c:v>31531.225925925926</c:v>
              </c:pt>
              <c:pt idx="16">
                <c:v>33092.171717171717</c:v>
              </c:pt>
              <c:pt idx="17">
                <c:v>34838.888888888883</c:v>
              </c:pt>
              <c:pt idx="18">
                <c:v>40640.692640692643</c:v>
              </c:pt>
              <c:pt idx="19">
                <c:v>36171.946505875079</c:v>
              </c:pt>
            </c:numLit>
          </c:val>
          <c:smooth val="0"/>
          <c:extLst>
            <c:ext xmlns:c16="http://schemas.microsoft.com/office/drawing/2014/chart" uri="{C3380CC4-5D6E-409C-BE32-E72D297353CC}">
              <c16:uniqueId val="{00000000-E816-4AA3-8532-48D1ADA1D81F}"/>
            </c:ext>
          </c:extLst>
        </c:ser>
        <c:ser>
          <c:idx val="5"/>
          <c:order val="5"/>
          <c:tx>
            <c:v>Prix à l'exportation du bouc</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48442.752450284635</c:v>
              </c:pt>
              <c:pt idx="1">
                <c:v>48702.600251018834</c:v>
              </c:pt>
              <c:pt idx="2">
                <c:v>50295.781385086397</c:v>
              </c:pt>
              <c:pt idx="3">
                <c:v>51222.295852487267</c:v>
              </c:pt>
              <c:pt idx="4">
                <c:v>53075.324787288999</c:v>
              </c:pt>
              <c:pt idx="5">
                <c:v>52148.810319888093</c:v>
              </c:pt>
              <c:pt idx="6">
                <c:v>54001.839254689898</c:v>
              </c:pt>
              <c:pt idx="7">
                <c:v>54928.353722090767</c:v>
              </c:pt>
              <c:pt idx="8">
                <c:v>55854.868189491601</c:v>
              </c:pt>
              <c:pt idx="9">
                <c:v>53781.382656892529</c:v>
              </c:pt>
              <c:pt idx="10">
                <c:v>57707.8971242935</c:v>
              </c:pt>
              <c:pt idx="11">
                <c:v>58634.411591694399</c:v>
              </c:pt>
              <c:pt idx="12">
                <c:v>33650.925925925927</c:v>
              </c:pt>
              <c:pt idx="13">
                <c:v>33530.641137566134</c:v>
              </c:pt>
              <c:pt idx="14">
                <c:v>35681.635269360268</c:v>
              </c:pt>
              <c:pt idx="15">
                <c:v>35269.455555555556</c:v>
              </c:pt>
              <c:pt idx="16">
                <c:v>41002.974186307518</c:v>
              </c:pt>
              <c:pt idx="17">
                <c:v>32573.765432098764</c:v>
              </c:pt>
              <c:pt idx="18">
                <c:v>39631.717171717166</c:v>
              </c:pt>
              <c:pt idx="19">
                <c:v>26778.772095959594</c:v>
              </c:pt>
            </c:numLit>
          </c:val>
          <c:smooth val="0"/>
          <c:extLst>
            <c:ext xmlns:c16="http://schemas.microsoft.com/office/drawing/2014/chart" uri="{C3380CC4-5D6E-409C-BE32-E72D297353CC}">
              <c16:uniqueId val="{00000001-E816-4AA3-8532-48D1ADA1D81F}"/>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v>Prix au producteur du taureau</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273333.33333333343</c:v>
                    </c:pt>
                    <c:pt idx="1">
                      <c:v>267103.84615384595</c:v>
                    </c:pt>
                    <c:pt idx="2">
                      <c:v>284579.32098765433</c:v>
                    </c:pt>
                    <c:pt idx="3">
                      <c:v>279394.94301994302</c:v>
                    </c:pt>
                    <c:pt idx="4">
                      <c:v>258111.11111111112</c:v>
                    </c:pt>
                    <c:pt idx="5">
                      <c:v>261537.80864197502</c:v>
                    </c:pt>
                    <c:pt idx="6">
                      <c:v>331686.94083694089</c:v>
                    </c:pt>
                    <c:pt idx="7">
                      <c:v>338636.7243867247</c:v>
                    </c:pt>
                    <c:pt idx="8">
                      <c:v>373499.47089947102</c:v>
                    </c:pt>
                    <c:pt idx="9">
                      <c:v>372741.65750360774</c:v>
                    </c:pt>
                    <c:pt idx="10">
                      <c:v>341464.69406017265</c:v>
                    </c:pt>
                    <c:pt idx="11">
                      <c:v>347782.40450026165</c:v>
                    </c:pt>
                    <c:pt idx="12">
                      <c:v>398796.07182940515</c:v>
                    </c:pt>
                    <c:pt idx="13">
                      <c:v>418395.34917695471</c:v>
                    </c:pt>
                    <c:pt idx="14">
                      <c:v>434033.72663139337</c:v>
                    </c:pt>
                    <c:pt idx="15">
                      <c:v>405090.69259259262</c:v>
                    </c:pt>
                    <c:pt idx="16">
                      <c:v>409393.47643097636</c:v>
                    </c:pt>
                    <c:pt idx="17">
                      <c:v>423727.62345679011</c:v>
                    </c:pt>
                    <c:pt idx="18">
                      <c:v>380427.28775853774</c:v>
                    </c:pt>
                    <c:pt idx="19">
                      <c:v>314215.25738536153</c:v>
                    </c:pt>
                  </c:numLit>
                </c:val>
                <c:smooth val="0"/>
                <c:extLst>
                  <c:ext xmlns:c16="http://schemas.microsoft.com/office/drawing/2014/chart" uri="{C3380CC4-5D6E-409C-BE32-E72D297353CC}">
                    <c16:uniqueId val="{00000002-E816-4AA3-8532-48D1ADA1D81F}"/>
                  </c:ext>
                </c:extLst>
              </c15:ser>
            </c15:filteredLineSeries>
            <c15:filteredLineSeries>
              <c15:ser>
                <c:idx val="1"/>
                <c:order val="1"/>
                <c:tx>
                  <c:v>Prix à l'exportation du taureau</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349587.23329307581</c:v>
                    </c:pt>
                    <c:pt idx="1">
                      <c:v>326122.38683127559</c:v>
                    </c:pt>
                    <c:pt idx="2">
                      <c:v>367755.57202459377</c:v>
                    </c:pt>
                    <c:pt idx="3">
                      <c:v>355441.91919191921</c:v>
                    </c:pt>
                    <c:pt idx="4">
                      <c:v>355336.18233618233</c:v>
                    </c:pt>
                    <c:pt idx="5">
                      <c:v>320922.72079772101</c:v>
                    </c:pt>
                    <c:pt idx="6">
                      <c:v>359236.78743961366</c:v>
                    </c:pt>
                    <c:pt idx="7">
                      <c:v>371325.96801346802</c:v>
                    </c:pt>
                    <c:pt idx="8">
                      <c:v>395355.48941798951</c:v>
                    </c:pt>
                    <c:pt idx="9">
                      <c:v>391506.83421516744</c:v>
                    </c:pt>
                    <c:pt idx="10">
                      <c:v>382419.73638463602</c:v>
                    </c:pt>
                    <c:pt idx="11">
                      <c:v>399669.31912197801</c:v>
                    </c:pt>
                    <c:pt idx="12">
                      <c:v>406675.45634920633</c:v>
                    </c:pt>
                    <c:pt idx="13">
                      <c:v>426876.72791005293</c:v>
                    </c:pt>
                    <c:pt idx="14">
                      <c:v>449167.25660493824</c:v>
                    </c:pt>
                    <c:pt idx="15">
                      <c:v>417043.3746794872</c:v>
                    </c:pt>
                    <c:pt idx="16">
                      <c:v>426746.77248677256</c:v>
                    </c:pt>
                    <c:pt idx="17">
                      <c:v>414492.73007856339</c:v>
                    </c:pt>
                    <c:pt idx="18">
                      <c:v>416799.31437389768</c:v>
                    </c:pt>
                    <c:pt idx="19">
                      <c:v>352857.15277777775</c:v>
                    </c:pt>
                  </c:numLit>
                </c:val>
                <c:smooth val="0"/>
                <c:extLst xmlns:c15="http://schemas.microsoft.com/office/drawing/2012/chart">
                  <c:ext xmlns:c16="http://schemas.microsoft.com/office/drawing/2014/chart" uri="{C3380CC4-5D6E-409C-BE32-E72D297353CC}">
                    <c16:uniqueId val="{00000003-E816-4AA3-8532-48D1ADA1D81F}"/>
                  </c:ext>
                </c:extLst>
              </c15:ser>
            </c15:filteredLineSeries>
            <c15:filteredLineSeries>
              <c15:ser>
                <c:idx val="2"/>
                <c:order val="2"/>
                <c:tx>
                  <c:v>Prix au producteur du bélier</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59137.833619433608</c:v>
                    </c:pt>
                    <c:pt idx="1">
                      <c:v>57785.378025810671</c:v>
                    </c:pt>
                    <c:pt idx="2">
                      <c:v>58080.722432187766</c:v>
                    </c:pt>
                    <c:pt idx="3">
                      <c:v>58322.16683856483</c:v>
                    </c:pt>
                    <c:pt idx="4">
                      <c:v>64834.247692949233</c:v>
                    </c:pt>
                    <c:pt idx="5">
                      <c:v>67511.944578275259</c:v>
                    </c:pt>
                    <c:pt idx="6">
                      <c:v>68109.741832675863</c:v>
                    </c:pt>
                    <c:pt idx="7">
                      <c:v>65147.714604236426</c:v>
                    </c:pt>
                    <c:pt idx="8">
                      <c:v>70706.24303233024</c:v>
                    </c:pt>
                    <c:pt idx="9">
                      <c:v>67598.104793757404</c:v>
                    </c:pt>
                    <c:pt idx="10">
                      <c:v>73086.59818431006</c:v>
                    </c:pt>
                    <c:pt idx="11">
                      <c:v>73558.365576026263</c:v>
                    </c:pt>
                    <c:pt idx="12">
                      <c:v>54156.705948372612</c:v>
                    </c:pt>
                    <c:pt idx="13">
                      <c:v>55063.020047031161</c:v>
                    </c:pt>
                    <c:pt idx="14">
                      <c:v>66058.544400352737</c:v>
                    </c:pt>
                    <c:pt idx="15">
                      <c:v>59871.588888888888</c:v>
                    </c:pt>
                    <c:pt idx="16">
                      <c:v>64561.335578002239</c:v>
                    </c:pt>
                    <c:pt idx="17">
                      <c:v>65978.395061728384</c:v>
                    </c:pt>
                    <c:pt idx="18">
                      <c:v>82783.534418256648</c:v>
                    </c:pt>
                    <c:pt idx="19">
                      <c:v>58621.227753727755</c:v>
                    </c:pt>
                  </c:numLit>
                </c:val>
                <c:smooth val="0"/>
                <c:extLst xmlns:c15="http://schemas.microsoft.com/office/drawing/2012/chart">
                  <c:ext xmlns:c16="http://schemas.microsoft.com/office/drawing/2014/chart" uri="{C3380CC4-5D6E-409C-BE32-E72D297353CC}">
                    <c16:uniqueId val="{00000004-E816-4AA3-8532-48D1ADA1D81F}"/>
                  </c:ext>
                </c:extLst>
              </c15:ser>
            </c15:filteredLineSeries>
            <c15:filteredLineSeries>
              <c15:ser>
                <c:idx val="3"/>
                <c:order val="3"/>
                <c:tx>
                  <c:v>Prix à l'exportation du bélier</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69332.294803282202</c:v>
                    </c:pt>
                    <c:pt idx="1">
                      <c:v>70134.115231402</c:v>
                    </c:pt>
                    <c:pt idx="2">
                      <c:v>71069.268992855199</c:v>
                    </c:pt>
                    <c:pt idx="3">
                      <c:v>72004.422754308398</c:v>
                    </c:pt>
                    <c:pt idx="4">
                      <c:v>73874.730277214796</c:v>
                    </c:pt>
                    <c:pt idx="5">
                      <c:v>72939.576515761597</c:v>
                    </c:pt>
                    <c:pt idx="6">
                      <c:v>71809.884038667995</c:v>
                    </c:pt>
                    <c:pt idx="7">
                      <c:v>72745.037800121063</c:v>
                    </c:pt>
                    <c:pt idx="8">
                      <c:v>73680.191561574204</c:v>
                    </c:pt>
                    <c:pt idx="9">
                      <c:v>70948.678656360731</c:v>
                    </c:pt>
                    <c:pt idx="10">
                      <c:v>75550.499084480529</c:v>
                    </c:pt>
                    <c:pt idx="11">
                      <c:v>76485.652845933699</c:v>
                    </c:pt>
                    <c:pt idx="12">
                      <c:v>72124.431818181823</c:v>
                    </c:pt>
                    <c:pt idx="13">
                      <c:v>65291.266402116402</c:v>
                    </c:pt>
                    <c:pt idx="14">
                      <c:v>66599.659090909088</c:v>
                    </c:pt>
                    <c:pt idx="15">
                      <c:v>64539.755555555552</c:v>
                    </c:pt>
                    <c:pt idx="16">
                      <c:v>69539.730639730638</c:v>
                    </c:pt>
                    <c:pt idx="17">
                      <c:v>62556.712962962956</c:v>
                    </c:pt>
                    <c:pt idx="18">
                      <c:v>84307.56734006734</c:v>
                    </c:pt>
                    <c:pt idx="19">
                      <c:v>55510.788439955104</c:v>
                    </c:pt>
                  </c:numLit>
                </c:val>
                <c:smooth val="0"/>
                <c:extLst xmlns:c15="http://schemas.microsoft.com/office/drawing/2012/chart">
                  <c:ext xmlns:c16="http://schemas.microsoft.com/office/drawing/2014/chart" uri="{C3380CC4-5D6E-409C-BE32-E72D297353CC}">
                    <c16:uniqueId val="{00000005-E816-4AA3-8532-48D1ADA1D81F}"/>
                  </c:ext>
                </c:extLst>
              </c15:ser>
            </c15:filteredLineSeries>
            <c15:filteredLineSeries>
              <c15:ser>
                <c:idx val="6"/>
                <c:order val="6"/>
                <c:tx>
                  <c:v>Prix au producteur du poulet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2754.9916822650362</c:v>
                    </c:pt>
                    <c:pt idx="1">
                      <c:v>2754.5064718249564</c:v>
                    </c:pt>
                    <c:pt idx="2">
                      <c:v>2774.0212613848767</c:v>
                    </c:pt>
                    <c:pt idx="3">
                      <c:v>2783.5360509447964</c:v>
                    </c:pt>
                    <c:pt idx="4">
                      <c:v>2801.8989633979668</c:v>
                    </c:pt>
                    <c:pt idx="5">
                      <c:v>2791.0508405047131</c:v>
                    </c:pt>
                    <c:pt idx="6">
                      <c:v>2810.1773893215236</c:v>
                    </c:pt>
                    <c:pt idx="7">
                      <c:v>2819.1830879723498</c:v>
                    </c:pt>
                    <c:pt idx="8">
                      <c:v>2828.1887866231768</c:v>
                    </c:pt>
                    <c:pt idx="9">
                      <c:v>2837.1944852740066</c:v>
                    </c:pt>
                    <c:pt idx="10">
                      <c:v>2846.2001839248333</c:v>
                    </c:pt>
                    <c:pt idx="11">
                      <c:v>2855.2058825756635</c:v>
                    </c:pt>
                    <c:pt idx="12">
                      <c:v>3343.4834455667788</c:v>
                    </c:pt>
                    <c:pt idx="13">
                      <c:v>3277.3840020576131</c:v>
                    </c:pt>
                    <c:pt idx="14">
                      <c:v>3264.0562610229281</c:v>
                    </c:pt>
                    <c:pt idx="15">
                      <c:v>3338.2787037037033</c:v>
                    </c:pt>
                    <c:pt idx="16">
                      <c:v>3265.9652076318744</c:v>
                    </c:pt>
                    <c:pt idx="17">
                      <c:v>3306.7901234567903</c:v>
                    </c:pt>
                    <c:pt idx="18">
                      <c:v>3258.4856501523168</c:v>
                    </c:pt>
                    <c:pt idx="19">
                      <c:v>3108.8814108345359</c:v>
                    </c:pt>
                  </c:numLit>
                </c:val>
                <c:smooth val="0"/>
                <c:extLst xmlns:c15="http://schemas.microsoft.com/office/drawing/2012/chart">
                  <c:ext xmlns:c16="http://schemas.microsoft.com/office/drawing/2014/chart" uri="{C3380CC4-5D6E-409C-BE32-E72D297353CC}">
                    <c16:uniqueId val="{00000006-E816-4AA3-8532-48D1ADA1D81F}"/>
                  </c:ext>
                </c:extLst>
              </c15:ser>
            </c15:filteredLineSeries>
            <c15:filteredLineSeries>
              <c15:ser>
                <c:idx val="7"/>
                <c:order val="7"/>
                <c:tx>
                  <c:v>Prix à l'exportation du poulet</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2913.9957671586067</c:v>
                    </c:pt>
                    <c:pt idx="1">
                      <c:v>2896.2721672104503</c:v>
                    </c:pt>
                    <c:pt idx="2">
                      <c:v>2944.8837339482702</c:v>
                    </c:pt>
                    <c:pt idx="3">
                      <c:v>2957.0452966132702</c:v>
                    </c:pt>
                    <c:pt idx="4">
                      <c:v>2980.3869536320294</c:v>
                    </c:pt>
                    <c:pt idx="5">
                      <c:v>2968.7161251226498</c:v>
                    </c:pt>
                    <c:pt idx="6">
                      <c:v>2958.7244488080737</c:v>
                    </c:pt>
                    <c:pt idx="7">
                      <c:v>2952.7286106507868</c:v>
                    </c:pt>
                    <c:pt idx="8">
                      <c:v>2962.0661058268329</c:v>
                    </c:pt>
                    <c:pt idx="9">
                      <c:v>2977.0702676695305</c:v>
                    </c:pt>
                    <c:pt idx="10">
                      <c:v>2988.7410961789233</c:v>
                    </c:pt>
                    <c:pt idx="11">
                      <c:v>2990.7452580215031</c:v>
                    </c:pt>
                    <c:pt idx="12">
                      <c:v>3376.3888888888891</c:v>
                    </c:pt>
                    <c:pt idx="13">
                      <c:v>3098.2828924162259</c:v>
                    </c:pt>
                    <c:pt idx="14">
                      <c:v>3216.2197601010103</c:v>
                    </c:pt>
                    <c:pt idx="15">
                      <c:v>3280.7333333333336</c:v>
                    </c:pt>
                    <c:pt idx="16">
                      <c:v>3121.1489898989898</c:v>
                    </c:pt>
                    <c:pt idx="17">
                      <c:v>2883.3333333333335</c:v>
                    </c:pt>
                    <c:pt idx="18">
                      <c:v>3174.7088945005617</c:v>
                    </c:pt>
                    <c:pt idx="19">
                      <c:v>3321.8055555555552</c:v>
                    </c:pt>
                  </c:numLit>
                </c:val>
                <c:smooth val="0"/>
                <c:extLst xmlns:c15="http://schemas.microsoft.com/office/drawing/2012/chart">
                  <c:ext xmlns:c16="http://schemas.microsoft.com/office/drawing/2014/chart" uri="{C3380CC4-5D6E-409C-BE32-E72D297353CC}">
                    <c16:uniqueId val="{00000007-E816-4AA3-8532-48D1ADA1D81F}"/>
                  </c:ext>
                </c:extLst>
              </c15:ser>
            </c15:filteredLineSeries>
            <c15:filteredLineSeries>
              <c15:ser>
                <c:idx val="8"/>
                <c:order val="8"/>
                <c:tx>
                  <c:v>Prix au producteur de la pintade</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2904.8168401109574</c:v>
                    </c:pt>
                    <c:pt idx="1">
                      <c:v>2901.1782661782668</c:v>
                    </c:pt>
                    <c:pt idx="2">
                      <c:v>2901.9481981981967</c:v>
                    </c:pt>
                    <c:pt idx="3">
                      <c:v>2891.8972109761594</c:v>
                    </c:pt>
                    <c:pt idx="4">
                      <c:v>2858.4530959530962</c:v>
                    </c:pt>
                    <c:pt idx="5">
                      <c:v>2832.6689189189187</c:v>
                    </c:pt>
                    <c:pt idx="6">
                      <c:v>2845.8946100572116</c:v>
                    </c:pt>
                    <c:pt idx="7">
                      <c:v>2946.7465886939585</c:v>
                    </c:pt>
                    <c:pt idx="8">
                      <c:v>2987.6190476190463</c:v>
                    </c:pt>
                    <c:pt idx="9">
                      <c:v>2946.293608784837</c:v>
                    </c:pt>
                    <c:pt idx="10">
                      <c:v>2971.5968330761839</c:v>
                    </c:pt>
                    <c:pt idx="11">
                      <c:v>2990.5667240342032</c:v>
                    </c:pt>
                    <c:pt idx="12">
                      <c:v>3261.8967452300785</c:v>
                    </c:pt>
                    <c:pt idx="13">
                      <c:v>3149.9751028806586</c:v>
                    </c:pt>
                    <c:pt idx="14">
                      <c:v>3424.3888888888891</c:v>
                    </c:pt>
                    <c:pt idx="15">
                      <c:v>3380.6592592592592</c:v>
                    </c:pt>
                    <c:pt idx="16">
                      <c:v>3395.1739618406282</c:v>
                    </c:pt>
                    <c:pt idx="17">
                      <c:v>3472.2222222222222</c:v>
                    </c:pt>
                    <c:pt idx="18">
                      <c:v>3564.3819143819146</c:v>
                    </c:pt>
                    <c:pt idx="19">
                      <c:v>3577.8972763347761</c:v>
                    </c:pt>
                  </c:numLit>
                </c:val>
                <c:smooth val="0"/>
                <c:extLst xmlns:c15="http://schemas.microsoft.com/office/drawing/2012/chart">
                  <c:ext xmlns:c16="http://schemas.microsoft.com/office/drawing/2014/chart" uri="{C3380CC4-5D6E-409C-BE32-E72D297353CC}">
                    <c16:uniqueId val="{00000008-E816-4AA3-8532-48D1ADA1D81F}"/>
                  </c:ext>
                </c:extLst>
              </c15:ser>
            </c15:filteredLineSeries>
            <c15:filteredLineSeries>
              <c15:ser>
                <c:idx val="9"/>
                <c:order val="9"/>
                <c:tx>
                  <c:v>Prix à l'exportation de la pintade</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3028.7535761590402</c:v>
                    </c:pt>
                    <c:pt idx="1">
                      <c:v>3047.6470588235302</c:v>
                    </c:pt>
                    <c:pt idx="2">
                      <c:v>3033.6910439851617</c:v>
                    </c:pt>
                    <c:pt idx="3">
                      <c:v>3058.5470085470097</c:v>
                    </c:pt>
                    <c:pt idx="4">
                      <c:v>3045.8230627508697</c:v>
                    </c:pt>
                    <c:pt idx="5">
                      <c:v>3034.7649572649566</c:v>
                    </c:pt>
                    <c:pt idx="6">
                      <c:v>3024.2472527472532</c:v>
                    </c:pt>
                    <c:pt idx="7">
                      <c:v>3038</c:v>
                    </c:pt>
                    <c:pt idx="8">
                      <c:v>3059.5906432748529</c:v>
                    </c:pt>
                    <c:pt idx="9">
                      <c:v>3006.1386686862402</c:v>
                    </c:pt>
                    <c:pt idx="10">
                      <c:v>3064.4340117821866</c:v>
                    </c:pt>
                    <c:pt idx="11">
                      <c:v>3145.0626882114702</c:v>
                    </c:pt>
                    <c:pt idx="12">
                      <c:v>3860.4166666666665</c:v>
                    </c:pt>
                    <c:pt idx="13">
                      <c:v>3246.6711640211638</c:v>
                    </c:pt>
                    <c:pt idx="14">
                      <c:v>3449.6984848484849</c:v>
                    </c:pt>
                    <c:pt idx="15">
                      <c:v>3493.9277777777775</c:v>
                    </c:pt>
                    <c:pt idx="16">
                      <c:v>3425</c:v>
                    </c:pt>
                    <c:pt idx="17">
                      <c:v>3333.3333333333335</c:v>
                    </c:pt>
                    <c:pt idx="18">
                      <c:v>3552.0377384960721</c:v>
                    </c:pt>
                    <c:pt idx="19">
                      <c:v>3463.0555555555561</c:v>
                    </c:pt>
                  </c:numLit>
                </c:val>
                <c:smooth val="0"/>
                <c:extLst xmlns:c15="http://schemas.microsoft.com/office/drawing/2012/chart">
                  <c:ext xmlns:c16="http://schemas.microsoft.com/office/drawing/2014/chart" uri="{C3380CC4-5D6E-409C-BE32-E72D297353CC}">
                    <c16:uniqueId val="{00000009-E816-4AA3-8532-48D1ADA1D81F}"/>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20000"/>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800" b="0">
                    <a:latin typeface="Arial" panose="020B0604020202020204" pitchFamily="34" charset="0"/>
                    <a:cs typeface="Arial" panose="020B0604020202020204" pitchFamily="34" charset="0"/>
                  </a:rPr>
                  <a:t>PRIX (FCFA)</a:t>
                </a:r>
              </a:p>
            </c:rich>
          </c:tx>
          <c:layout>
            <c:manualLayout>
              <c:xMode val="edge"/>
              <c:yMode val="edge"/>
              <c:x val="0.17618672665916763"/>
              <c:y val="6.1657329508628046E-2"/>
            </c:manualLayout>
          </c:layout>
          <c:overlay val="0"/>
          <c:spPr>
            <a:solidFill>
              <a:schemeClr val="bg1"/>
            </a:solid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noFill/>
        </a:ln>
        <a:effectLst/>
      </c:spPr>
    </c:plotArea>
    <c:legend>
      <c:legendPos val="b"/>
      <c:layout>
        <c:manualLayout>
          <c:xMode val="edge"/>
          <c:yMode val="edge"/>
          <c:x val="0.20639982589798947"/>
          <c:y val="0.60791171724640292"/>
          <c:w val="0.76648220895079899"/>
          <c:h val="7.237234737849282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41865580192341"/>
          <c:y val="9.0421030110771614E-2"/>
          <c:w val="0.83848369979460746"/>
          <c:h val="0.71210505603882335"/>
        </c:manualLayout>
      </c:layout>
      <c:lineChart>
        <c:grouping val="standard"/>
        <c:varyColors val="0"/>
        <c:ser>
          <c:idx val="6"/>
          <c:order val="6"/>
          <c:tx>
            <c:v>Prix au producteur du poulet</c:v>
          </c:tx>
          <c:spPr>
            <a:ln w="28575" cap="rnd">
              <a:solidFill>
                <a:srgbClr val="C00000"/>
              </a:solidFill>
              <a:round/>
            </a:ln>
            <a:effectLst/>
          </c:spPr>
          <c:marker>
            <c:symbol val="circle"/>
            <c:size val="5"/>
            <c:spPr>
              <a:solidFill>
                <a:srgbClr val="C00000"/>
              </a:solidFill>
              <a:ln w="9525">
                <a:solidFill>
                  <a:srgbClr val="FFC000"/>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2754.9916822650362</c:v>
              </c:pt>
              <c:pt idx="1">
                <c:v>2754.5064718249564</c:v>
              </c:pt>
              <c:pt idx="2">
                <c:v>2774.0212613848767</c:v>
              </c:pt>
              <c:pt idx="3">
                <c:v>2783.5360509447964</c:v>
              </c:pt>
              <c:pt idx="4">
                <c:v>2801.8989633979668</c:v>
              </c:pt>
              <c:pt idx="5">
                <c:v>2791.0508405047131</c:v>
              </c:pt>
              <c:pt idx="6">
                <c:v>2810.1773893215236</c:v>
              </c:pt>
              <c:pt idx="7">
                <c:v>2819.1830879723498</c:v>
              </c:pt>
              <c:pt idx="8">
                <c:v>2828.1887866231768</c:v>
              </c:pt>
              <c:pt idx="9">
                <c:v>2837.1944852740066</c:v>
              </c:pt>
              <c:pt idx="10">
                <c:v>2846.2001839248333</c:v>
              </c:pt>
              <c:pt idx="11">
                <c:v>2855.2058825756635</c:v>
              </c:pt>
              <c:pt idx="12">
                <c:v>3343.4834455667788</c:v>
              </c:pt>
              <c:pt idx="13">
                <c:v>3277.3840020576131</c:v>
              </c:pt>
              <c:pt idx="14">
                <c:v>3264.0562610229281</c:v>
              </c:pt>
              <c:pt idx="15">
                <c:v>3338.2787037037033</c:v>
              </c:pt>
              <c:pt idx="16">
                <c:v>3265.9652076318744</c:v>
              </c:pt>
              <c:pt idx="17">
                <c:v>3306.7901234567903</c:v>
              </c:pt>
              <c:pt idx="18">
                <c:v>3258.4856501523168</c:v>
              </c:pt>
              <c:pt idx="19">
                <c:v>3108.8814108345359</c:v>
              </c:pt>
            </c:numLit>
          </c:val>
          <c:smooth val="0"/>
          <c:extLst>
            <c:ext xmlns:c16="http://schemas.microsoft.com/office/drawing/2014/chart" uri="{C3380CC4-5D6E-409C-BE32-E72D297353CC}">
              <c16:uniqueId val="{00000000-E99C-408D-A98A-C9733E17BCE2}"/>
            </c:ext>
          </c:extLst>
        </c:ser>
        <c:ser>
          <c:idx val="7"/>
          <c:order val="7"/>
          <c:tx>
            <c:v>Prix à l'exportation du poulet</c:v>
          </c:tx>
          <c:spPr>
            <a:ln w="28575" cap="rnd">
              <a:solidFill>
                <a:srgbClr val="5B9BD5">
                  <a:lumMod val="75000"/>
                </a:srgbClr>
              </a:solidFill>
              <a:round/>
            </a:ln>
            <a:effectLst/>
          </c:spPr>
          <c:marker>
            <c:symbol val="circle"/>
            <c:size val="5"/>
            <c:spPr>
              <a:solidFill>
                <a:srgbClr val="00B050"/>
              </a:solidFill>
              <a:ln w="9525">
                <a:solidFill>
                  <a:srgbClr val="5B9BD5">
                    <a:lumMod val="75000"/>
                  </a:srgb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2913.9957671586067</c:v>
              </c:pt>
              <c:pt idx="1">
                <c:v>2896.2721672104503</c:v>
              </c:pt>
              <c:pt idx="2">
                <c:v>2944.8837339482702</c:v>
              </c:pt>
              <c:pt idx="3">
                <c:v>2957.0452966132702</c:v>
              </c:pt>
              <c:pt idx="4">
                <c:v>2980.3869536320294</c:v>
              </c:pt>
              <c:pt idx="5">
                <c:v>2968.7161251226498</c:v>
              </c:pt>
              <c:pt idx="6">
                <c:v>2958.7244488080737</c:v>
              </c:pt>
              <c:pt idx="7">
                <c:v>2952.7286106507868</c:v>
              </c:pt>
              <c:pt idx="8">
                <c:v>2962.0661058268329</c:v>
              </c:pt>
              <c:pt idx="9">
                <c:v>2977.0702676695305</c:v>
              </c:pt>
              <c:pt idx="10">
                <c:v>2988.7410961789233</c:v>
              </c:pt>
              <c:pt idx="11">
                <c:v>2990.7452580215031</c:v>
              </c:pt>
              <c:pt idx="12">
                <c:v>3376.3888888888891</c:v>
              </c:pt>
              <c:pt idx="13">
                <c:v>3098.2828924162259</c:v>
              </c:pt>
              <c:pt idx="14">
                <c:v>3216.2197601010103</c:v>
              </c:pt>
              <c:pt idx="15">
                <c:v>3280.7333333333336</c:v>
              </c:pt>
              <c:pt idx="16">
                <c:v>3121.1489898989898</c:v>
              </c:pt>
              <c:pt idx="17">
                <c:v>2883.3333333333335</c:v>
              </c:pt>
              <c:pt idx="18">
                <c:v>3174.7088945005617</c:v>
              </c:pt>
              <c:pt idx="19">
                <c:v>3321.8055555555552</c:v>
              </c:pt>
            </c:numLit>
          </c:val>
          <c:smooth val="0"/>
          <c:extLst>
            <c:ext xmlns:c16="http://schemas.microsoft.com/office/drawing/2014/chart" uri="{C3380CC4-5D6E-409C-BE32-E72D297353CC}">
              <c16:uniqueId val="{00000001-E99C-408D-A98A-C9733E17BCE2}"/>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2"/>
                <c:order val="0"/>
                <c:tx>
                  <c:v>Prix au producteur du taureau</c:v>
                </c:tx>
                <c:spPr>
                  <a:ln w="28575" cap="rnd">
                    <a:solidFill>
                      <a:srgbClr val="C00000"/>
                    </a:solidFill>
                    <a:round/>
                  </a:ln>
                  <a:effectLst/>
                </c:spPr>
                <c:marker>
                  <c:symbol val="circle"/>
                  <c:size val="5"/>
                  <c:spPr>
                    <a:solidFill>
                      <a:srgbClr val="FFC000"/>
                    </a:solidFill>
                    <a:ln w="9525">
                      <a:solidFill>
                        <a:schemeClr val="accent3"/>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273333.33333333343</c:v>
                    </c:pt>
                    <c:pt idx="1">
                      <c:v>267103.84615384595</c:v>
                    </c:pt>
                    <c:pt idx="2">
                      <c:v>284579.32098765433</c:v>
                    </c:pt>
                    <c:pt idx="3">
                      <c:v>279394.94301994302</c:v>
                    </c:pt>
                    <c:pt idx="4">
                      <c:v>258111.11111111112</c:v>
                    </c:pt>
                    <c:pt idx="5">
                      <c:v>261537.80864197502</c:v>
                    </c:pt>
                    <c:pt idx="6">
                      <c:v>331686.94083694089</c:v>
                    </c:pt>
                    <c:pt idx="7">
                      <c:v>338636.7243867247</c:v>
                    </c:pt>
                    <c:pt idx="8">
                      <c:v>373499.47089947102</c:v>
                    </c:pt>
                    <c:pt idx="9">
                      <c:v>372741.65750360774</c:v>
                    </c:pt>
                    <c:pt idx="10">
                      <c:v>341464.69406017265</c:v>
                    </c:pt>
                    <c:pt idx="11">
                      <c:v>347782.40450026165</c:v>
                    </c:pt>
                    <c:pt idx="12">
                      <c:v>398796.07182940515</c:v>
                    </c:pt>
                    <c:pt idx="13">
                      <c:v>418395.34917695471</c:v>
                    </c:pt>
                    <c:pt idx="14">
                      <c:v>434033.72663139337</c:v>
                    </c:pt>
                    <c:pt idx="15">
                      <c:v>405090.69259259262</c:v>
                    </c:pt>
                    <c:pt idx="16">
                      <c:v>409393.47643097636</c:v>
                    </c:pt>
                    <c:pt idx="17">
                      <c:v>423727.62345679011</c:v>
                    </c:pt>
                    <c:pt idx="18">
                      <c:v>380427.28775853774</c:v>
                    </c:pt>
                    <c:pt idx="19">
                      <c:v>314215.25738536153</c:v>
                    </c:pt>
                  </c:numLit>
                </c:val>
                <c:smooth val="0"/>
                <c:extLst>
                  <c:ext xmlns:c16="http://schemas.microsoft.com/office/drawing/2014/chart" uri="{C3380CC4-5D6E-409C-BE32-E72D297353CC}">
                    <c16:uniqueId val="{00000002-E99C-408D-A98A-C9733E17BCE2}"/>
                  </c:ext>
                </c:extLst>
              </c15:ser>
            </c15:filteredLineSeries>
            <c15:filteredLineSeries>
              <c15:ser>
                <c:idx val="3"/>
                <c:order val="1"/>
                <c:tx>
                  <c:v>Prix à l'exportation du taureau</c:v>
                </c:tx>
                <c:spPr>
                  <a:ln w="28575" cap="rnd">
                    <a:solidFill>
                      <a:srgbClr val="00B050"/>
                    </a:solidFill>
                    <a:round/>
                  </a:ln>
                  <a:effectLst/>
                </c:spPr>
                <c:marker>
                  <c:symbol val="circle"/>
                  <c:size val="5"/>
                  <c:spPr>
                    <a:solidFill>
                      <a:schemeClr val="accent6"/>
                    </a:solidFill>
                    <a:ln w="9525">
                      <a:solidFill>
                        <a:srgbClr val="00B050"/>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349587.23329307581</c:v>
                    </c:pt>
                    <c:pt idx="1">
                      <c:v>326122.38683127559</c:v>
                    </c:pt>
                    <c:pt idx="2">
                      <c:v>367755.57202459377</c:v>
                    </c:pt>
                    <c:pt idx="3">
                      <c:v>355441.91919191921</c:v>
                    </c:pt>
                    <c:pt idx="4">
                      <c:v>355336.18233618233</c:v>
                    </c:pt>
                    <c:pt idx="5">
                      <c:v>320922.72079772101</c:v>
                    </c:pt>
                    <c:pt idx="6">
                      <c:v>359236.78743961366</c:v>
                    </c:pt>
                    <c:pt idx="7">
                      <c:v>371325.96801346802</c:v>
                    </c:pt>
                    <c:pt idx="8">
                      <c:v>395355.48941798951</c:v>
                    </c:pt>
                    <c:pt idx="9">
                      <c:v>391506.83421516744</c:v>
                    </c:pt>
                    <c:pt idx="10">
                      <c:v>382419.73638463602</c:v>
                    </c:pt>
                    <c:pt idx="11">
                      <c:v>399669.31912197801</c:v>
                    </c:pt>
                    <c:pt idx="12">
                      <c:v>406675.45634920633</c:v>
                    </c:pt>
                    <c:pt idx="13">
                      <c:v>426876.72791005293</c:v>
                    </c:pt>
                    <c:pt idx="14">
                      <c:v>449167.25660493824</c:v>
                    </c:pt>
                    <c:pt idx="15">
                      <c:v>417043.3746794872</c:v>
                    </c:pt>
                    <c:pt idx="16">
                      <c:v>426746.77248677256</c:v>
                    </c:pt>
                    <c:pt idx="17">
                      <c:v>414492.73007856339</c:v>
                    </c:pt>
                    <c:pt idx="18">
                      <c:v>416799.31437389768</c:v>
                    </c:pt>
                    <c:pt idx="19">
                      <c:v>352857.15277777775</c:v>
                    </c:pt>
                  </c:numLit>
                </c:val>
                <c:smooth val="0"/>
                <c:extLst xmlns:c15="http://schemas.microsoft.com/office/drawing/2012/chart">
                  <c:ext xmlns:c16="http://schemas.microsoft.com/office/drawing/2014/chart" uri="{C3380CC4-5D6E-409C-BE32-E72D297353CC}">
                    <c16:uniqueId val="{00000003-E99C-408D-A98A-C9733E17BCE2}"/>
                  </c:ext>
                </c:extLst>
              </c15:ser>
            </c15:filteredLineSeries>
            <c15:filteredLineSeries>
              <c15:ser>
                <c:idx val="0"/>
                <c:order val="2"/>
                <c:tx>
                  <c:v>Prix au producteur du bélier</c:v>
                </c:tx>
                <c:spPr>
                  <a:ln w="28575" cap="rnd">
                    <a:solidFill>
                      <a:schemeClr val="accent6">
                        <a:lumMod val="50000"/>
                      </a:schemeClr>
                    </a:solidFill>
                    <a:prstDash val="sysDot"/>
                    <a:round/>
                  </a:ln>
                  <a:effectLst/>
                </c:spPr>
                <c:marker>
                  <c:symbol val="circle"/>
                  <c:size val="5"/>
                  <c:spPr>
                    <a:solidFill>
                      <a:schemeClr val="accent1"/>
                    </a:solidFill>
                    <a:ln w="9525">
                      <a:solidFill>
                        <a:schemeClr val="accent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59137.833619433608</c:v>
                    </c:pt>
                    <c:pt idx="1">
                      <c:v>57785.378025810671</c:v>
                    </c:pt>
                    <c:pt idx="2">
                      <c:v>58080.722432187766</c:v>
                    </c:pt>
                    <c:pt idx="3">
                      <c:v>58322.16683856483</c:v>
                    </c:pt>
                    <c:pt idx="4">
                      <c:v>64834.247692949233</c:v>
                    </c:pt>
                    <c:pt idx="5">
                      <c:v>67511.944578275259</c:v>
                    </c:pt>
                    <c:pt idx="6">
                      <c:v>68109.741832675863</c:v>
                    </c:pt>
                    <c:pt idx="7">
                      <c:v>65147.714604236426</c:v>
                    </c:pt>
                    <c:pt idx="8">
                      <c:v>70706.24303233024</c:v>
                    </c:pt>
                    <c:pt idx="9">
                      <c:v>67598.104793757404</c:v>
                    </c:pt>
                    <c:pt idx="10">
                      <c:v>73086.59818431006</c:v>
                    </c:pt>
                    <c:pt idx="11">
                      <c:v>73558.365576026263</c:v>
                    </c:pt>
                    <c:pt idx="12">
                      <c:v>54156.705948372612</c:v>
                    </c:pt>
                    <c:pt idx="13">
                      <c:v>55063.020047031161</c:v>
                    </c:pt>
                    <c:pt idx="14">
                      <c:v>66058.544400352737</c:v>
                    </c:pt>
                    <c:pt idx="15">
                      <c:v>59871.588888888888</c:v>
                    </c:pt>
                    <c:pt idx="16">
                      <c:v>64561.335578002239</c:v>
                    </c:pt>
                    <c:pt idx="17">
                      <c:v>65978.395061728384</c:v>
                    </c:pt>
                    <c:pt idx="18">
                      <c:v>82783.534418256648</c:v>
                    </c:pt>
                    <c:pt idx="19">
                      <c:v>58621.227753727755</c:v>
                    </c:pt>
                  </c:numLit>
                </c:val>
                <c:smooth val="0"/>
                <c:extLst xmlns:c15="http://schemas.microsoft.com/office/drawing/2012/chart">
                  <c:ext xmlns:c16="http://schemas.microsoft.com/office/drawing/2014/chart" uri="{C3380CC4-5D6E-409C-BE32-E72D297353CC}">
                    <c16:uniqueId val="{00000004-E99C-408D-A98A-C9733E17BCE2}"/>
                  </c:ext>
                </c:extLst>
              </c15:ser>
            </c15:filteredLineSeries>
            <c15:filteredLineSeries>
              <c15:ser>
                <c:idx val="1"/>
                <c:order val="3"/>
                <c:tx>
                  <c:v>Prix à l'exportation du bélier</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69332.294803282202</c:v>
                    </c:pt>
                    <c:pt idx="1">
                      <c:v>70134.115231402</c:v>
                    </c:pt>
                    <c:pt idx="2">
                      <c:v>71069.268992855199</c:v>
                    </c:pt>
                    <c:pt idx="3">
                      <c:v>72004.422754308398</c:v>
                    </c:pt>
                    <c:pt idx="4">
                      <c:v>73874.730277214796</c:v>
                    </c:pt>
                    <c:pt idx="5">
                      <c:v>72939.576515761597</c:v>
                    </c:pt>
                    <c:pt idx="6">
                      <c:v>71809.884038667995</c:v>
                    </c:pt>
                    <c:pt idx="7">
                      <c:v>72745.037800121063</c:v>
                    </c:pt>
                    <c:pt idx="8">
                      <c:v>73680.191561574204</c:v>
                    </c:pt>
                    <c:pt idx="9">
                      <c:v>70948.678656360731</c:v>
                    </c:pt>
                    <c:pt idx="10">
                      <c:v>75550.499084480529</c:v>
                    </c:pt>
                    <c:pt idx="11">
                      <c:v>76485.652845933699</c:v>
                    </c:pt>
                    <c:pt idx="12">
                      <c:v>72124.431818181823</c:v>
                    </c:pt>
                    <c:pt idx="13">
                      <c:v>65291.266402116402</c:v>
                    </c:pt>
                    <c:pt idx="14">
                      <c:v>66599.659090909088</c:v>
                    </c:pt>
                    <c:pt idx="15">
                      <c:v>64539.755555555552</c:v>
                    </c:pt>
                    <c:pt idx="16">
                      <c:v>69539.730639730638</c:v>
                    </c:pt>
                    <c:pt idx="17">
                      <c:v>62556.712962962956</c:v>
                    </c:pt>
                    <c:pt idx="18">
                      <c:v>84307.56734006734</c:v>
                    </c:pt>
                    <c:pt idx="19">
                      <c:v>55510.788439955104</c:v>
                    </c:pt>
                  </c:numLit>
                </c:val>
                <c:smooth val="0"/>
                <c:extLst xmlns:c15="http://schemas.microsoft.com/office/drawing/2012/chart">
                  <c:ext xmlns:c16="http://schemas.microsoft.com/office/drawing/2014/chart" uri="{C3380CC4-5D6E-409C-BE32-E72D297353CC}">
                    <c16:uniqueId val="{00000005-E99C-408D-A98A-C9733E17BCE2}"/>
                  </c:ext>
                </c:extLst>
              </c15:ser>
            </c15:filteredLineSeries>
            <c15:filteredLineSeries>
              <c15:ser>
                <c:idx val="4"/>
                <c:order val="4"/>
                <c:tx>
                  <c:v>Prix au producteur du bouc</c:v>
                </c:tx>
                <c:spPr>
                  <a:ln w="28575" cap="rnd">
                    <a:solidFill>
                      <a:srgbClr val="C00000"/>
                    </a:solidFill>
                    <a:round/>
                  </a:ln>
                  <a:effectLst/>
                </c:spPr>
                <c:marker>
                  <c:symbol val="circle"/>
                  <c:size val="5"/>
                  <c:spPr>
                    <a:solidFill>
                      <a:schemeClr val="accent5"/>
                    </a:solidFill>
                    <a:ln w="9525">
                      <a:solidFill>
                        <a:schemeClr val="accent5"/>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41960.747823217935</c:v>
                    </c:pt>
                    <c:pt idx="1">
                      <c:v>42658.3592972345</c:v>
                    </c:pt>
                    <c:pt idx="2">
                      <c:v>43622.6374379177</c:v>
                    </c:pt>
                    <c:pt idx="3">
                      <c:v>44453.582245267571</c:v>
                    </c:pt>
                    <c:pt idx="4">
                      <c:v>46115.471859967336</c:v>
                    </c:pt>
                    <c:pt idx="5">
                      <c:v>45284.527052617465</c:v>
                    </c:pt>
                    <c:pt idx="6">
                      <c:v>46359.543169987395</c:v>
                    </c:pt>
                    <c:pt idx="7">
                      <c:v>47650.217867633699</c:v>
                    </c:pt>
                    <c:pt idx="8">
                      <c:v>48474.579718979068</c:v>
                    </c:pt>
                    <c:pt idx="9">
                      <c:v>46965.608236991065</c:v>
                    </c:pt>
                    <c:pt idx="10">
                      <c:v>50123.303421669792</c:v>
                    </c:pt>
                    <c:pt idx="11">
                      <c:v>50947.665273015096</c:v>
                    </c:pt>
                    <c:pt idx="12">
                      <c:v>31335.054914221579</c:v>
                    </c:pt>
                    <c:pt idx="13">
                      <c:v>33040.852557319224</c:v>
                    </c:pt>
                    <c:pt idx="14">
                      <c:v>33087.780952380948</c:v>
                    </c:pt>
                    <c:pt idx="15">
                      <c:v>31531.225925925926</c:v>
                    </c:pt>
                    <c:pt idx="16">
                      <c:v>33092.171717171717</c:v>
                    </c:pt>
                    <c:pt idx="17">
                      <c:v>34838.888888888883</c:v>
                    </c:pt>
                    <c:pt idx="18">
                      <c:v>40640.692640692643</c:v>
                    </c:pt>
                    <c:pt idx="19">
                      <c:v>36171.946505875079</c:v>
                    </c:pt>
                  </c:numLit>
                </c:val>
                <c:smooth val="0"/>
                <c:extLst xmlns:c15="http://schemas.microsoft.com/office/drawing/2012/chart">
                  <c:ext xmlns:c16="http://schemas.microsoft.com/office/drawing/2014/chart" uri="{C3380CC4-5D6E-409C-BE32-E72D297353CC}">
                    <c16:uniqueId val="{00000006-E99C-408D-A98A-C9733E17BCE2}"/>
                  </c:ext>
                </c:extLst>
              </c15:ser>
            </c15:filteredLineSeries>
            <c15:filteredLineSeries>
              <c15:ser>
                <c:idx val="5"/>
                <c:order val="5"/>
                <c:tx>
                  <c:v>Prix à l'exportation du bouc</c:v>
                </c:tx>
                <c:spPr>
                  <a:ln w="28575" cap="rnd">
                    <a:solidFill>
                      <a:srgbClr val="00B050"/>
                    </a:solidFill>
                    <a:round/>
                  </a:ln>
                  <a:effectLst/>
                </c:spPr>
                <c:marker>
                  <c:symbol val="circle"/>
                  <c:size val="5"/>
                  <c:spPr>
                    <a:solidFill>
                      <a:schemeClr val="accent6"/>
                    </a:solidFill>
                    <a:ln w="9525">
                      <a:solidFill>
                        <a:schemeClr val="accent6"/>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48442.752450284635</c:v>
                    </c:pt>
                    <c:pt idx="1">
                      <c:v>48702.600251018834</c:v>
                    </c:pt>
                    <c:pt idx="2">
                      <c:v>50295.781385086397</c:v>
                    </c:pt>
                    <c:pt idx="3">
                      <c:v>51222.295852487267</c:v>
                    </c:pt>
                    <c:pt idx="4">
                      <c:v>53075.324787288999</c:v>
                    </c:pt>
                    <c:pt idx="5">
                      <c:v>52148.810319888093</c:v>
                    </c:pt>
                    <c:pt idx="6">
                      <c:v>54001.839254689898</c:v>
                    </c:pt>
                    <c:pt idx="7">
                      <c:v>54928.353722090767</c:v>
                    </c:pt>
                    <c:pt idx="8">
                      <c:v>55854.868189491601</c:v>
                    </c:pt>
                    <c:pt idx="9">
                      <c:v>53781.382656892529</c:v>
                    </c:pt>
                    <c:pt idx="10">
                      <c:v>57707.8971242935</c:v>
                    </c:pt>
                    <c:pt idx="11">
                      <c:v>58634.411591694399</c:v>
                    </c:pt>
                    <c:pt idx="12">
                      <c:v>33650.925925925927</c:v>
                    </c:pt>
                    <c:pt idx="13">
                      <c:v>33530.641137566134</c:v>
                    </c:pt>
                    <c:pt idx="14">
                      <c:v>35681.635269360268</c:v>
                    </c:pt>
                    <c:pt idx="15">
                      <c:v>35269.455555555556</c:v>
                    </c:pt>
                    <c:pt idx="16">
                      <c:v>41002.974186307518</c:v>
                    </c:pt>
                    <c:pt idx="17">
                      <c:v>32573.765432098764</c:v>
                    </c:pt>
                    <c:pt idx="18">
                      <c:v>39631.717171717166</c:v>
                    </c:pt>
                    <c:pt idx="19">
                      <c:v>26778.772095959594</c:v>
                    </c:pt>
                  </c:numLit>
                </c:val>
                <c:smooth val="0"/>
                <c:extLst xmlns:c15="http://schemas.microsoft.com/office/drawing/2012/chart">
                  <c:ext xmlns:c16="http://schemas.microsoft.com/office/drawing/2014/chart" uri="{C3380CC4-5D6E-409C-BE32-E72D297353CC}">
                    <c16:uniqueId val="{00000007-E99C-408D-A98A-C9733E17BCE2}"/>
                  </c:ext>
                </c:extLst>
              </c15:ser>
            </c15:filteredLineSeries>
            <c15:filteredLineSeries>
              <c15:ser>
                <c:idx val="8"/>
                <c:order val="8"/>
                <c:tx>
                  <c:v>Prix au producteur de la pintade</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2904.8168401109574</c:v>
                    </c:pt>
                    <c:pt idx="1">
                      <c:v>2901.1782661782668</c:v>
                    </c:pt>
                    <c:pt idx="2">
                      <c:v>2901.9481981981967</c:v>
                    </c:pt>
                    <c:pt idx="3">
                      <c:v>2891.8972109761594</c:v>
                    </c:pt>
                    <c:pt idx="4">
                      <c:v>2858.4530959530962</c:v>
                    </c:pt>
                    <c:pt idx="5">
                      <c:v>2832.6689189189187</c:v>
                    </c:pt>
                    <c:pt idx="6">
                      <c:v>2845.8946100572116</c:v>
                    </c:pt>
                    <c:pt idx="7">
                      <c:v>2946.7465886939585</c:v>
                    </c:pt>
                    <c:pt idx="8">
                      <c:v>2987.6190476190463</c:v>
                    </c:pt>
                    <c:pt idx="9">
                      <c:v>2946.293608784837</c:v>
                    </c:pt>
                    <c:pt idx="10">
                      <c:v>2971.5968330761839</c:v>
                    </c:pt>
                    <c:pt idx="11">
                      <c:v>2990.5667240342032</c:v>
                    </c:pt>
                    <c:pt idx="12">
                      <c:v>3261.8967452300785</c:v>
                    </c:pt>
                    <c:pt idx="13">
                      <c:v>3149.9751028806586</c:v>
                    </c:pt>
                    <c:pt idx="14">
                      <c:v>3424.3888888888891</c:v>
                    </c:pt>
                    <c:pt idx="15">
                      <c:v>3380.6592592592592</c:v>
                    </c:pt>
                    <c:pt idx="16">
                      <c:v>3395.1739618406282</c:v>
                    </c:pt>
                    <c:pt idx="17">
                      <c:v>3472.2222222222222</c:v>
                    </c:pt>
                    <c:pt idx="18">
                      <c:v>3564.3819143819146</c:v>
                    </c:pt>
                    <c:pt idx="19">
                      <c:v>3577.8972763347761</c:v>
                    </c:pt>
                  </c:numLit>
                </c:val>
                <c:smooth val="0"/>
                <c:extLst xmlns:c15="http://schemas.microsoft.com/office/drawing/2012/chart">
                  <c:ext xmlns:c16="http://schemas.microsoft.com/office/drawing/2014/chart" uri="{C3380CC4-5D6E-409C-BE32-E72D297353CC}">
                    <c16:uniqueId val="{00000008-E99C-408D-A98A-C9733E17BCE2}"/>
                  </c:ext>
                </c:extLst>
              </c15:ser>
            </c15:filteredLineSeries>
            <c15:filteredLineSeries>
              <c15:ser>
                <c:idx val="9"/>
                <c:order val="9"/>
                <c:tx>
                  <c:v>Prix à l'exportation de la pintade</c:v>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3028.7535761590402</c:v>
                    </c:pt>
                    <c:pt idx="1">
                      <c:v>3047.6470588235302</c:v>
                    </c:pt>
                    <c:pt idx="2">
                      <c:v>3033.6910439851617</c:v>
                    </c:pt>
                    <c:pt idx="3">
                      <c:v>3058.5470085470097</c:v>
                    </c:pt>
                    <c:pt idx="4">
                      <c:v>3045.8230627508697</c:v>
                    </c:pt>
                    <c:pt idx="5">
                      <c:v>3034.7649572649566</c:v>
                    </c:pt>
                    <c:pt idx="6">
                      <c:v>3024.2472527472532</c:v>
                    </c:pt>
                    <c:pt idx="7">
                      <c:v>3038</c:v>
                    </c:pt>
                    <c:pt idx="8">
                      <c:v>3059.5906432748529</c:v>
                    </c:pt>
                    <c:pt idx="9">
                      <c:v>3006.1386686862402</c:v>
                    </c:pt>
                    <c:pt idx="10">
                      <c:v>3064.4340117821866</c:v>
                    </c:pt>
                    <c:pt idx="11">
                      <c:v>3145.0626882114702</c:v>
                    </c:pt>
                    <c:pt idx="12">
                      <c:v>3860.4166666666665</c:v>
                    </c:pt>
                    <c:pt idx="13">
                      <c:v>3246.6711640211638</c:v>
                    </c:pt>
                    <c:pt idx="14">
                      <c:v>3449.6984848484849</c:v>
                    </c:pt>
                    <c:pt idx="15">
                      <c:v>3493.9277777777775</c:v>
                    </c:pt>
                    <c:pt idx="16">
                      <c:v>3425</c:v>
                    </c:pt>
                    <c:pt idx="17">
                      <c:v>3333.3333333333335</c:v>
                    </c:pt>
                    <c:pt idx="18">
                      <c:v>3552.0377384960721</c:v>
                    </c:pt>
                    <c:pt idx="19">
                      <c:v>3463.0555555555561</c:v>
                    </c:pt>
                  </c:numLit>
                </c:val>
                <c:smooth val="0"/>
                <c:extLst xmlns:c15="http://schemas.microsoft.com/office/drawing/2012/chart">
                  <c:ext xmlns:c16="http://schemas.microsoft.com/office/drawing/2014/chart" uri="{C3380CC4-5D6E-409C-BE32-E72D297353CC}">
                    <c16:uniqueId val="{00000009-E99C-408D-A98A-C9733E17BCE2}"/>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ax val="3500"/>
          <c:min val="26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baseline="0">
                    <a:effectLst/>
                  </a:rPr>
                  <a:t>PRIX (FCFA)</a:t>
                </a:r>
                <a:endParaRPr lang="fr-BF" sz="1000">
                  <a:effectLst/>
                </a:endParaRPr>
              </a:p>
            </c:rich>
          </c:tx>
          <c:layout>
            <c:manualLayout>
              <c:xMode val="edge"/>
              <c:yMode val="edge"/>
              <c:x val="0.18269142488829326"/>
              <c:y val="9.6687497279522611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solidFill>
            <a:sysClr val="window" lastClr="FFFFFF"/>
          </a:solidFill>
        </a:ln>
        <a:effectLst/>
      </c:spPr>
    </c:plotArea>
    <c:legend>
      <c:legendPos val="b"/>
      <c:layout>
        <c:manualLayout>
          <c:xMode val="edge"/>
          <c:yMode val="edge"/>
          <c:x val="0.2175564976015382"/>
          <c:y val="0.69263378813120013"/>
          <c:w val="0.75398345710265569"/>
          <c:h val="0.10285585382999657"/>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extLst/>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78209389784396"/>
          <c:y val="8.6769476429081713E-2"/>
          <c:w val="0.83820937976129251"/>
          <c:h val="0.71574001765476658"/>
        </c:manualLayout>
      </c:layout>
      <c:lineChart>
        <c:grouping val="standard"/>
        <c:varyColors val="0"/>
        <c:ser>
          <c:idx val="8"/>
          <c:order val="8"/>
          <c:tx>
            <c:v>Prix au producteur de la pintade</c:v>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2904.8168401109574</c:v>
              </c:pt>
              <c:pt idx="1">
                <c:v>2901.1782661782668</c:v>
              </c:pt>
              <c:pt idx="2">
                <c:v>2901.9481981981967</c:v>
              </c:pt>
              <c:pt idx="3">
                <c:v>2891.8972109761594</c:v>
              </c:pt>
              <c:pt idx="4">
                <c:v>2858.4530959530962</c:v>
              </c:pt>
              <c:pt idx="5">
                <c:v>2832.6689189189187</c:v>
              </c:pt>
              <c:pt idx="6">
                <c:v>2845.8946100572116</c:v>
              </c:pt>
              <c:pt idx="7">
                <c:v>2946.7465886939585</c:v>
              </c:pt>
              <c:pt idx="8">
                <c:v>2987.6190476190463</c:v>
              </c:pt>
              <c:pt idx="9">
                <c:v>2946.293608784837</c:v>
              </c:pt>
              <c:pt idx="10">
                <c:v>2971.5968330761839</c:v>
              </c:pt>
              <c:pt idx="11">
                <c:v>2990.5667240342032</c:v>
              </c:pt>
              <c:pt idx="12">
                <c:v>3261.8967452300785</c:v>
              </c:pt>
              <c:pt idx="13">
                <c:v>3149.9751028806586</c:v>
              </c:pt>
              <c:pt idx="14">
                <c:v>3424.3888888888891</c:v>
              </c:pt>
              <c:pt idx="15">
                <c:v>3380.6592592592592</c:v>
              </c:pt>
              <c:pt idx="16">
                <c:v>3395.1739618406282</c:v>
              </c:pt>
              <c:pt idx="17">
                <c:v>3472.2222222222222</c:v>
              </c:pt>
              <c:pt idx="18">
                <c:v>3564.3819143819146</c:v>
              </c:pt>
              <c:pt idx="19">
                <c:v>3577.8972763347761</c:v>
              </c:pt>
            </c:numLit>
          </c:val>
          <c:smooth val="0"/>
          <c:extLst>
            <c:ext xmlns:c16="http://schemas.microsoft.com/office/drawing/2014/chart" uri="{C3380CC4-5D6E-409C-BE32-E72D297353CC}">
              <c16:uniqueId val="{00000000-2B3B-40F7-AA84-9FC86C546C4D}"/>
            </c:ext>
          </c:extLst>
        </c:ser>
        <c:ser>
          <c:idx val="9"/>
          <c:order val="9"/>
          <c:tx>
            <c:v>Prix à l'exportation de la pintade</c:v>
          </c:tx>
          <c:spPr>
            <a:ln w="28575" cap="rnd">
              <a:solidFill>
                <a:srgbClr val="FF0000"/>
              </a:solidFill>
              <a:round/>
            </a:ln>
            <a:effectLst/>
          </c:spPr>
          <c:marker>
            <c:symbol val="circle"/>
            <c:size val="5"/>
            <c:spPr>
              <a:solidFill>
                <a:srgbClr val="FF0000"/>
              </a:solidFill>
              <a:ln w="9525">
                <a:solidFill>
                  <a:schemeClr val="accent4">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3028.7535761590402</c:v>
              </c:pt>
              <c:pt idx="1">
                <c:v>3047.6470588235302</c:v>
              </c:pt>
              <c:pt idx="2">
                <c:v>3033.6910439851617</c:v>
              </c:pt>
              <c:pt idx="3">
                <c:v>3058.5470085470097</c:v>
              </c:pt>
              <c:pt idx="4">
                <c:v>3045.8230627508697</c:v>
              </c:pt>
              <c:pt idx="5">
                <c:v>3034.7649572649566</c:v>
              </c:pt>
              <c:pt idx="6">
                <c:v>3024.2472527472532</c:v>
              </c:pt>
              <c:pt idx="7">
                <c:v>3038</c:v>
              </c:pt>
              <c:pt idx="8">
                <c:v>3059.5906432748529</c:v>
              </c:pt>
              <c:pt idx="9">
                <c:v>3006.1386686862402</c:v>
              </c:pt>
              <c:pt idx="10">
                <c:v>3064.4340117821866</c:v>
              </c:pt>
              <c:pt idx="11">
                <c:v>3145.0626882114702</c:v>
              </c:pt>
              <c:pt idx="12">
                <c:v>3860.4166666666665</c:v>
              </c:pt>
              <c:pt idx="13">
                <c:v>3246.6711640211638</c:v>
              </c:pt>
              <c:pt idx="14">
                <c:v>3449.6984848484849</c:v>
              </c:pt>
              <c:pt idx="15">
                <c:v>3493.9277777777775</c:v>
              </c:pt>
              <c:pt idx="16">
                <c:v>3425</c:v>
              </c:pt>
              <c:pt idx="17">
                <c:v>3333.3333333333335</c:v>
              </c:pt>
              <c:pt idx="18">
                <c:v>3552.0377384960721</c:v>
              </c:pt>
              <c:pt idx="19">
                <c:v>3463.0555555555561</c:v>
              </c:pt>
            </c:numLit>
          </c:val>
          <c:smooth val="0"/>
          <c:extLst>
            <c:ext xmlns:c16="http://schemas.microsoft.com/office/drawing/2014/chart" uri="{C3380CC4-5D6E-409C-BE32-E72D297353CC}">
              <c16:uniqueId val="{00000001-2B3B-40F7-AA84-9FC86C546C4D}"/>
            </c:ext>
          </c:extLst>
        </c:ser>
        <c:dLbls>
          <c:showLegendKey val="0"/>
          <c:showVal val="0"/>
          <c:showCatName val="0"/>
          <c:showSerName val="0"/>
          <c:showPercent val="0"/>
          <c:showBubbleSize val="0"/>
        </c:dLbls>
        <c:marker val="1"/>
        <c:smooth val="0"/>
        <c:axId val="1868625424"/>
        <c:axId val="1868615024"/>
        <c:extLst>
          <c:ext xmlns:c15="http://schemas.microsoft.com/office/drawing/2012/chart" uri="{02D57815-91ED-43cb-92C2-25804820EDAC}">
            <c15:filteredLineSeries>
              <c15:ser>
                <c:idx val="0"/>
                <c:order val="0"/>
                <c:tx>
                  <c:v>Prix au producteur du taureau</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273333.33333333343</c:v>
                    </c:pt>
                    <c:pt idx="1">
                      <c:v>267103.84615384595</c:v>
                    </c:pt>
                    <c:pt idx="2">
                      <c:v>284579.32098765433</c:v>
                    </c:pt>
                    <c:pt idx="3">
                      <c:v>279394.94301994302</c:v>
                    </c:pt>
                    <c:pt idx="4">
                      <c:v>258111.11111111112</c:v>
                    </c:pt>
                    <c:pt idx="5">
                      <c:v>261537.80864197502</c:v>
                    </c:pt>
                    <c:pt idx="6">
                      <c:v>331686.94083694089</c:v>
                    </c:pt>
                    <c:pt idx="7">
                      <c:v>338636.7243867247</c:v>
                    </c:pt>
                    <c:pt idx="8">
                      <c:v>373499.47089947102</c:v>
                    </c:pt>
                    <c:pt idx="9">
                      <c:v>372741.65750360774</c:v>
                    </c:pt>
                    <c:pt idx="10">
                      <c:v>341464.69406017265</c:v>
                    </c:pt>
                    <c:pt idx="11">
                      <c:v>347782.40450026165</c:v>
                    </c:pt>
                    <c:pt idx="12">
                      <c:v>398796.07182940515</c:v>
                    </c:pt>
                    <c:pt idx="13">
                      <c:v>418395.34917695471</c:v>
                    </c:pt>
                    <c:pt idx="14">
                      <c:v>434033.72663139337</c:v>
                    </c:pt>
                    <c:pt idx="15">
                      <c:v>405090.69259259262</c:v>
                    </c:pt>
                    <c:pt idx="16">
                      <c:v>409393.47643097636</c:v>
                    </c:pt>
                    <c:pt idx="17">
                      <c:v>423727.62345679011</c:v>
                    </c:pt>
                    <c:pt idx="18">
                      <c:v>380427.28775853774</c:v>
                    </c:pt>
                    <c:pt idx="19">
                      <c:v>314215.25738536153</c:v>
                    </c:pt>
                  </c:numLit>
                </c:val>
                <c:smooth val="0"/>
                <c:extLst>
                  <c:ext xmlns:c16="http://schemas.microsoft.com/office/drawing/2014/chart" uri="{C3380CC4-5D6E-409C-BE32-E72D297353CC}">
                    <c16:uniqueId val="{00000002-2B3B-40F7-AA84-9FC86C546C4D}"/>
                  </c:ext>
                </c:extLst>
              </c15:ser>
            </c15:filteredLineSeries>
            <c15:filteredLineSeries>
              <c15:ser>
                <c:idx val="1"/>
                <c:order val="1"/>
                <c:tx>
                  <c:v>Prix à l'exportation du taureau</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349587.23329307581</c:v>
                    </c:pt>
                    <c:pt idx="1">
                      <c:v>326122.38683127559</c:v>
                    </c:pt>
                    <c:pt idx="2">
                      <c:v>367755.57202459377</c:v>
                    </c:pt>
                    <c:pt idx="3">
                      <c:v>355441.91919191921</c:v>
                    </c:pt>
                    <c:pt idx="4">
                      <c:v>355336.18233618233</c:v>
                    </c:pt>
                    <c:pt idx="5">
                      <c:v>320922.72079772101</c:v>
                    </c:pt>
                    <c:pt idx="6">
                      <c:v>359236.78743961366</c:v>
                    </c:pt>
                    <c:pt idx="7">
                      <c:v>371325.96801346802</c:v>
                    </c:pt>
                    <c:pt idx="8">
                      <c:v>395355.48941798951</c:v>
                    </c:pt>
                    <c:pt idx="9">
                      <c:v>391506.83421516744</c:v>
                    </c:pt>
                    <c:pt idx="10">
                      <c:v>382419.73638463602</c:v>
                    </c:pt>
                    <c:pt idx="11">
                      <c:v>399669.31912197801</c:v>
                    </c:pt>
                    <c:pt idx="12">
                      <c:v>406675.45634920633</c:v>
                    </c:pt>
                    <c:pt idx="13">
                      <c:v>426876.72791005293</c:v>
                    </c:pt>
                    <c:pt idx="14">
                      <c:v>449167.25660493824</c:v>
                    </c:pt>
                    <c:pt idx="15">
                      <c:v>417043.3746794872</c:v>
                    </c:pt>
                    <c:pt idx="16">
                      <c:v>426746.77248677256</c:v>
                    </c:pt>
                    <c:pt idx="17">
                      <c:v>414492.73007856339</c:v>
                    </c:pt>
                    <c:pt idx="18">
                      <c:v>416799.31437389768</c:v>
                    </c:pt>
                    <c:pt idx="19">
                      <c:v>352857.15277777775</c:v>
                    </c:pt>
                  </c:numLit>
                </c:val>
                <c:smooth val="0"/>
                <c:extLst xmlns:c15="http://schemas.microsoft.com/office/drawing/2012/chart">
                  <c:ext xmlns:c16="http://schemas.microsoft.com/office/drawing/2014/chart" uri="{C3380CC4-5D6E-409C-BE32-E72D297353CC}">
                    <c16:uniqueId val="{00000003-2B3B-40F7-AA84-9FC86C546C4D}"/>
                  </c:ext>
                </c:extLst>
              </c15:ser>
            </c15:filteredLineSeries>
            <c15:filteredLineSeries>
              <c15:ser>
                <c:idx val="2"/>
                <c:order val="2"/>
                <c:tx>
                  <c:v>Prix au producteur du bélier</c:v>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59137.833619433608</c:v>
                    </c:pt>
                    <c:pt idx="1">
                      <c:v>57785.378025810671</c:v>
                    </c:pt>
                    <c:pt idx="2">
                      <c:v>58080.722432187766</c:v>
                    </c:pt>
                    <c:pt idx="3">
                      <c:v>58322.16683856483</c:v>
                    </c:pt>
                    <c:pt idx="4">
                      <c:v>64834.247692949233</c:v>
                    </c:pt>
                    <c:pt idx="5">
                      <c:v>67511.944578275259</c:v>
                    </c:pt>
                    <c:pt idx="6">
                      <c:v>68109.741832675863</c:v>
                    </c:pt>
                    <c:pt idx="7">
                      <c:v>65147.714604236426</c:v>
                    </c:pt>
                    <c:pt idx="8">
                      <c:v>70706.24303233024</c:v>
                    </c:pt>
                    <c:pt idx="9">
                      <c:v>67598.104793757404</c:v>
                    </c:pt>
                    <c:pt idx="10">
                      <c:v>73086.59818431006</c:v>
                    </c:pt>
                    <c:pt idx="11">
                      <c:v>73558.365576026263</c:v>
                    </c:pt>
                    <c:pt idx="12">
                      <c:v>54156.705948372612</c:v>
                    </c:pt>
                    <c:pt idx="13">
                      <c:v>55063.020047031161</c:v>
                    </c:pt>
                    <c:pt idx="14">
                      <c:v>66058.544400352737</c:v>
                    </c:pt>
                    <c:pt idx="15">
                      <c:v>59871.588888888888</c:v>
                    </c:pt>
                    <c:pt idx="16">
                      <c:v>64561.335578002239</c:v>
                    </c:pt>
                    <c:pt idx="17">
                      <c:v>65978.395061728384</c:v>
                    </c:pt>
                    <c:pt idx="18">
                      <c:v>82783.534418256648</c:v>
                    </c:pt>
                    <c:pt idx="19">
                      <c:v>58621.227753727755</c:v>
                    </c:pt>
                  </c:numLit>
                </c:val>
                <c:smooth val="0"/>
                <c:extLst xmlns:c15="http://schemas.microsoft.com/office/drawing/2012/chart">
                  <c:ext xmlns:c16="http://schemas.microsoft.com/office/drawing/2014/chart" uri="{C3380CC4-5D6E-409C-BE32-E72D297353CC}">
                    <c16:uniqueId val="{00000004-2B3B-40F7-AA84-9FC86C546C4D}"/>
                  </c:ext>
                </c:extLst>
              </c15:ser>
            </c15:filteredLineSeries>
            <c15:filteredLineSeries>
              <c15:ser>
                <c:idx val="3"/>
                <c:order val="3"/>
                <c:tx>
                  <c:v>Prix à l'exportation du bélier</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69332.294803282202</c:v>
                    </c:pt>
                    <c:pt idx="1">
                      <c:v>70134.115231402</c:v>
                    </c:pt>
                    <c:pt idx="2">
                      <c:v>71069.268992855199</c:v>
                    </c:pt>
                    <c:pt idx="3">
                      <c:v>72004.422754308398</c:v>
                    </c:pt>
                    <c:pt idx="4">
                      <c:v>73874.730277214796</c:v>
                    </c:pt>
                    <c:pt idx="5">
                      <c:v>72939.576515761597</c:v>
                    </c:pt>
                    <c:pt idx="6">
                      <c:v>71809.884038667995</c:v>
                    </c:pt>
                    <c:pt idx="7">
                      <c:v>72745.037800121063</c:v>
                    </c:pt>
                    <c:pt idx="8">
                      <c:v>73680.191561574204</c:v>
                    </c:pt>
                    <c:pt idx="9">
                      <c:v>70948.678656360731</c:v>
                    </c:pt>
                    <c:pt idx="10">
                      <c:v>75550.499084480529</c:v>
                    </c:pt>
                    <c:pt idx="11">
                      <c:v>76485.652845933699</c:v>
                    </c:pt>
                    <c:pt idx="12">
                      <c:v>72124.431818181823</c:v>
                    </c:pt>
                    <c:pt idx="13">
                      <c:v>65291.266402116402</c:v>
                    </c:pt>
                    <c:pt idx="14">
                      <c:v>66599.659090909088</c:v>
                    </c:pt>
                    <c:pt idx="15">
                      <c:v>64539.755555555552</c:v>
                    </c:pt>
                    <c:pt idx="16">
                      <c:v>69539.730639730638</c:v>
                    </c:pt>
                    <c:pt idx="17">
                      <c:v>62556.712962962956</c:v>
                    </c:pt>
                    <c:pt idx="18">
                      <c:v>84307.56734006734</c:v>
                    </c:pt>
                    <c:pt idx="19">
                      <c:v>55510.788439955104</c:v>
                    </c:pt>
                  </c:numLit>
                </c:val>
                <c:smooth val="0"/>
                <c:extLst xmlns:c15="http://schemas.microsoft.com/office/drawing/2012/chart">
                  <c:ext xmlns:c16="http://schemas.microsoft.com/office/drawing/2014/chart" uri="{C3380CC4-5D6E-409C-BE32-E72D297353CC}">
                    <c16:uniqueId val="{00000005-2B3B-40F7-AA84-9FC86C546C4D}"/>
                  </c:ext>
                </c:extLst>
              </c15:ser>
            </c15:filteredLineSeries>
            <c15:filteredLineSeries>
              <c15:ser>
                <c:idx val="4"/>
                <c:order val="4"/>
                <c:tx>
                  <c:v>Prix au producteur du bouc</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41960.747823217935</c:v>
                    </c:pt>
                    <c:pt idx="1">
                      <c:v>42658.3592972345</c:v>
                    </c:pt>
                    <c:pt idx="2">
                      <c:v>43622.6374379177</c:v>
                    </c:pt>
                    <c:pt idx="3">
                      <c:v>44453.582245267571</c:v>
                    </c:pt>
                    <c:pt idx="4">
                      <c:v>46115.471859967336</c:v>
                    </c:pt>
                    <c:pt idx="5">
                      <c:v>45284.527052617465</c:v>
                    </c:pt>
                    <c:pt idx="6">
                      <c:v>46359.543169987395</c:v>
                    </c:pt>
                    <c:pt idx="7">
                      <c:v>47650.217867633699</c:v>
                    </c:pt>
                    <c:pt idx="8">
                      <c:v>48474.579718979068</c:v>
                    </c:pt>
                    <c:pt idx="9">
                      <c:v>46965.608236991065</c:v>
                    </c:pt>
                    <c:pt idx="10">
                      <c:v>50123.303421669792</c:v>
                    </c:pt>
                    <c:pt idx="11">
                      <c:v>50947.665273015096</c:v>
                    </c:pt>
                    <c:pt idx="12">
                      <c:v>31335.054914221579</c:v>
                    </c:pt>
                    <c:pt idx="13">
                      <c:v>33040.852557319224</c:v>
                    </c:pt>
                    <c:pt idx="14">
                      <c:v>33087.780952380948</c:v>
                    </c:pt>
                    <c:pt idx="15">
                      <c:v>31531.225925925926</c:v>
                    </c:pt>
                    <c:pt idx="16">
                      <c:v>33092.171717171717</c:v>
                    </c:pt>
                    <c:pt idx="17">
                      <c:v>34838.888888888883</c:v>
                    </c:pt>
                    <c:pt idx="18">
                      <c:v>40640.692640692643</c:v>
                    </c:pt>
                    <c:pt idx="19">
                      <c:v>36171.946505875079</c:v>
                    </c:pt>
                  </c:numLit>
                </c:val>
                <c:smooth val="0"/>
                <c:extLst xmlns:c15="http://schemas.microsoft.com/office/drawing/2012/chart">
                  <c:ext xmlns:c16="http://schemas.microsoft.com/office/drawing/2014/chart" uri="{C3380CC4-5D6E-409C-BE32-E72D297353CC}">
                    <c16:uniqueId val="{00000006-2B3B-40F7-AA84-9FC86C546C4D}"/>
                  </c:ext>
                </c:extLst>
              </c15:ser>
            </c15:filteredLineSeries>
            <c15:filteredLineSeries>
              <c15:ser>
                <c:idx val="5"/>
                <c:order val="5"/>
                <c:tx>
                  <c:v>Prix à l'exportation du bouc</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48442.752450284635</c:v>
                    </c:pt>
                    <c:pt idx="1">
                      <c:v>48702.600251018834</c:v>
                    </c:pt>
                    <c:pt idx="2">
                      <c:v>50295.781385086397</c:v>
                    </c:pt>
                    <c:pt idx="3">
                      <c:v>51222.295852487267</c:v>
                    </c:pt>
                    <c:pt idx="4">
                      <c:v>53075.324787288999</c:v>
                    </c:pt>
                    <c:pt idx="5">
                      <c:v>52148.810319888093</c:v>
                    </c:pt>
                    <c:pt idx="6">
                      <c:v>54001.839254689898</c:v>
                    </c:pt>
                    <c:pt idx="7">
                      <c:v>54928.353722090767</c:v>
                    </c:pt>
                    <c:pt idx="8">
                      <c:v>55854.868189491601</c:v>
                    </c:pt>
                    <c:pt idx="9">
                      <c:v>53781.382656892529</c:v>
                    </c:pt>
                    <c:pt idx="10">
                      <c:v>57707.8971242935</c:v>
                    </c:pt>
                    <c:pt idx="11">
                      <c:v>58634.411591694399</c:v>
                    </c:pt>
                    <c:pt idx="12">
                      <c:v>33650.925925925927</c:v>
                    </c:pt>
                    <c:pt idx="13">
                      <c:v>33530.641137566134</c:v>
                    </c:pt>
                    <c:pt idx="14">
                      <c:v>35681.635269360268</c:v>
                    </c:pt>
                    <c:pt idx="15">
                      <c:v>35269.455555555556</c:v>
                    </c:pt>
                    <c:pt idx="16">
                      <c:v>41002.974186307518</c:v>
                    </c:pt>
                    <c:pt idx="17">
                      <c:v>32573.765432098764</c:v>
                    </c:pt>
                    <c:pt idx="18">
                      <c:v>39631.717171717166</c:v>
                    </c:pt>
                    <c:pt idx="19">
                      <c:v>26778.772095959594</c:v>
                    </c:pt>
                  </c:numLit>
                </c:val>
                <c:smooth val="0"/>
                <c:extLst xmlns:c15="http://schemas.microsoft.com/office/drawing/2012/chart">
                  <c:ext xmlns:c16="http://schemas.microsoft.com/office/drawing/2014/chart" uri="{C3380CC4-5D6E-409C-BE32-E72D297353CC}">
                    <c16:uniqueId val="{00000007-2B3B-40F7-AA84-9FC86C546C4D}"/>
                  </c:ext>
                </c:extLst>
              </c15:ser>
            </c15:filteredLineSeries>
            <c15:filteredLineSeries>
              <c15:ser>
                <c:idx val="6"/>
                <c:order val="6"/>
                <c:tx>
                  <c:v>Prix au producteur du poulet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2754.9916822650362</c:v>
                    </c:pt>
                    <c:pt idx="1">
                      <c:v>2754.5064718249564</c:v>
                    </c:pt>
                    <c:pt idx="2">
                      <c:v>2774.0212613848767</c:v>
                    </c:pt>
                    <c:pt idx="3">
                      <c:v>2783.5360509447964</c:v>
                    </c:pt>
                    <c:pt idx="4">
                      <c:v>2801.8989633979668</c:v>
                    </c:pt>
                    <c:pt idx="5">
                      <c:v>2791.0508405047131</c:v>
                    </c:pt>
                    <c:pt idx="6">
                      <c:v>2810.1773893215236</c:v>
                    </c:pt>
                    <c:pt idx="7">
                      <c:v>2819.1830879723498</c:v>
                    </c:pt>
                    <c:pt idx="8">
                      <c:v>2828.1887866231768</c:v>
                    </c:pt>
                    <c:pt idx="9">
                      <c:v>2837.1944852740066</c:v>
                    </c:pt>
                    <c:pt idx="10">
                      <c:v>2846.2001839248333</c:v>
                    </c:pt>
                    <c:pt idx="11">
                      <c:v>2855.2058825756635</c:v>
                    </c:pt>
                    <c:pt idx="12">
                      <c:v>3343.4834455667788</c:v>
                    </c:pt>
                    <c:pt idx="13">
                      <c:v>3277.3840020576131</c:v>
                    </c:pt>
                    <c:pt idx="14">
                      <c:v>3264.0562610229281</c:v>
                    </c:pt>
                    <c:pt idx="15">
                      <c:v>3338.2787037037033</c:v>
                    </c:pt>
                    <c:pt idx="16">
                      <c:v>3265.9652076318744</c:v>
                    </c:pt>
                    <c:pt idx="17">
                      <c:v>3306.7901234567903</c:v>
                    </c:pt>
                    <c:pt idx="18">
                      <c:v>3258.4856501523168</c:v>
                    </c:pt>
                    <c:pt idx="19">
                      <c:v>3108.8814108345359</c:v>
                    </c:pt>
                  </c:numLit>
                </c:val>
                <c:smooth val="0"/>
                <c:extLst xmlns:c15="http://schemas.microsoft.com/office/drawing/2012/chart">
                  <c:ext xmlns:c16="http://schemas.microsoft.com/office/drawing/2014/chart" uri="{C3380CC4-5D6E-409C-BE32-E72D297353CC}">
                    <c16:uniqueId val="{00000008-2B3B-40F7-AA84-9FC86C546C4D}"/>
                  </c:ext>
                </c:extLst>
              </c15:ser>
            </c15:filteredLineSeries>
            <c15:filteredLineSeries>
              <c15:ser>
                <c:idx val="7"/>
                <c:order val="7"/>
                <c:tx>
                  <c:v>Prix à l'exportation du poulet</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Lit>
                    <c:ptCount val="20"/>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pt idx="15">
                      <c:v>3T2023</c:v>
                    </c:pt>
                    <c:pt idx="16">
                      <c:v>4T2023</c:v>
                    </c:pt>
                    <c:pt idx="17">
                      <c:v>1T2024</c:v>
                    </c:pt>
                    <c:pt idx="18">
                      <c:v>2T2024</c:v>
                    </c:pt>
                    <c:pt idx="19">
                      <c:v>3T2024</c:v>
                    </c:pt>
                  </c:strLit>
                </c:cat>
                <c:val>
                  <c:numLit>
                    <c:formatCode>_(* #,##0_);_(* \(#,##0\);_(* "-"_);_(@_)</c:formatCode>
                    <c:ptCount val="20"/>
                    <c:pt idx="0">
                      <c:v>2913.9957671586067</c:v>
                    </c:pt>
                    <c:pt idx="1">
                      <c:v>2896.2721672104503</c:v>
                    </c:pt>
                    <c:pt idx="2">
                      <c:v>2944.8837339482702</c:v>
                    </c:pt>
                    <c:pt idx="3">
                      <c:v>2957.0452966132702</c:v>
                    </c:pt>
                    <c:pt idx="4">
                      <c:v>2980.3869536320294</c:v>
                    </c:pt>
                    <c:pt idx="5">
                      <c:v>2968.7161251226498</c:v>
                    </c:pt>
                    <c:pt idx="6">
                      <c:v>2958.7244488080737</c:v>
                    </c:pt>
                    <c:pt idx="7">
                      <c:v>2952.7286106507868</c:v>
                    </c:pt>
                    <c:pt idx="8">
                      <c:v>2962.0661058268329</c:v>
                    </c:pt>
                    <c:pt idx="9">
                      <c:v>2977.0702676695305</c:v>
                    </c:pt>
                    <c:pt idx="10">
                      <c:v>2988.7410961789233</c:v>
                    </c:pt>
                    <c:pt idx="11">
                      <c:v>2990.7452580215031</c:v>
                    </c:pt>
                    <c:pt idx="12">
                      <c:v>3376.3888888888891</c:v>
                    </c:pt>
                    <c:pt idx="13">
                      <c:v>3098.2828924162259</c:v>
                    </c:pt>
                    <c:pt idx="14">
                      <c:v>3216.2197601010103</c:v>
                    </c:pt>
                    <c:pt idx="15">
                      <c:v>3280.7333333333336</c:v>
                    </c:pt>
                    <c:pt idx="16">
                      <c:v>3121.1489898989898</c:v>
                    </c:pt>
                    <c:pt idx="17">
                      <c:v>2883.3333333333335</c:v>
                    </c:pt>
                    <c:pt idx="18">
                      <c:v>3174.7088945005617</c:v>
                    </c:pt>
                    <c:pt idx="19">
                      <c:v>3321.8055555555552</c:v>
                    </c:pt>
                  </c:numLit>
                </c:val>
                <c:smooth val="0"/>
                <c:extLst xmlns:c15="http://schemas.microsoft.com/office/drawing/2012/chart">
                  <c:ext xmlns:c16="http://schemas.microsoft.com/office/drawing/2014/chart" uri="{C3380CC4-5D6E-409C-BE32-E72D297353CC}">
                    <c16:uniqueId val="{00000009-2B3B-40F7-AA84-9FC86C546C4D}"/>
                  </c:ext>
                </c:extLst>
              </c15:ser>
            </c15:filteredLineSeries>
          </c:ext>
        </c:extLst>
      </c:lineChart>
      <c:catAx>
        <c:axId val="18686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15024"/>
        <c:crosses val="autoZero"/>
        <c:auto val="1"/>
        <c:lblAlgn val="ctr"/>
        <c:lblOffset val="100"/>
        <c:noMultiLvlLbl val="0"/>
      </c:catAx>
      <c:valAx>
        <c:axId val="1868615024"/>
        <c:scaling>
          <c:orientation val="minMax"/>
          <c:min val="24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PRIX (FCFA)</a:t>
                </a:r>
              </a:p>
            </c:rich>
          </c:tx>
          <c:layout>
            <c:manualLayout>
              <c:xMode val="edge"/>
              <c:yMode val="edge"/>
              <c:x val="0.18226715036428107"/>
              <c:y val="8.5410534890035292E-2"/>
            </c:manualLayout>
          </c:layout>
          <c:overlay val="0"/>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BF"/>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1868625424"/>
        <c:crosses val="autoZero"/>
        <c:crossBetween val="between"/>
      </c:valAx>
      <c:spPr>
        <a:solidFill>
          <a:schemeClr val="bg1"/>
        </a:solidFill>
        <a:ln>
          <a:noFill/>
        </a:ln>
        <a:effectLst/>
      </c:spPr>
    </c:plotArea>
    <c:legend>
      <c:legendPos val="b"/>
      <c:layout>
        <c:manualLayout>
          <c:xMode val="edge"/>
          <c:yMode val="edge"/>
          <c:x val="0.160612592892309"/>
          <c:y val="0.64093320662503395"/>
          <c:w val="0.81215363518779182"/>
          <c:h val="0.1352815639424382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u="sng">
                <a:latin typeface="Arial" panose="020B0604020202020204" pitchFamily="34" charset="0"/>
                <a:cs typeface="Arial" panose="020B0604020202020204" pitchFamily="34" charset="0"/>
              </a:rPr>
              <a:t>L'évolution des prix à</a:t>
            </a:r>
            <a:r>
              <a:rPr lang="fr-FR" sz="900" b="1" u="sng" baseline="0">
                <a:latin typeface="Arial" panose="020B0604020202020204" pitchFamily="34" charset="0"/>
                <a:cs typeface="Arial" panose="020B0604020202020204" pitchFamily="34" charset="0"/>
              </a:rPr>
              <a:t> la collecte des denrées de base</a:t>
            </a:r>
            <a:endParaRPr lang="fr-FR" sz="900" b="1" u="sng">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7.1300405631114297E-2"/>
          <c:y val="8.4675853018372702E-2"/>
          <c:w val="0.88926249335231855"/>
          <c:h val="0.55904560986480467"/>
        </c:manualLayout>
      </c:layout>
      <c:barChart>
        <c:barDir val="col"/>
        <c:grouping val="clustered"/>
        <c:varyColors val="0"/>
        <c:ser>
          <c:idx val="1"/>
          <c:order val="0"/>
          <c:tx>
            <c:v>Prix au producteur du maïs blanc</c:v>
          </c:tx>
          <c:spPr>
            <a:pattFill prst="pct80">
              <a:fgClr>
                <a:srgbClr val="FF0000"/>
              </a:fgClr>
              <a:bgClr>
                <a:schemeClr val="bg1"/>
              </a:bgClr>
            </a:patt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111.96593783272637</c:v>
                      </c:pt>
                      <c:pt idx="1">
                        <c:v>119.51273869461482</c:v>
                      </c:pt>
                      <c:pt idx="2">
                        <c:v>134.94297119034661</c:v>
                      </c:pt>
                      <c:pt idx="3">
                        <c:v>129.85502148522269</c:v>
                      </c:pt>
                      <c:pt idx="4">
                        <c:v>144.89793976889715</c:v>
                      </c:pt>
                      <c:pt idx="5">
                        <c:v>171.45525449328952</c:v>
                      </c:pt>
                      <c:pt idx="6">
                        <c:v>185.5602742767334</c:v>
                      </c:pt>
                      <c:pt idx="7">
                        <c:v>183.28646600087481</c:v>
                      </c:pt>
                      <c:pt idx="8">
                        <c:v>215.20008398636045</c:v>
                      </c:pt>
                      <c:pt idx="9">
                        <c:v>259.07145925733778</c:v>
                      </c:pt>
                      <c:pt idx="10">
                        <c:v>252.05781451543172</c:v>
                      </c:pt>
                      <c:pt idx="11">
                        <c:v>204.09450207816226</c:v>
                      </c:pt>
                      <c:pt idx="12">
                        <c:v>225.02877988982618</c:v>
                      </c:pt>
                      <c:pt idx="13" formatCode="0.0">
                        <c:v>225.02877988982618</c:v>
                      </c:pt>
                      <c:pt idx="14" formatCode="0.0">
                        <c:v>224.04630851299444</c:v>
                      </c:pt>
                    </c:numCache>
                  </c16:filteredLitCache>
                </c:ext>
              </c:extLst>
              <c:f/>
              <c:numCache>
                <c:formatCode>0</c:formatCode>
                <c:ptCount val="5"/>
                <c:pt idx="0" formatCode="0.0">
                  <c:v>223.79233488116336</c:v>
                </c:pt>
                <c:pt idx="1" formatCode="0.0">
                  <c:v>208.28516382250871</c:v>
                </c:pt>
                <c:pt idx="2" formatCode="0.0">
                  <c:v>207.58968898634393</c:v>
                </c:pt>
                <c:pt idx="3" formatCode="0.0">
                  <c:v>217.6083156920316</c:v>
                </c:pt>
                <c:pt idx="4" formatCode="0.0">
                  <c:v>257.82755834122145</c:v>
                </c:pt>
              </c:numCache>
            </c:numRef>
          </c:val>
          <c:extLst>
            <c:ext xmlns:c16="http://schemas.microsoft.com/office/drawing/2014/chart" uri="{C3380CC4-5D6E-409C-BE32-E72D297353CC}">
              <c16:uniqueId val="{00000000-E2E3-4AA2-824F-4B4634BDDF00}"/>
            </c:ext>
          </c:extLst>
        </c:ser>
        <c:ser>
          <c:idx val="2"/>
          <c:order val="1"/>
          <c:tx>
            <c:v>Prix au producteur du mil local</c:v>
          </c:tx>
          <c:spPr>
            <a:pattFill prst="pct80">
              <a:fgClr>
                <a:srgbClr val="00B050"/>
              </a:fgClr>
              <a:bgClr>
                <a:schemeClr val="bg1"/>
              </a:bgClr>
            </a:patt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4"/>
                <c:pt idx="0">
                  <c:v>3T2023</c:v>
                </c:pt>
                <c:pt idx="1">
                  <c:v>4T2023</c:v>
                </c:pt>
                <c:pt idx="2">
                  <c:v>1T2024</c:v>
                </c:pt>
                <c:pt idx="3">
                  <c:v>2T2024</c:v>
                </c:pt>
              </c:strCache>
            </c:strRef>
          </c:cat>
          <c:val>
            <c:numRef>
              <c:extLst>
                <c:ext xmlns:c16="http://schemas.microsoft.com/office/drawing/2014/chart" uri="{F5D05F6E-A05E-4728-AFD3-386EB277150F}">
                  <c16:filteredLitCache>
                    <c:numCache>
                      <c:formatCode>0</c:formatCode>
                      <c:ptCount val="15"/>
                      <c:pt idx="0">
                        <c:v>159.78312312906436</c:v>
                      </c:pt>
                      <c:pt idx="1">
                        <c:v>176.66215224787777</c:v>
                      </c:pt>
                      <c:pt idx="2">
                        <c:v>199.14202396026766</c:v>
                      </c:pt>
                      <c:pt idx="3">
                        <c:v>216.44335960399192</c:v>
                      </c:pt>
                      <c:pt idx="4">
                        <c:v>208.37133808569476</c:v>
                      </c:pt>
                      <c:pt idx="5">
                        <c:v>228.16949042695941</c:v>
                      </c:pt>
                      <c:pt idx="6">
                        <c:v>220.99834911269372</c:v>
                      </c:pt>
                      <c:pt idx="7">
                        <c:v>238.94500090015114</c:v>
                      </c:pt>
                      <c:pt idx="8">
                        <c:v>266.34736513465339</c:v>
                      </c:pt>
                      <c:pt idx="9">
                        <c:v>337.55384186638724</c:v>
                      </c:pt>
                      <c:pt idx="10">
                        <c:v>366.34352548676316</c:v>
                      </c:pt>
                      <c:pt idx="11">
                        <c:v>340.72048438000189</c:v>
                      </c:pt>
                      <c:pt idx="12">
                        <c:v>297.51822554573181</c:v>
                      </c:pt>
                      <c:pt idx="13" formatCode="0.0">
                        <c:v>297.51822554573181</c:v>
                      </c:pt>
                      <c:pt idx="14" formatCode="0.0">
                        <c:v>291.17397314505604</c:v>
                      </c:pt>
                    </c:numCache>
                  </c16:filteredLitCache>
                </c:ext>
              </c:extLst>
              <c:f/>
              <c:numCache>
                <c:formatCode>0</c:formatCode>
                <c:ptCount val="5"/>
                <c:pt idx="0" formatCode="0.0">
                  <c:v>280.08675054580448</c:v>
                </c:pt>
                <c:pt idx="1" formatCode="0.0">
                  <c:v>273.705910243988</c:v>
                </c:pt>
                <c:pt idx="2" formatCode="0.0">
                  <c:v>267.9239314623232</c:v>
                </c:pt>
                <c:pt idx="3" formatCode="0.0">
                  <c:v>298.36186693019971</c:v>
                </c:pt>
                <c:pt idx="4" formatCode="0.0">
                  <c:v>360.56617323981391</c:v>
                </c:pt>
              </c:numCache>
            </c:numRef>
          </c:val>
          <c:extLst>
            <c:ext xmlns:c16="http://schemas.microsoft.com/office/drawing/2014/chart" uri="{C3380CC4-5D6E-409C-BE32-E72D297353CC}">
              <c16:uniqueId val="{00000001-E2E3-4AA2-824F-4B4634BDDF00}"/>
            </c:ext>
          </c:extLst>
        </c:ser>
        <c:ser>
          <c:idx val="3"/>
          <c:order val="2"/>
          <c:tx>
            <c:v>Prix au producteur du sorgho blanc</c:v>
          </c:tx>
          <c:spPr>
            <a:solidFill>
              <a:schemeClr val="accent4"/>
            </a:solid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122.48598674562243</c:v>
                      </c:pt>
                      <c:pt idx="1">
                        <c:v>130.65267735604883</c:v>
                      </c:pt>
                      <c:pt idx="2">
                        <c:v>147.84101975158407</c:v>
                      </c:pt>
                      <c:pt idx="3">
                        <c:v>145.54481247568887</c:v>
                      </c:pt>
                      <c:pt idx="4">
                        <c:v>151.35441176197517</c:v>
                      </c:pt>
                      <c:pt idx="5">
                        <c:v>171.3810813661606</c:v>
                      </c:pt>
                      <c:pt idx="6">
                        <c:v>179.72472934218308</c:v>
                      </c:pt>
                      <c:pt idx="7">
                        <c:v>189.64331909876023</c:v>
                      </c:pt>
                      <c:pt idx="8">
                        <c:v>220.26853738128821</c:v>
                      </c:pt>
                      <c:pt idx="9">
                        <c:v>274.7478814382402</c:v>
                      </c:pt>
                      <c:pt idx="10">
                        <c:v>294.6685035463363</c:v>
                      </c:pt>
                      <c:pt idx="11">
                        <c:v>244.78104652626806</c:v>
                      </c:pt>
                      <c:pt idx="12">
                        <c:v>237.40654162089029</c:v>
                      </c:pt>
                      <c:pt idx="13" formatCode="0.0">
                        <c:v>237.40654162089029</c:v>
                      </c:pt>
                      <c:pt idx="14" formatCode="0.0">
                        <c:v>235.54029134114583</c:v>
                      </c:pt>
                    </c:numCache>
                  </c16:filteredLitCache>
                </c:ext>
              </c:extLst>
              <c:f/>
              <c:numCache>
                <c:formatCode>0</c:formatCode>
                <c:ptCount val="5"/>
                <c:pt idx="0" formatCode="0.0">
                  <c:v>236.14500303692284</c:v>
                </c:pt>
                <c:pt idx="1" formatCode="0.0">
                  <c:v>233.28134572347008</c:v>
                </c:pt>
                <c:pt idx="2" formatCode="0.0">
                  <c:v>227.23526059881291</c:v>
                </c:pt>
                <c:pt idx="3" formatCode="0.0">
                  <c:v>260.6335344002261</c:v>
                </c:pt>
                <c:pt idx="4" formatCode="0.0">
                  <c:v>291.89034447474791</c:v>
                </c:pt>
              </c:numCache>
            </c:numRef>
          </c:val>
          <c:extLst>
            <c:ext xmlns:c16="http://schemas.microsoft.com/office/drawing/2014/chart" uri="{C3380CC4-5D6E-409C-BE32-E72D297353CC}">
              <c16:uniqueId val="{00000002-E2E3-4AA2-824F-4B4634BDDF00}"/>
            </c:ext>
          </c:extLst>
        </c:ser>
        <c:dLbls>
          <c:showLegendKey val="0"/>
          <c:showVal val="0"/>
          <c:showCatName val="0"/>
          <c:showSerName val="0"/>
          <c:showPercent val="0"/>
          <c:showBubbleSize val="0"/>
        </c:dLbls>
        <c:gapWidth val="150"/>
        <c:axId val="611590536"/>
        <c:axId val="611594800"/>
      </c:barChart>
      <c:catAx>
        <c:axId val="61159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611594800"/>
        <c:crosses val="autoZero"/>
        <c:auto val="1"/>
        <c:lblAlgn val="ctr"/>
        <c:lblOffset val="100"/>
        <c:noMultiLvlLbl val="0"/>
      </c:catAx>
      <c:valAx>
        <c:axId val="611594800"/>
        <c:scaling>
          <c:orientation val="minMax"/>
          <c:max val="37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611590536"/>
        <c:crosses val="autoZero"/>
        <c:crossBetween val="between"/>
      </c:valAx>
      <c:spPr>
        <a:solidFill>
          <a:sysClr val="window" lastClr="FFFFFF"/>
        </a:solidFill>
        <a:ln>
          <a:noFill/>
        </a:ln>
        <a:effectLst/>
      </c:spPr>
    </c:plotArea>
    <c:legend>
      <c:legendPos val="b"/>
      <c:legendEntry>
        <c:idx val="0"/>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egendEntry>
        <c:idx val="2"/>
        <c:txPr>
          <a:bodyPr rot="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6.4573720704913698E-2"/>
          <c:y val="0.79483429635642999"/>
          <c:w val="0.90462560686898497"/>
          <c:h val="0.156026946856293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u="sng">
                <a:latin typeface="Arial" panose="020B0604020202020204" pitchFamily="34" charset="0"/>
                <a:cs typeface="Arial" panose="020B0604020202020204" pitchFamily="34" charset="0"/>
              </a:rPr>
              <a:t>L'évolution des prix au détail des principales céréales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0116714134137487"/>
          <c:y val="0.1260437772381256"/>
          <c:w val="0.85982576646004361"/>
          <c:h val="0.56882380356661022"/>
        </c:manualLayout>
      </c:layout>
      <c:barChart>
        <c:barDir val="col"/>
        <c:grouping val="clustered"/>
        <c:varyColors val="0"/>
        <c:ser>
          <c:idx val="1"/>
          <c:order val="0"/>
          <c:tx>
            <c:v>Prix au consommateur du maïs blanc</c:v>
          </c:tx>
          <c:spPr>
            <a:pattFill prst="pct80">
              <a:fgClr>
                <a:schemeClr val="accent2">
                  <a:lumMod val="75000"/>
                </a:schemeClr>
              </a:fgClr>
              <a:bgClr>
                <a:schemeClr val="bg1"/>
              </a:bgClr>
            </a:patt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138.75364399935577</c:v>
                      </c:pt>
                      <c:pt idx="1">
                        <c:v>145.53768159245689</c:v>
                      </c:pt>
                      <c:pt idx="2">
                        <c:v>163.19367053037664</c:v>
                      </c:pt>
                      <c:pt idx="3">
                        <c:v>163.78033769546991</c:v>
                      </c:pt>
                      <c:pt idx="4">
                        <c:v>173.04443002636469</c:v>
                      </c:pt>
                      <c:pt idx="5">
                        <c:v>201.59487203466827</c:v>
                      </c:pt>
                      <c:pt idx="6">
                        <c:v>217.8548296788382</c:v>
                      </c:pt>
                      <c:pt idx="7">
                        <c:v>224.02910153525215</c:v>
                      </c:pt>
                      <c:pt idx="8">
                        <c:v>245.52498897068085</c:v>
                      </c:pt>
                      <c:pt idx="9">
                        <c:v>298.98020093458075</c:v>
                      </c:pt>
                      <c:pt idx="10">
                        <c:v>300.41753372767613</c:v>
                      </c:pt>
                      <c:pt idx="11">
                        <c:v>272.21806363453942</c:v>
                      </c:pt>
                      <c:pt idx="12">
                        <c:v>276.90390074638532</c:v>
                      </c:pt>
                      <c:pt idx="13" formatCode="0.0">
                        <c:v>276.90390074638532</c:v>
                      </c:pt>
                      <c:pt idx="14" formatCode="0.0">
                        <c:v>262.63842494147167</c:v>
                      </c:pt>
                    </c:numCache>
                  </c16:filteredLitCache>
                </c:ext>
              </c:extLst>
              <c:f/>
              <c:numCache>
                <c:formatCode>0</c:formatCode>
                <c:ptCount val="5"/>
                <c:pt idx="0" formatCode="0.0">
                  <c:v>260.66151695100092</c:v>
                </c:pt>
                <c:pt idx="1" formatCode="0.0">
                  <c:v>272.21806363453942</c:v>
                </c:pt>
                <c:pt idx="2" formatCode="0.0">
                  <c:v>250.69219491663171</c:v>
                </c:pt>
                <c:pt idx="3" formatCode="0.0">
                  <c:v>263.97853859649308</c:v>
                </c:pt>
                <c:pt idx="4" formatCode="0.0">
                  <c:v>304.0815243442363</c:v>
                </c:pt>
              </c:numCache>
            </c:numRef>
          </c:val>
          <c:extLst>
            <c:ext xmlns:c16="http://schemas.microsoft.com/office/drawing/2014/chart" uri="{C3380CC4-5D6E-409C-BE32-E72D297353CC}">
              <c16:uniqueId val="{00000000-5F43-481A-B139-234C3B535BA2}"/>
            </c:ext>
          </c:extLst>
        </c:ser>
        <c:ser>
          <c:idx val="2"/>
          <c:order val="1"/>
          <c:tx>
            <c:v>Prix au consommateur du mil local</c:v>
          </c:tx>
          <c:spPr>
            <a:solidFill>
              <a:srgbClr val="FFFF00"/>
            </a:solid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181.61540794749854</c:v>
                      </c:pt>
                      <c:pt idx="1">
                        <c:v>196.59278405186299</c:v>
                      </c:pt>
                      <c:pt idx="2">
                        <c:v>223.5524035251502</c:v>
                      </c:pt>
                      <c:pt idx="3">
                        <c:v>222.12337080701835</c:v>
                      </c:pt>
                      <c:pt idx="4">
                        <c:v>222.05779591826877</c:v>
                      </c:pt>
                      <c:pt idx="5">
                        <c:v>238.2149026915682</c:v>
                      </c:pt>
                      <c:pt idx="6">
                        <c:v>237.35858237847734</c:v>
                      </c:pt>
                      <c:pt idx="7">
                        <c:v>261.83936109703399</c:v>
                      </c:pt>
                      <c:pt idx="8">
                        <c:v>306.89449334963405</c:v>
                      </c:pt>
                      <c:pt idx="9">
                        <c:v>380.81593567763116</c:v>
                      </c:pt>
                      <c:pt idx="10">
                        <c:v>418.6607659118344</c:v>
                      </c:pt>
                      <c:pt idx="11">
                        <c:v>407.88576079635112</c:v>
                      </c:pt>
                      <c:pt idx="12">
                        <c:v>365.38763385421106</c:v>
                      </c:pt>
                      <c:pt idx="13" formatCode="0.0">
                        <c:v>365.38763385421106</c:v>
                      </c:pt>
                      <c:pt idx="14" formatCode="0.0">
                        <c:v>358.31931730944694</c:v>
                      </c:pt>
                    </c:numCache>
                  </c16:filteredLitCache>
                </c:ext>
              </c:extLst>
              <c:f/>
              <c:numCache>
                <c:formatCode>0</c:formatCode>
                <c:ptCount val="5"/>
                <c:pt idx="0" formatCode="0.0">
                  <c:v>347.4199134906649</c:v>
                </c:pt>
                <c:pt idx="1" formatCode="0.0">
                  <c:v>339.56775687246608</c:v>
                </c:pt>
                <c:pt idx="2" formatCode="0.0">
                  <c:v>340.31224501999941</c:v>
                </c:pt>
                <c:pt idx="3" formatCode="0.0">
                  <c:v>356.46376147005293</c:v>
                </c:pt>
                <c:pt idx="4" formatCode="0.0">
                  <c:v>427.70629853296447</c:v>
                </c:pt>
              </c:numCache>
            </c:numRef>
          </c:val>
          <c:extLst>
            <c:ext xmlns:c16="http://schemas.microsoft.com/office/drawing/2014/chart" uri="{C3380CC4-5D6E-409C-BE32-E72D297353CC}">
              <c16:uniqueId val="{00000001-5F43-481A-B139-234C3B535BA2}"/>
            </c:ext>
          </c:extLst>
        </c:ser>
        <c:ser>
          <c:idx val="3"/>
          <c:order val="2"/>
          <c:tx>
            <c:v>Prix au consommateur du sorgho blanc</c:v>
          </c:tx>
          <c:spPr>
            <a:pattFill prst="pct80">
              <a:fgClr>
                <a:schemeClr val="accent6">
                  <a:lumMod val="50000"/>
                </a:schemeClr>
              </a:fgClr>
              <a:bgClr>
                <a:schemeClr val="bg1"/>
              </a:bgClr>
            </a:pattFill>
            <a:ln>
              <a:solidFill>
                <a:schemeClr val="lt1">
                  <a:shade val="50000"/>
                </a:schemeClr>
              </a:solid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148.41731151641417</c:v>
                      </c:pt>
                      <c:pt idx="1">
                        <c:v>156.31796308992685</c:v>
                      </c:pt>
                      <c:pt idx="2">
                        <c:v>173.16234674806947</c:v>
                      </c:pt>
                      <c:pt idx="3">
                        <c:v>163.69896143261431</c:v>
                      </c:pt>
                      <c:pt idx="4">
                        <c:v>172.57689815418485</c:v>
                      </c:pt>
                      <c:pt idx="5">
                        <c:v>189.14817996169577</c:v>
                      </c:pt>
                      <c:pt idx="6">
                        <c:v>198.12252578992238</c:v>
                      </c:pt>
                      <c:pt idx="7">
                        <c:v>210.86450057366881</c:v>
                      </c:pt>
                      <c:pt idx="8">
                        <c:v>253.78309074459654</c:v>
                      </c:pt>
                      <c:pt idx="9">
                        <c:v>323.62806513775075</c:v>
                      </c:pt>
                      <c:pt idx="10">
                        <c:v>349.10473746739655</c:v>
                      </c:pt>
                      <c:pt idx="11">
                        <c:v>316.37837425801496</c:v>
                      </c:pt>
                      <c:pt idx="12">
                        <c:v>298.54123692500474</c:v>
                      </c:pt>
                      <c:pt idx="13" formatCode="0.0">
                        <c:v>298.54123692500474</c:v>
                      </c:pt>
                      <c:pt idx="14" formatCode="0.0">
                        <c:v>294.5195344944193</c:v>
                      </c:pt>
                    </c:numCache>
                  </c16:filteredLitCache>
                </c:ext>
              </c:extLst>
              <c:f/>
              <c:numCache>
                <c:formatCode>0</c:formatCode>
                <c:ptCount val="5"/>
                <c:pt idx="0" formatCode="0.0">
                  <c:v>298.74694139459717</c:v>
                </c:pt>
                <c:pt idx="1" formatCode="0.0">
                  <c:v>288.64541797316832</c:v>
                </c:pt>
                <c:pt idx="2" formatCode="0.0">
                  <c:v>286.46117512577712</c:v>
                </c:pt>
                <c:pt idx="3" formatCode="0.0">
                  <c:v>311.08032784124816</c:v>
                </c:pt>
                <c:pt idx="4" formatCode="0.0">
                  <c:v>347.18591798872927</c:v>
                </c:pt>
              </c:numCache>
            </c:numRef>
          </c:val>
          <c:extLst>
            <c:ext xmlns:c16="http://schemas.microsoft.com/office/drawing/2014/chart" uri="{C3380CC4-5D6E-409C-BE32-E72D297353CC}">
              <c16:uniqueId val="{00000002-5F43-481A-B139-234C3B535BA2}"/>
            </c:ext>
          </c:extLst>
        </c:ser>
        <c:dLbls>
          <c:showLegendKey val="0"/>
          <c:showVal val="0"/>
          <c:showCatName val="0"/>
          <c:showSerName val="0"/>
          <c:showPercent val="0"/>
          <c:showBubbleSize val="0"/>
        </c:dLbls>
        <c:gapWidth val="150"/>
        <c:axId val="456238856"/>
        <c:axId val="456242136"/>
      </c:barChart>
      <c:catAx>
        <c:axId val="45623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crossAx val="456242136"/>
        <c:crosses val="autoZero"/>
        <c:auto val="1"/>
        <c:lblAlgn val="ctr"/>
        <c:lblOffset val="100"/>
        <c:noMultiLvlLbl val="0"/>
      </c:catAx>
      <c:valAx>
        <c:axId val="456242136"/>
        <c:scaling>
          <c:orientation val="minMax"/>
          <c:max val="4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crossAx val="456238856"/>
        <c:crosses val="autoZero"/>
        <c:crossBetween val="between"/>
      </c:valAx>
      <c:spPr>
        <a:solidFill>
          <a:sysClr val="window" lastClr="FFFFFF"/>
        </a:solidFill>
        <a:ln>
          <a:noFill/>
        </a:ln>
        <a:effectLst/>
      </c:spPr>
    </c:plotArea>
    <c:legend>
      <c:legendPos val="b"/>
      <c:layout>
        <c:manualLayout>
          <c:xMode val="edge"/>
          <c:yMode val="edge"/>
          <c:x val="9.7447975253093358E-2"/>
          <c:y val="0.79154568214996179"/>
          <c:w val="0.85279105736782901"/>
          <c:h val="0.15851474781868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dk1"/>
                </a:solidFill>
                <a:effectLst/>
                <a:latin typeface="Arial" panose="020B0604020202020204" pitchFamily="34" charset="0"/>
                <a:ea typeface="+mn-ea"/>
                <a:cs typeface="Arial" panose="020B0604020202020204" pitchFamily="34" charset="0"/>
              </a:defRPr>
            </a:pPr>
            <a:r>
              <a:rPr lang="fr-FR" b="1"/>
              <a:t>L'évolution des prix au producteur des produits de rente</a:t>
            </a:r>
          </a:p>
        </c:rich>
      </c:tx>
      <c:overlay val="0"/>
      <c:spPr>
        <a:noFill/>
        <a:ln>
          <a:noFill/>
        </a:ln>
        <a:effectLst/>
      </c:spPr>
      <c:txPr>
        <a:bodyPr rot="0" spcFirstLastPara="1" vertOverflow="ellipsis" vert="horz" wrap="square" anchor="ctr" anchorCtr="1"/>
        <a:lstStyle/>
        <a:p>
          <a:pPr>
            <a:defRPr lang="en-US" sz="1080" b="1" i="0" u="none" strike="noStrike" kern="1200" spc="0" baseline="0">
              <a:solidFill>
                <a:schemeClr val="dk1"/>
              </a:solidFill>
              <a:effectLst/>
              <a:latin typeface="Arial" panose="020B0604020202020204" pitchFamily="34" charset="0"/>
              <a:ea typeface="+mn-ea"/>
              <a:cs typeface="Arial" panose="020B0604020202020204" pitchFamily="34" charset="0"/>
            </a:defRPr>
          </a:pPr>
          <a:endParaRPr lang="fr-BF"/>
        </a:p>
      </c:txPr>
    </c:title>
    <c:autoTitleDeleted val="0"/>
    <c:plotArea>
      <c:layout/>
      <c:barChart>
        <c:barDir val="col"/>
        <c:grouping val="clustered"/>
        <c:varyColors val="0"/>
        <c:ser>
          <c:idx val="1"/>
          <c:order val="0"/>
          <c:tx>
            <c:v>Prix au producteur du riz décortiqué</c:v>
          </c:tx>
          <c:spPr>
            <a:pattFill prst="pct80">
              <a:fgClr>
                <a:schemeClr val="accent6">
                  <a:lumMod val="75000"/>
                </a:schemeClr>
              </a:fgClr>
              <a:bgClr>
                <a:schemeClr val="bg1"/>
              </a:bgClr>
            </a:patt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c:formatCode>
                      <c:ptCount val="15"/>
                      <c:pt idx="0">
                        <c:v>284.88597941045401</c:v>
                      </c:pt>
                      <c:pt idx="1">
                        <c:v>296.64320309744943</c:v>
                      </c:pt>
                      <c:pt idx="2">
                        <c:v>313.8586161320506</c:v>
                      </c:pt>
                      <c:pt idx="3">
                        <c:v>311.17081636915026</c:v>
                      </c:pt>
                      <c:pt idx="4">
                        <c:v>318.77180265538834</c:v>
                      </c:pt>
                      <c:pt idx="5">
                        <c:v>332.96767449472463</c:v>
                      </c:pt>
                      <c:pt idx="6">
                        <c:v>319.02184967880413</c:v>
                      </c:pt>
                      <c:pt idx="7">
                        <c:v>320.7156421228172</c:v>
                      </c:pt>
                      <c:pt idx="8">
                        <c:v>336.30679768113532</c:v>
                      </c:pt>
                      <c:pt idx="9">
                        <c:v>347.27870632495751</c:v>
                      </c:pt>
                      <c:pt idx="10">
                        <c:v>361.62424355704871</c:v>
                      </c:pt>
                      <c:pt idx="11">
                        <c:v>353.15377358143633</c:v>
                      </c:pt>
                      <c:pt idx="12">
                        <c:v>364.36801138609843</c:v>
                      </c:pt>
                      <c:pt idx="13" formatCode="0.0">
                        <c:v>364.36801138609843</c:v>
                      </c:pt>
                      <c:pt idx="14" formatCode="0.0">
                        <c:v>372.05481490178823</c:v>
                      </c:pt>
                    </c:numCache>
                  </c16:filteredLitCache>
                </c:ext>
              </c:extLst>
              <c:f/>
              <c:numCache>
                <c:formatCode>0</c:formatCode>
                <c:ptCount val="5"/>
                <c:pt idx="0" formatCode="0.0">
                  <c:v>382.50806276907332</c:v>
                </c:pt>
                <c:pt idx="1" formatCode="0.0">
                  <c:v>369.58500367706893</c:v>
                </c:pt>
                <c:pt idx="2" formatCode="0.0">
                  <c:v>370.11907493259559</c:v>
                </c:pt>
                <c:pt idx="3" formatCode="0.0">
                  <c:v>387.83078146043164</c:v>
                </c:pt>
                <c:pt idx="4" formatCode="0.0">
                  <c:v>414.34002047769383</c:v>
                </c:pt>
              </c:numCache>
            </c:numRef>
          </c:val>
          <c:extLst>
            <c:ext xmlns:c16="http://schemas.microsoft.com/office/drawing/2014/chart" uri="{C3380CC4-5D6E-409C-BE32-E72D297353CC}">
              <c16:uniqueId val="{00000000-9314-413A-BCDA-EADBB64A9A19}"/>
            </c:ext>
          </c:extLst>
        </c:ser>
        <c:ser>
          <c:idx val="2"/>
          <c:order val="1"/>
          <c:tx>
            <c:v>Prix au producteur du sésame</c:v>
          </c:tx>
          <c:spPr>
            <a:solidFill>
              <a:schemeClr val="accent3"/>
            </a:solid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4"/>
                <c:pt idx="0">
                  <c:v>3T2023</c:v>
                </c:pt>
                <c:pt idx="1">
                  <c:v>4T2023</c:v>
                </c:pt>
                <c:pt idx="2">
                  <c:v>1T2024</c:v>
                </c:pt>
                <c:pt idx="3">
                  <c:v>2T2024</c:v>
                </c:pt>
              </c:strCache>
            </c:strRef>
          </c:cat>
          <c:val>
            <c:numRef>
              <c:extLst>
                <c:ext xmlns:c16="http://schemas.microsoft.com/office/drawing/2014/chart" uri="{F5D05F6E-A05E-4728-AFD3-386EB277150F}">
                  <c16:filteredLitCache>
                    <c:numCache>
                      <c:formatCode>0.0</c:formatCode>
                      <c:ptCount val="15"/>
                      <c:pt idx="0">
                        <c:v>508.39837824554041</c:v>
                      </c:pt>
                      <c:pt idx="1">
                        <c:v>507.64267609490292</c:v>
                      </c:pt>
                      <c:pt idx="2">
                        <c:v>543.2572295343308</c:v>
                      </c:pt>
                      <c:pt idx="3">
                        <c:v>477.9026845720079</c:v>
                      </c:pt>
                      <c:pt idx="4">
                        <c:v>527.86937180978282</c:v>
                      </c:pt>
                      <c:pt idx="5">
                        <c:v>607.73300796084925</c:v>
                      </c:pt>
                      <c:pt idx="6">
                        <c:v>523.06773167362917</c:v>
                      </c:pt>
                      <c:pt idx="7">
                        <c:v>575.26560189102645</c:v>
                      </c:pt>
                      <c:pt idx="8">
                        <c:v>672.25025683932859</c:v>
                      </c:pt>
                      <c:pt idx="9">
                        <c:v>719.98274912893078</c:v>
                      </c:pt>
                      <c:pt idx="10">
                        <c:v>789.20346351906085</c:v>
                      </c:pt>
                      <c:pt idx="11">
                        <c:v>719.85762157016325</c:v>
                      </c:pt>
                      <c:pt idx="12">
                        <c:v>772.06302440179104</c:v>
                      </c:pt>
                      <c:pt idx="13">
                        <c:v>772.06302440179104</c:v>
                      </c:pt>
                      <c:pt idx="14">
                        <c:v>724.01456821986596</c:v>
                      </c:pt>
                    </c:numCache>
                  </c16:filteredLitCache>
                </c:ext>
              </c:extLst>
              <c:f/>
              <c:numCache>
                <c:formatCode>0.0</c:formatCode>
                <c:ptCount val="5"/>
                <c:pt idx="0">
                  <c:v>860.2962855747769</c:v>
                </c:pt>
                <c:pt idx="1">
                  <c:v>746.6879160563152</c:v>
                </c:pt>
                <c:pt idx="2">
                  <c:v>875.67357777630843</c:v>
                </c:pt>
                <c:pt idx="3">
                  <c:v>767.84125683496859</c:v>
                </c:pt>
                <c:pt idx="4">
                  <c:v>975.26172970618734</c:v>
                </c:pt>
              </c:numCache>
            </c:numRef>
          </c:val>
          <c:extLst>
            <c:ext xmlns:c16="http://schemas.microsoft.com/office/drawing/2014/chart" uri="{C3380CC4-5D6E-409C-BE32-E72D297353CC}">
              <c16:uniqueId val="{00000001-9314-413A-BCDA-EADBB64A9A19}"/>
            </c:ext>
          </c:extLst>
        </c:ser>
        <c:ser>
          <c:idx val="3"/>
          <c:order val="2"/>
          <c:tx>
            <c:v>Prix au producteur du niébé</c:v>
          </c:tx>
          <c:spPr>
            <a:solidFill>
              <a:schemeClr val="accent4"/>
            </a:solid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0.0</c:formatCode>
                      <c:ptCount val="15"/>
                      <c:pt idx="0">
                        <c:v>309.56285134903106</c:v>
                      </c:pt>
                      <c:pt idx="1">
                        <c:v>327.04680286266404</c:v>
                      </c:pt>
                      <c:pt idx="2">
                        <c:v>340.0169724782308</c:v>
                      </c:pt>
                      <c:pt idx="3">
                        <c:v>306.30104410576092</c:v>
                      </c:pt>
                      <c:pt idx="4">
                        <c:v>366.80228857175263</c:v>
                      </c:pt>
                      <c:pt idx="5">
                        <c:v>407.50493895983453</c:v>
                      </c:pt>
                      <c:pt idx="6">
                        <c:v>480.62386913492219</c:v>
                      </c:pt>
                      <c:pt idx="7">
                        <c:v>451.17127773400506</c:v>
                      </c:pt>
                      <c:pt idx="8">
                        <c:v>518.63753745944643</c:v>
                      </c:pt>
                      <c:pt idx="9">
                        <c:v>553.10814915666663</c:v>
                      </c:pt>
                      <c:pt idx="10">
                        <c:v>543.81994195803247</c:v>
                      </c:pt>
                      <c:pt idx="11">
                        <c:v>351.0950406007093</c:v>
                      </c:pt>
                      <c:pt idx="12">
                        <c:v>363.17223869152167</c:v>
                      </c:pt>
                      <c:pt idx="13">
                        <c:v>363.17223869152167</c:v>
                      </c:pt>
                      <c:pt idx="14">
                        <c:v>344.8415139374909</c:v>
                      </c:pt>
                    </c:numCache>
                  </c16:filteredLitCache>
                </c:ext>
              </c:extLst>
              <c:f/>
              <c:numCache>
                <c:formatCode>0.0</c:formatCode>
                <c:ptCount val="5"/>
                <c:pt idx="0">
                  <c:v>330.04830456284617</c:v>
                </c:pt>
                <c:pt idx="1">
                  <c:v>320.51596776770538</c:v>
                </c:pt>
                <c:pt idx="2">
                  <c:v>410.0300026621963</c:v>
                </c:pt>
                <c:pt idx="3">
                  <c:v>494.26056293911398</c:v>
                </c:pt>
                <c:pt idx="4">
                  <c:v>646.00527814431155</c:v>
                </c:pt>
              </c:numCache>
            </c:numRef>
          </c:val>
          <c:extLst>
            <c:ext xmlns:c16="http://schemas.microsoft.com/office/drawing/2014/chart" uri="{C3380CC4-5D6E-409C-BE32-E72D297353CC}">
              <c16:uniqueId val="{00000002-9314-413A-BCDA-EADBB64A9A19}"/>
            </c:ext>
          </c:extLst>
        </c:ser>
        <c:dLbls>
          <c:showLegendKey val="0"/>
          <c:showVal val="0"/>
          <c:showCatName val="0"/>
          <c:showSerName val="0"/>
          <c:showPercent val="0"/>
          <c:showBubbleSize val="0"/>
        </c:dLbls>
        <c:gapWidth val="150"/>
        <c:axId val="1121064848"/>
        <c:axId val="1121068128"/>
      </c:barChart>
      <c:catAx>
        <c:axId val="11210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800" b="0" i="0" u="none" strike="noStrike" kern="1200" baseline="0">
                <a:solidFill>
                  <a:schemeClr val="dk1"/>
                </a:solidFill>
                <a:effectLst/>
                <a:latin typeface="Arial" panose="020B0604020202020204" pitchFamily="34" charset="0"/>
                <a:ea typeface="+mn-ea"/>
                <a:cs typeface="Arial" panose="020B0604020202020204" pitchFamily="34" charset="0"/>
              </a:defRPr>
            </a:pPr>
            <a:endParaRPr lang="fr-BF"/>
          </a:p>
        </c:txPr>
        <c:crossAx val="1121068128"/>
        <c:crosses val="autoZero"/>
        <c:auto val="1"/>
        <c:lblAlgn val="ctr"/>
        <c:lblOffset val="100"/>
        <c:noMultiLvlLbl val="0"/>
      </c:catAx>
      <c:valAx>
        <c:axId val="112106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dk1"/>
                </a:solidFill>
                <a:effectLst/>
                <a:latin typeface="Arial" panose="020B0604020202020204" pitchFamily="34" charset="0"/>
                <a:ea typeface="+mn-ea"/>
                <a:cs typeface="Arial" panose="020B0604020202020204" pitchFamily="34" charset="0"/>
              </a:defRPr>
            </a:pPr>
            <a:endParaRPr lang="fr-BF"/>
          </a:p>
        </c:txPr>
        <c:crossAx val="1121064848"/>
        <c:crosses val="autoZero"/>
        <c:crossBetween val="between"/>
      </c:valAx>
      <c:spPr>
        <a:solidFill>
          <a:sysClr val="window" lastClr="FFFFFF"/>
        </a:solidFill>
        <a:ln>
          <a:noFill/>
        </a:ln>
        <a:effectLst/>
      </c:spPr>
    </c:plotArea>
    <c:legend>
      <c:legendPos val="b"/>
      <c:legendEntry>
        <c:idx val="0"/>
        <c:txPr>
          <a:bodyPr rot="0" spcFirstLastPara="1" vertOverflow="ellipsis" vert="horz" wrap="square" anchor="ctr" anchorCtr="1"/>
          <a:lstStyle/>
          <a:p>
            <a:pPr>
              <a:defRPr lang="en-US" sz="9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lang="en-US" sz="9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legendEntry>
        <c:idx val="2"/>
        <c:txPr>
          <a:bodyPr rot="0" spcFirstLastPara="1" vertOverflow="ellipsis" vert="horz" wrap="square" anchor="ctr" anchorCtr="1"/>
          <a:lstStyle/>
          <a:p>
            <a:pPr>
              <a:defRPr lang="en-US" sz="9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Entry>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lang="en-US" sz="900">
          <a:solidFill>
            <a:schemeClr val="dk1"/>
          </a:solidFill>
          <a:effectLst/>
          <a:latin typeface="Arial" panose="020B0604020202020204" pitchFamily="34" charset="0"/>
          <a:ea typeface="+mn-ea"/>
          <a:cs typeface="Arial" panose="020B0604020202020204" pitchFamily="34" charset="0"/>
        </a:defRPr>
      </a:pPr>
      <a:endParaRPr lang="fr-BF"/>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u="none">
                <a:solidFill>
                  <a:sysClr val="windowText" lastClr="000000"/>
                </a:solidFill>
              </a:rPr>
              <a:t>L'évolution des prix au détail des produits de rente</a:t>
            </a:r>
          </a:p>
        </c:rich>
      </c:tx>
      <c:layout>
        <c:manualLayout>
          <c:xMode val="edge"/>
          <c:yMode val="edge"/>
          <c:x val="0.15996495994529575"/>
          <c:y val="0"/>
        </c:manualLayout>
      </c:layout>
      <c:overlay val="0"/>
      <c:spPr>
        <a:noFill/>
        <a:ln>
          <a:noFill/>
        </a:ln>
        <a:effectLst/>
      </c:spPr>
      <c:txPr>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title>
    <c:autoTitleDeleted val="0"/>
    <c:plotArea>
      <c:layout>
        <c:manualLayout>
          <c:layoutTarget val="inner"/>
          <c:xMode val="edge"/>
          <c:yMode val="edge"/>
          <c:x val="7.9247594050743664E-2"/>
          <c:y val="0.13122703412073491"/>
          <c:w val="0.89019685039370078"/>
          <c:h val="0.42280584718576847"/>
        </c:manualLayout>
      </c:layout>
      <c:barChart>
        <c:barDir val="col"/>
        <c:grouping val="clustered"/>
        <c:varyColors val="0"/>
        <c:ser>
          <c:idx val="1"/>
          <c:order val="0"/>
          <c:tx>
            <c:v>Prix au consommateur du riz décortiqué</c:v>
          </c:tx>
          <c:spPr>
            <a:solidFill>
              <a:schemeClr val="accent2"/>
            </a:solidFill>
            <a:ln>
              <a:noFill/>
            </a:ln>
            <a:effectLst/>
            <a:scene3d>
              <a:camera prst="orthographicFront"/>
              <a:lightRig rig="threePt" dir="t"/>
            </a:scene3d>
            <a:sp3d/>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0.0</c:formatCode>
                      <c:ptCount val="15"/>
                      <c:pt idx="0">
                        <c:v>312.41566796957272</c:v>
                      </c:pt>
                      <c:pt idx="1">
                        <c:v>313.30686788122637</c:v>
                      </c:pt>
                      <c:pt idx="2">
                        <c:v>323.3106674558976</c:v>
                      </c:pt>
                      <c:pt idx="3">
                        <c:v>326.71067459006719</c:v>
                      </c:pt>
                      <c:pt idx="4">
                        <c:v>324.44752505433325</c:v>
                      </c:pt>
                      <c:pt idx="5">
                        <c:v>336.00340793944821</c:v>
                      </c:pt>
                      <c:pt idx="6">
                        <c:v>344.94394345501672</c:v>
                      </c:pt>
                      <c:pt idx="7">
                        <c:v>343.48303386048292</c:v>
                      </c:pt>
                      <c:pt idx="8">
                        <c:v>354.25276512500596</c:v>
                      </c:pt>
                      <c:pt idx="9">
                        <c:v>381.25558943156324</c:v>
                      </c:pt>
                      <c:pt idx="10">
                        <c:v>402.350513976228</c:v>
                      </c:pt>
                      <c:pt idx="11">
                        <c:v>395.96368767981431</c:v>
                      </c:pt>
                      <c:pt idx="12">
                        <c:v>384.13249541748752</c:v>
                      </c:pt>
                      <c:pt idx="13">
                        <c:v>384.13249541748752</c:v>
                      </c:pt>
                      <c:pt idx="14">
                        <c:v>400.58489444624621</c:v>
                      </c:pt>
                    </c:numCache>
                  </c16:filteredLitCache>
                </c:ext>
              </c:extLst>
              <c:f/>
              <c:numCache>
                <c:formatCode>0.0</c:formatCode>
                <c:ptCount val="5"/>
                <c:pt idx="0">
                  <c:v>409.0181142644945</c:v>
                </c:pt>
                <c:pt idx="1">
                  <c:v>412.36624180195378</c:v>
                </c:pt>
                <c:pt idx="2">
                  <c:v>414.87640430226048</c:v>
                </c:pt>
                <c:pt idx="3">
                  <c:v>431.13218975358018</c:v>
                </c:pt>
                <c:pt idx="4">
                  <c:v>468.96075287384662</c:v>
                </c:pt>
              </c:numCache>
            </c:numRef>
          </c:val>
          <c:extLst>
            <c:ext xmlns:c16="http://schemas.microsoft.com/office/drawing/2014/chart" uri="{C3380CC4-5D6E-409C-BE32-E72D297353CC}">
              <c16:uniqueId val="{00000000-0413-46D8-9322-A5BE6827F07D}"/>
            </c:ext>
          </c:extLst>
        </c:ser>
        <c:ser>
          <c:idx val="2"/>
          <c:order val="1"/>
          <c:tx>
            <c:v>Prix au consommateur du sésame</c:v>
          </c:tx>
          <c:spPr>
            <a:solidFill>
              <a:schemeClr val="accent1">
                <a:lumMod val="60000"/>
                <a:lumOff val="40000"/>
              </a:schemeClr>
            </a:solidFill>
            <a:ln>
              <a:noFill/>
            </a:ln>
            <a:effectLst/>
            <a:scene3d>
              <a:camera prst="orthographicFront"/>
              <a:lightRig rig="threePt" dir="t"/>
            </a:scene3d>
            <a:sp3d/>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5"/>
                <c:pt idx="0">
                  <c:v>3T2023</c:v>
                </c:pt>
                <c:pt idx="1">
                  <c:v>4T2023</c:v>
                </c:pt>
                <c:pt idx="2">
                  <c:v>1T2024</c:v>
                </c:pt>
                <c:pt idx="3">
                  <c:v>2T2024</c:v>
                </c:pt>
                <c:pt idx="4">
                  <c:v>3T2024</c:v>
                </c:pt>
              </c:strCache>
            </c:strRef>
          </c:cat>
          <c:val>
            <c:numRef>
              <c:extLst>
                <c:ext xmlns:c16="http://schemas.microsoft.com/office/drawing/2014/chart" uri="{F5D05F6E-A05E-4728-AFD3-386EB277150F}">
                  <c16:filteredLitCache>
                    <c:numCache>
                      <c:formatCode>0.0</c:formatCode>
                      <c:ptCount val="15"/>
                      <c:pt idx="0">
                        <c:v>597.69282567712764</c:v>
                      </c:pt>
                      <c:pt idx="1">
                        <c:v>614.25970175101099</c:v>
                      </c:pt>
                      <c:pt idx="2">
                        <c:v>638.5362221638361</c:v>
                      </c:pt>
                      <c:pt idx="3">
                        <c:v>600.38301638946029</c:v>
                      </c:pt>
                      <c:pt idx="4">
                        <c:v>586.95971031907777</c:v>
                      </c:pt>
                      <c:pt idx="5">
                        <c:v>603.40459007263178</c:v>
                      </c:pt>
                      <c:pt idx="6">
                        <c:v>602.59575021063381</c:v>
                      </c:pt>
                      <c:pt idx="7">
                        <c:v>671.37742277740801</c:v>
                      </c:pt>
                      <c:pt idx="8">
                        <c:v>727.59163622382096</c:v>
                      </c:pt>
                      <c:pt idx="9">
                        <c:v>809.4747344768474</c:v>
                      </c:pt>
                      <c:pt idx="10">
                        <c:v>841.25498058143933</c:v>
                      </c:pt>
                      <c:pt idx="11">
                        <c:v>815.31985297077483</c:v>
                      </c:pt>
                      <c:pt idx="12">
                        <c:v>851.59702131884842</c:v>
                      </c:pt>
                      <c:pt idx="13">
                        <c:v>851.59702131884842</c:v>
                      </c:pt>
                      <c:pt idx="14">
                        <c:v>949.90954326056192</c:v>
                      </c:pt>
                    </c:numCache>
                  </c16:filteredLitCache>
                </c:ext>
              </c:extLst>
              <c:f/>
              <c:numCache>
                <c:formatCode>0.0</c:formatCode>
                <c:ptCount val="5"/>
                <c:pt idx="0">
                  <c:v>1033.6072026683667</c:v>
                </c:pt>
                <c:pt idx="1">
                  <c:v>973.97259490617455</c:v>
                </c:pt>
                <c:pt idx="2">
                  <c:v>972.72682810653862</c:v>
                </c:pt>
                <c:pt idx="3">
                  <c:v>962.0242294411255</c:v>
                </c:pt>
                <c:pt idx="4">
                  <c:v>1123.4032955666946</c:v>
                </c:pt>
              </c:numCache>
            </c:numRef>
          </c:val>
          <c:extLst>
            <c:ext xmlns:c16="http://schemas.microsoft.com/office/drawing/2014/chart" uri="{C3380CC4-5D6E-409C-BE32-E72D297353CC}">
              <c16:uniqueId val="{00000001-0413-46D8-9322-A5BE6827F07D}"/>
            </c:ext>
          </c:extLst>
        </c:ser>
        <c:ser>
          <c:idx val="3"/>
          <c:order val="2"/>
          <c:tx>
            <c:v>Prix au consommateur du niébé</c:v>
          </c:tx>
          <c:spPr>
            <a:solidFill>
              <a:schemeClr val="accent4"/>
            </a:solidFill>
            <a:ln>
              <a:noFill/>
            </a:ln>
            <a:effectLst/>
          </c:spPr>
          <c:invertIfNegative val="0"/>
          <c:cat>
            <c:strRef>
              <c:extLst>
                <c:ext xmlns:c16="http://schemas.microsoft.com/office/drawing/2014/chart" uri="{F5D05F6E-A05E-4728-AFD3-386EB277150F}">
                  <c16:filteredLitCache>
                    <c:strCache>
                      <c:ptCount val="15"/>
                      <c:pt idx="0">
                        <c:v>4T2019</c:v>
                      </c:pt>
                      <c:pt idx="1">
                        <c:v>1T2020</c:v>
                      </c:pt>
                      <c:pt idx="2">
                        <c:v>2T2020</c:v>
                      </c:pt>
                      <c:pt idx="3">
                        <c:v>3T2020</c:v>
                      </c:pt>
                      <c:pt idx="4">
                        <c:v>4T2020</c:v>
                      </c:pt>
                      <c:pt idx="5">
                        <c:v>1T2021</c:v>
                      </c:pt>
                      <c:pt idx="6">
                        <c:v>2T2021</c:v>
                      </c:pt>
                      <c:pt idx="7">
                        <c:v>3T2021</c:v>
                      </c:pt>
                      <c:pt idx="8">
                        <c:v>4T2021</c:v>
                      </c:pt>
                      <c:pt idx="9">
                        <c:v>1T2022</c:v>
                      </c:pt>
                      <c:pt idx="10">
                        <c:v>2T2022</c:v>
                      </c:pt>
                      <c:pt idx="11">
                        <c:v>3T2022</c:v>
                      </c:pt>
                      <c:pt idx="12">
                        <c:v>4T2022</c:v>
                      </c:pt>
                      <c:pt idx="13">
                        <c:v>1T2023</c:v>
                      </c:pt>
                      <c:pt idx="14">
                        <c:v>2T2023</c:v>
                      </c:pt>
                    </c:strCache>
                  </c16:filteredLitCache>
                </c:ext>
              </c:extLst>
              <c:f/>
              <c:strCache>
                <c:ptCount val="4"/>
                <c:pt idx="0">
                  <c:v>3T2023</c:v>
                </c:pt>
                <c:pt idx="1">
                  <c:v>4T2023</c:v>
                </c:pt>
                <c:pt idx="2">
                  <c:v>1T2024</c:v>
                </c:pt>
                <c:pt idx="3">
                  <c:v>2T2024</c:v>
                </c:pt>
              </c:strCache>
            </c:strRef>
          </c:cat>
          <c:val>
            <c:numRef>
              <c:extLst>
                <c:ext xmlns:c16="http://schemas.microsoft.com/office/drawing/2014/chart" uri="{F5D05F6E-A05E-4728-AFD3-386EB277150F}">
                  <c16:filteredLitCache>
                    <c:numCache>
                      <c:formatCode>0.0</c:formatCode>
                      <c:ptCount val="15"/>
                      <c:pt idx="0">
                        <c:v>305.1644597473794</c:v>
                      </c:pt>
                      <c:pt idx="1">
                        <c:v>315.66347014857274</c:v>
                      </c:pt>
                      <c:pt idx="2">
                        <c:v>323.28775997535854</c:v>
                      </c:pt>
                      <c:pt idx="3">
                        <c:v>300.74119474996928</c:v>
                      </c:pt>
                      <c:pt idx="4">
                        <c:v>349.00053285336958</c:v>
                      </c:pt>
                      <c:pt idx="5">
                        <c:v>395.82657871308669</c:v>
                      </c:pt>
                      <c:pt idx="6">
                        <c:v>470.23140401816835</c:v>
                      </c:pt>
                      <c:pt idx="7">
                        <c:v>463.43949695661951</c:v>
                      </c:pt>
                      <c:pt idx="8">
                        <c:v>526.53714495390852</c:v>
                      </c:pt>
                      <c:pt idx="9">
                        <c:v>586.43599910696992</c:v>
                      </c:pt>
                      <c:pt idx="10">
                        <c:v>582.81604036817362</c:v>
                      </c:pt>
                      <c:pt idx="11">
                        <c:v>446.50984894443513</c:v>
                      </c:pt>
                      <c:pt idx="12">
                        <c:v>435.15454976915879</c:v>
                      </c:pt>
                      <c:pt idx="13">
                        <c:v>435.15454976915879</c:v>
                      </c:pt>
                      <c:pt idx="14">
                        <c:v>409.52373701058178</c:v>
                      </c:pt>
                    </c:numCache>
                  </c16:filteredLitCache>
                </c:ext>
              </c:extLst>
              <c:f/>
              <c:numCache>
                <c:formatCode>0.0</c:formatCode>
                <c:ptCount val="5"/>
                <c:pt idx="0">
                  <c:v>405.58268025039405</c:v>
                </c:pt>
                <c:pt idx="1">
                  <c:v>396.72335327497495</c:v>
                </c:pt>
                <c:pt idx="2">
                  <c:v>467.15788413727961</c:v>
                </c:pt>
                <c:pt idx="3">
                  <c:v>543.08196117426053</c:v>
                </c:pt>
                <c:pt idx="4">
                  <c:v>659.38532869532025</c:v>
                </c:pt>
              </c:numCache>
            </c:numRef>
          </c:val>
          <c:extLst>
            <c:ext xmlns:c16="http://schemas.microsoft.com/office/drawing/2014/chart" uri="{C3380CC4-5D6E-409C-BE32-E72D297353CC}">
              <c16:uniqueId val="{00000002-0413-46D8-9322-A5BE6827F07D}"/>
            </c:ext>
          </c:extLst>
        </c:ser>
        <c:dLbls>
          <c:showLegendKey val="0"/>
          <c:showVal val="0"/>
          <c:showCatName val="0"/>
          <c:showSerName val="0"/>
          <c:showPercent val="0"/>
          <c:showBubbleSize val="0"/>
        </c:dLbls>
        <c:gapWidth val="150"/>
        <c:axId val="794111248"/>
        <c:axId val="794111576"/>
      </c:barChart>
      <c:catAx>
        <c:axId val="79411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794111576"/>
        <c:crosses val="autoZero"/>
        <c:auto val="1"/>
        <c:lblAlgn val="ctr"/>
        <c:lblOffset val="100"/>
        <c:noMultiLvlLbl val="0"/>
      </c:catAx>
      <c:valAx>
        <c:axId val="794111576"/>
        <c:scaling>
          <c:orientation val="minMax"/>
          <c:max val="1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crossAx val="794111248"/>
        <c:crosses val="autoZero"/>
        <c:crossBetween val="between"/>
        <c:majorUnit val="200"/>
      </c:valAx>
      <c:spPr>
        <a:solidFill>
          <a:sysClr val="window" lastClr="FFFFFF"/>
        </a:solidFill>
        <a:ln>
          <a:noFill/>
        </a:ln>
        <a:effectLst/>
      </c:spPr>
    </c:plotArea>
    <c:legend>
      <c:legendPos val="b"/>
      <c:overlay val="0"/>
      <c:spPr>
        <a:noFill/>
        <a:ln>
          <a:noFill/>
        </a:ln>
        <a:effectLst/>
      </c:spPr>
      <c:txPr>
        <a:bodyPr rot="0" spcFirstLastPara="1" vertOverflow="ellipsis" vert="horz" wrap="square" anchor="ctr" anchorCtr="1"/>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lang="en-US"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900" b="1" u="none">
                <a:solidFill>
                  <a:sysClr val="windowText" lastClr="000000"/>
                </a:solidFill>
                <a:latin typeface="Arial" panose="020B0604020202020204" pitchFamily="34" charset="0"/>
                <a:cs typeface="Arial" panose="020B0604020202020204" pitchFamily="34" charset="0"/>
              </a:rPr>
              <a:t>Production</a:t>
            </a:r>
            <a:r>
              <a:rPr lang="fr-FR" sz="900" b="1" u="none" baseline="0">
                <a:solidFill>
                  <a:sysClr val="windowText" lastClr="000000"/>
                </a:solidFill>
                <a:latin typeface="Arial" panose="020B0604020202020204" pitchFamily="34" charset="0"/>
                <a:cs typeface="Arial" panose="020B0604020202020204" pitchFamily="34" charset="0"/>
              </a:rPr>
              <a:t> des principales céréales </a:t>
            </a:r>
            <a:endParaRPr lang="fr-FR" sz="900" b="1" u="none">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25627561181314984"/>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BF"/>
        </a:p>
      </c:txPr>
    </c:title>
    <c:autoTitleDeleted val="0"/>
    <c:plotArea>
      <c:layout/>
      <c:barChart>
        <c:barDir val="col"/>
        <c:grouping val="clustered"/>
        <c:varyColors val="0"/>
        <c:ser>
          <c:idx val="1"/>
          <c:order val="0"/>
          <c:tx>
            <c:v>dont : Production brute de mil</c:v>
          </c:tx>
          <c:spPr>
            <a:solidFill>
              <a:schemeClr val="accent2"/>
            </a:solidFill>
            <a:ln>
              <a:noFill/>
            </a:ln>
            <a:effectLst/>
          </c:spPr>
          <c:invertIfNegative val="0"/>
          <c:cat>
            <c:strLit>
              <c:ptCount val="5"/>
              <c:pt idx="0">
                <c:v>122019</c:v>
              </c:pt>
              <c:pt idx="1">
                <c:v>122020</c:v>
              </c:pt>
              <c:pt idx="2">
                <c:v>122021</c:v>
              </c:pt>
              <c:pt idx="3">
                <c:v>122022</c:v>
              </c:pt>
              <c:pt idx="4">
                <c:v>122023</c:v>
              </c:pt>
            </c:strLit>
          </c:cat>
          <c:val>
            <c:numLit>
              <c:formatCode>General</c:formatCode>
              <c:ptCount val="5"/>
              <c:pt idx="0">
                <c:v>970176</c:v>
              </c:pt>
              <c:pt idx="1">
                <c:v>957253</c:v>
              </c:pt>
              <c:pt idx="2">
                <c:v>705345</c:v>
              </c:pt>
              <c:pt idx="3">
                <c:v>830180</c:v>
              </c:pt>
              <c:pt idx="4">
                <c:v>871314</c:v>
              </c:pt>
            </c:numLit>
          </c:val>
          <c:extLst>
            <c:ext xmlns:c16="http://schemas.microsoft.com/office/drawing/2014/chart" uri="{C3380CC4-5D6E-409C-BE32-E72D297353CC}">
              <c16:uniqueId val="{00000000-F96A-4DBB-8429-A926FD35E53C}"/>
            </c:ext>
          </c:extLst>
        </c:ser>
        <c:ser>
          <c:idx val="2"/>
          <c:order val="1"/>
          <c:tx>
            <c:v>dont : Production brute de sorgho</c:v>
          </c:tx>
          <c:spPr>
            <a:solidFill>
              <a:schemeClr val="accent3"/>
            </a:solidFill>
            <a:ln>
              <a:noFill/>
            </a:ln>
            <a:effectLst/>
          </c:spPr>
          <c:invertIfNegative val="0"/>
          <c:cat>
            <c:strLit>
              <c:ptCount val="5"/>
              <c:pt idx="0">
                <c:v>122019</c:v>
              </c:pt>
              <c:pt idx="1">
                <c:v>122020</c:v>
              </c:pt>
              <c:pt idx="2">
                <c:v>122021</c:v>
              </c:pt>
              <c:pt idx="3">
                <c:v>122022</c:v>
              </c:pt>
              <c:pt idx="4">
                <c:v>122023</c:v>
              </c:pt>
            </c:strLit>
          </c:cat>
          <c:val>
            <c:numLit>
              <c:formatCode>General</c:formatCode>
              <c:ptCount val="5"/>
              <c:pt idx="0">
                <c:v>1871792</c:v>
              </c:pt>
              <c:pt idx="1">
                <c:v>1893571</c:v>
              </c:pt>
              <c:pt idx="2">
                <c:v>1207786</c:v>
              </c:pt>
              <c:pt idx="3">
                <c:v>1414714</c:v>
              </c:pt>
              <c:pt idx="4">
                <c:v>1446416</c:v>
              </c:pt>
            </c:numLit>
          </c:val>
          <c:extLst>
            <c:ext xmlns:c16="http://schemas.microsoft.com/office/drawing/2014/chart" uri="{C3380CC4-5D6E-409C-BE32-E72D297353CC}">
              <c16:uniqueId val="{00000001-F96A-4DBB-8429-A926FD35E53C}"/>
            </c:ext>
          </c:extLst>
        </c:ser>
        <c:ser>
          <c:idx val="0"/>
          <c:order val="2"/>
          <c:tx>
            <c:v>dont : Production brute de maïs</c:v>
          </c:tx>
          <c:spPr>
            <a:pattFill prst="pct80">
              <a:fgClr>
                <a:schemeClr val="accent2">
                  <a:lumMod val="75000"/>
                </a:schemeClr>
              </a:fgClr>
              <a:bgClr>
                <a:schemeClr val="bg1"/>
              </a:bgClr>
            </a:pattFill>
            <a:ln>
              <a:noFill/>
            </a:ln>
            <a:effectLst/>
          </c:spPr>
          <c:invertIfNegative val="0"/>
          <c:cat>
            <c:strLit>
              <c:ptCount val="5"/>
              <c:pt idx="0">
                <c:v>122019</c:v>
              </c:pt>
              <c:pt idx="1">
                <c:v>122020</c:v>
              </c:pt>
              <c:pt idx="2">
                <c:v>122021</c:v>
              </c:pt>
              <c:pt idx="3">
                <c:v>122022</c:v>
              </c:pt>
              <c:pt idx="4">
                <c:v>122023</c:v>
              </c:pt>
            </c:strLit>
          </c:cat>
          <c:val>
            <c:numLit>
              <c:formatCode>General</c:formatCode>
              <c:ptCount val="5"/>
              <c:pt idx="0">
                <c:v>1710898</c:v>
              </c:pt>
              <c:pt idx="1">
                <c:v>1920101</c:v>
              </c:pt>
              <c:pt idx="2">
                <c:v>1853510</c:v>
              </c:pt>
              <c:pt idx="3">
                <c:v>1732460</c:v>
              </c:pt>
              <c:pt idx="4">
                <c:v>2053927</c:v>
              </c:pt>
            </c:numLit>
          </c:val>
          <c:extLst>
            <c:ext xmlns:c16="http://schemas.microsoft.com/office/drawing/2014/chart" uri="{C3380CC4-5D6E-409C-BE32-E72D297353CC}">
              <c16:uniqueId val="{00000002-F96A-4DBB-8429-A926FD35E53C}"/>
            </c:ext>
          </c:extLst>
        </c:ser>
        <c:dLbls>
          <c:showLegendKey val="0"/>
          <c:showVal val="0"/>
          <c:showCatName val="0"/>
          <c:showSerName val="0"/>
          <c:showPercent val="0"/>
          <c:showBubbleSize val="0"/>
        </c:dLbls>
        <c:gapWidth val="150"/>
        <c:axId val="875069816"/>
        <c:axId val="875070144"/>
      </c:barChart>
      <c:catAx>
        <c:axId val="87506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875070144"/>
        <c:crosses val="autoZero"/>
        <c:auto val="1"/>
        <c:lblAlgn val="ctr"/>
        <c:lblOffset val="100"/>
        <c:noMultiLvlLbl val="0"/>
      </c:catAx>
      <c:valAx>
        <c:axId val="875070144"/>
        <c:scaling>
          <c:orientation val="minMax"/>
          <c:max val="2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crossAx val="875069816"/>
        <c:crosses val="autoZero"/>
        <c:crossBetween val="between"/>
        <c:minorUnit val="5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fr-FR" sz="900" b="1" u="none">
                <a:solidFill>
                  <a:sysClr val="windowText" lastClr="000000"/>
                </a:solidFill>
                <a:latin typeface="+mn-lt"/>
                <a:ea typeface="+mn-ea"/>
                <a:cs typeface="+mn-cs"/>
              </a:rPr>
              <a:t>Production d'autres céréales</a:t>
            </a:r>
            <a:endParaRPr lang="fr-FR" sz="900" b="1" u="none">
              <a:solidFill>
                <a:sysClr val="windowText" lastClr="000000"/>
              </a:solidFill>
              <a:latin typeface="Arial" panose="020B0604020202020204" pitchFamily="34" charset="0"/>
              <a:cs typeface="Arial" panose="020B0604020202020204" pitchFamily="34" charset="0"/>
            </a:endParaRPr>
          </a:p>
        </c:rich>
      </c:tx>
      <c:overlay val="0"/>
      <c:spPr>
        <a:noFill/>
        <a:ln w="127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BF"/>
        </a:p>
      </c:txPr>
    </c:title>
    <c:autoTitleDeleted val="0"/>
    <c:plotArea>
      <c:layout/>
      <c:barChart>
        <c:barDir val="col"/>
        <c:grouping val="clustered"/>
        <c:varyColors val="0"/>
        <c:ser>
          <c:idx val="1"/>
          <c:order val="0"/>
          <c:tx>
            <c:v>dont : Production brute de riz (pluvial et irrigué)</c:v>
          </c:tx>
          <c:spPr>
            <a:solidFill>
              <a:schemeClr val="accent6">
                <a:lumMod val="75000"/>
              </a:schemeClr>
            </a:solidFill>
            <a:ln>
              <a:noFill/>
            </a:ln>
            <a:effectLst/>
          </c:spPr>
          <c:invertIfNegative val="0"/>
          <c:cat>
            <c:strLit>
              <c:ptCount val="5"/>
              <c:pt idx="0">
                <c:v>122019</c:v>
              </c:pt>
              <c:pt idx="1">
                <c:v>122020</c:v>
              </c:pt>
              <c:pt idx="2">
                <c:v>122021</c:v>
              </c:pt>
              <c:pt idx="3">
                <c:v>122022</c:v>
              </c:pt>
              <c:pt idx="4">
                <c:v>122023</c:v>
              </c:pt>
            </c:strLit>
          </c:cat>
          <c:val>
            <c:numLit>
              <c:formatCode>General</c:formatCode>
              <c:ptCount val="6"/>
              <c:pt idx="0">
                <c:v>376577</c:v>
              </c:pt>
              <c:pt idx="1">
                <c:v>451421</c:v>
              </c:pt>
              <c:pt idx="2">
                <c:v>451014</c:v>
              </c:pt>
              <c:pt idx="3">
                <c:v>438982</c:v>
              </c:pt>
              <c:pt idx="4">
                <c:v>444785</c:v>
              </c:pt>
              <c:pt idx="5">
                <c:v>451421</c:v>
              </c:pt>
            </c:numLit>
          </c:val>
          <c:extLst>
            <c:ext xmlns:c16="http://schemas.microsoft.com/office/drawing/2014/chart" uri="{C3380CC4-5D6E-409C-BE32-E72D297353CC}">
              <c16:uniqueId val="{00000000-41CF-432E-A0AF-8B5E15F8DDEF}"/>
            </c:ext>
          </c:extLst>
        </c:ser>
        <c:ser>
          <c:idx val="2"/>
          <c:order val="1"/>
          <c:tx>
            <c:v>dont : Production fonio</c:v>
          </c:tx>
          <c:spPr>
            <a:solidFill>
              <a:schemeClr val="tx2"/>
            </a:solidFill>
            <a:ln>
              <a:noFill/>
            </a:ln>
            <a:effectLst/>
          </c:spPr>
          <c:invertIfNegative val="0"/>
          <c:cat>
            <c:strLit>
              <c:ptCount val="5"/>
              <c:pt idx="0">
                <c:v>122019</c:v>
              </c:pt>
              <c:pt idx="1">
                <c:v>122020</c:v>
              </c:pt>
              <c:pt idx="2">
                <c:v>122021</c:v>
              </c:pt>
              <c:pt idx="3">
                <c:v>122022</c:v>
              </c:pt>
              <c:pt idx="4">
                <c:v>122023</c:v>
              </c:pt>
            </c:strLit>
          </c:cat>
          <c:val>
            <c:numLit>
              <c:formatCode>General</c:formatCode>
              <c:ptCount val="6"/>
              <c:pt idx="0">
                <c:v>10238</c:v>
              </c:pt>
              <c:pt idx="1">
                <c:v>10758</c:v>
              </c:pt>
              <c:pt idx="2">
                <c:v>7550</c:v>
              </c:pt>
              <c:pt idx="3">
                <c:v>10758</c:v>
              </c:pt>
              <c:pt idx="4">
                <c:v>17054</c:v>
              </c:pt>
              <c:pt idx="5">
                <c:v>17054</c:v>
              </c:pt>
            </c:numLit>
          </c:val>
          <c:extLst>
            <c:ext xmlns:c16="http://schemas.microsoft.com/office/drawing/2014/chart" uri="{C3380CC4-5D6E-409C-BE32-E72D297353CC}">
              <c16:uniqueId val="{00000001-41CF-432E-A0AF-8B5E15F8DDEF}"/>
            </c:ext>
          </c:extLst>
        </c:ser>
        <c:dLbls>
          <c:showLegendKey val="0"/>
          <c:showVal val="0"/>
          <c:showCatName val="0"/>
          <c:showSerName val="0"/>
          <c:showPercent val="0"/>
          <c:showBubbleSize val="0"/>
        </c:dLbls>
        <c:gapWidth val="219"/>
        <c:overlap val="-27"/>
        <c:axId val="1019898688"/>
        <c:axId val="1019895080"/>
      </c:barChart>
      <c:catAx>
        <c:axId val="101989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019895080"/>
        <c:crosses val="autoZero"/>
        <c:auto val="1"/>
        <c:lblAlgn val="ctr"/>
        <c:lblOffset val="100"/>
        <c:noMultiLvlLbl val="0"/>
      </c:catAx>
      <c:valAx>
        <c:axId val="1019895080"/>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019898688"/>
        <c:crosses val="autoZero"/>
        <c:crossBetween val="between"/>
        <c:majorUnit val="3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Coton</c:v>
          </c:tx>
          <c:spPr>
            <a:solidFill>
              <a:schemeClr val="accent1"/>
            </a:solidFill>
            <a:ln>
              <a:noFill/>
            </a:ln>
            <a:effectLst/>
          </c:spPr>
          <c:invertIfNegative val="0"/>
          <c:cat>
            <c:numLit>
              <c:formatCode>mmm\-yy</c:formatCode>
              <c:ptCount val="7"/>
              <c:pt idx="0">
                <c:v>43100</c:v>
              </c:pt>
              <c:pt idx="1">
                <c:v>43465</c:v>
              </c:pt>
              <c:pt idx="2">
                <c:v>43830</c:v>
              </c:pt>
              <c:pt idx="3">
                <c:v>44196</c:v>
              </c:pt>
              <c:pt idx="4">
                <c:v>44561</c:v>
              </c:pt>
              <c:pt idx="5">
                <c:v>44926</c:v>
              </c:pt>
              <c:pt idx="6">
                <c:v>45291</c:v>
              </c:pt>
            </c:numLit>
          </c:cat>
          <c:val>
            <c:numLit>
              <c:formatCode>#,##0</c:formatCode>
              <c:ptCount val="7"/>
              <c:pt idx="0">
                <c:v>844337.13100948383</c:v>
              </c:pt>
              <c:pt idx="1">
                <c:v>482173.02154259849</c:v>
              </c:pt>
              <c:pt idx="2">
                <c:v>724231.80209709122</c:v>
              </c:pt>
              <c:pt idx="3">
                <c:v>696635.62056103267</c:v>
              </c:pt>
              <c:pt idx="4">
                <c:v>795413.50837110472</c:v>
              </c:pt>
              <c:pt idx="5">
                <c:v>668633.09761909652</c:v>
              </c:pt>
              <c:pt idx="6">
                <c:v>605012.10210556793</c:v>
              </c:pt>
            </c:numLit>
          </c:val>
          <c:extLst>
            <c:ext xmlns:c16="http://schemas.microsoft.com/office/drawing/2014/chart" uri="{C3380CC4-5D6E-409C-BE32-E72D297353CC}">
              <c16:uniqueId val="{00000000-0F77-40D9-A574-8835838B93EA}"/>
            </c:ext>
          </c:extLst>
        </c:ser>
        <c:ser>
          <c:idx val="1"/>
          <c:order val="1"/>
          <c:tx>
            <c:v>Arachide</c:v>
          </c:tx>
          <c:spPr>
            <a:solidFill>
              <a:schemeClr val="accent2"/>
            </a:solidFill>
            <a:ln>
              <a:noFill/>
            </a:ln>
            <a:effectLst/>
          </c:spPr>
          <c:invertIfNegative val="0"/>
          <c:cat>
            <c:numLit>
              <c:formatCode>mmm\-yy</c:formatCode>
              <c:ptCount val="7"/>
              <c:pt idx="0">
                <c:v>43100</c:v>
              </c:pt>
              <c:pt idx="1">
                <c:v>43465</c:v>
              </c:pt>
              <c:pt idx="2">
                <c:v>43830</c:v>
              </c:pt>
              <c:pt idx="3">
                <c:v>44196</c:v>
              </c:pt>
              <c:pt idx="4">
                <c:v>44561</c:v>
              </c:pt>
              <c:pt idx="5">
                <c:v>44926</c:v>
              </c:pt>
              <c:pt idx="6">
                <c:v>45291</c:v>
              </c:pt>
            </c:numLit>
          </c:cat>
          <c:val>
            <c:numLit>
              <c:formatCode>#,##0</c:formatCode>
              <c:ptCount val="7"/>
              <c:pt idx="0">
                <c:v>334327.83543372271</c:v>
              </c:pt>
              <c:pt idx="1">
                <c:v>329783.40731657366</c:v>
              </c:pt>
              <c:pt idx="2">
                <c:v>396128.73759972042</c:v>
              </c:pt>
              <c:pt idx="3">
                <c:v>630525.75122875546</c:v>
              </c:pt>
              <c:pt idx="4">
                <c:v>535284.92384218785</c:v>
              </c:pt>
              <c:pt idx="5">
                <c:v>559064.38548850967</c:v>
              </c:pt>
              <c:pt idx="6">
                <c:v>667055.68733472005</c:v>
              </c:pt>
            </c:numLit>
          </c:val>
          <c:extLst>
            <c:ext xmlns:c16="http://schemas.microsoft.com/office/drawing/2014/chart" uri="{C3380CC4-5D6E-409C-BE32-E72D297353CC}">
              <c16:uniqueId val="{00000001-0F77-40D9-A574-8835838B93EA}"/>
            </c:ext>
          </c:extLst>
        </c:ser>
        <c:ser>
          <c:idx val="2"/>
          <c:order val="2"/>
          <c:tx>
            <c:v>Sésame</c:v>
          </c:tx>
          <c:spPr>
            <a:solidFill>
              <a:schemeClr val="accent3"/>
            </a:solidFill>
            <a:ln>
              <a:noFill/>
            </a:ln>
            <a:effectLst/>
          </c:spPr>
          <c:invertIfNegative val="0"/>
          <c:val>
            <c:numLit>
              <c:formatCode>#,##0</c:formatCode>
              <c:ptCount val="7"/>
              <c:pt idx="0">
                <c:v>163787.35042053758</c:v>
              </c:pt>
              <c:pt idx="1">
                <c:v>253935.65540537066</c:v>
              </c:pt>
              <c:pt idx="2">
                <c:v>374702.75122970896</c:v>
              </c:pt>
              <c:pt idx="3">
                <c:v>384614.42156258627</c:v>
              </c:pt>
              <c:pt idx="4">
                <c:v>234637.32148515349</c:v>
              </c:pt>
              <c:pt idx="5">
                <c:v>208795.64487097581</c:v>
              </c:pt>
              <c:pt idx="6">
                <c:v>203318.5075041547</c:v>
              </c:pt>
            </c:numLit>
          </c:val>
          <c:extLst>
            <c:ext xmlns:c16="http://schemas.microsoft.com/office/drawing/2014/chart" uri="{C3380CC4-5D6E-409C-BE32-E72D297353CC}">
              <c16:uniqueId val="{00000002-0F77-40D9-A574-8835838B93EA}"/>
            </c:ext>
          </c:extLst>
        </c:ser>
        <c:ser>
          <c:idx val="3"/>
          <c:order val="3"/>
          <c:tx>
            <c:v>Soja</c:v>
          </c:tx>
          <c:spPr>
            <a:solidFill>
              <a:schemeClr val="accent4"/>
            </a:solidFill>
            <a:ln>
              <a:noFill/>
            </a:ln>
            <a:effectLst/>
          </c:spPr>
          <c:invertIfNegative val="0"/>
          <c:val>
            <c:numLit>
              <c:formatCode>#,##0</c:formatCode>
              <c:ptCount val="7"/>
              <c:pt idx="0">
                <c:v>18500.108941278588</c:v>
              </c:pt>
              <c:pt idx="1">
                <c:v>31313.812112517204</c:v>
              </c:pt>
              <c:pt idx="2">
                <c:v>51707.69239658703</c:v>
              </c:pt>
              <c:pt idx="3">
                <c:v>98512.808518667705</c:v>
              </c:pt>
              <c:pt idx="4">
                <c:v>94427.943010046452</c:v>
              </c:pt>
              <c:pt idx="5">
                <c:v>152540.46631617605</c:v>
              </c:pt>
              <c:pt idx="6">
                <c:v>147350.82186666047</c:v>
              </c:pt>
            </c:numLit>
          </c:val>
          <c:extLst>
            <c:ext xmlns:c16="http://schemas.microsoft.com/office/drawing/2014/chart" uri="{C3380CC4-5D6E-409C-BE32-E72D297353CC}">
              <c16:uniqueId val="{00000003-0F77-40D9-A574-8835838B93EA}"/>
            </c:ext>
          </c:extLst>
        </c:ser>
        <c:dLbls>
          <c:showLegendKey val="0"/>
          <c:showVal val="0"/>
          <c:showCatName val="0"/>
          <c:showSerName val="0"/>
          <c:showPercent val="0"/>
          <c:showBubbleSize val="0"/>
        </c:dLbls>
        <c:gapWidth val="219"/>
        <c:overlap val="-27"/>
        <c:axId val="748737440"/>
        <c:axId val="748738400"/>
      </c:barChart>
      <c:dateAx>
        <c:axId val="74873744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748738400"/>
        <c:crosses val="autoZero"/>
        <c:auto val="1"/>
        <c:lblOffset val="100"/>
        <c:baseTimeUnit val="years"/>
      </c:dateAx>
      <c:valAx>
        <c:axId val="748738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74873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825520553711445"/>
          <c:y val="0.21205528323269535"/>
          <c:w val="0.51287674228795288"/>
          <c:h val="0.60761811661824117"/>
        </c:manualLayout>
      </c:layout>
      <c:barChart>
        <c:barDir val="bar"/>
        <c:grouping val="clustered"/>
        <c:varyColors val="0"/>
        <c:ser>
          <c:idx val="0"/>
          <c:order val="0"/>
          <c:tx>
            <c:v>Contribution à la croissance 2T2024/1T2024</c:v>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7.3395653582790479E-7"/>
                  <c:y val="-7.3454314452907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BB-41DD-98CB-F0922A7BE864}"/>
                </c:ext>
              </c:extLst>
            </c:dLbl>
            <c:dLbl>
              <c:idx val="1"/>
              <c:layout>
                <c:manualLayout>
                  <c:x val="-3.67235006557768E-2"/>
                  <c:y val="-6.9767283283609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BB-41DD-98CB-F0922A7BE864}"/>
                </c:ext>
              </c:extLst>
            </c:dLbl>
            <c:dLbl>
              <c:idx val="2"/>
              <c:layout>
                <c:manualLayout>
                  <c:x val="-1.2548689203957453E-2"/>
                  <c:y val="-5.1959292644464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BB-41DD-98CB-F0922A7BE864}"/>
                </c:ext>
              </c:extLst>
            </c:dLbl>
            <c:dLbl>
              <c:idx val="3"/>
              <c:layout>
                <c:manualLayout>
                  <c:x val="2.2369082716784925E-2"/>
                  <c:y val="1.487912273775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BB-41DD-98CB-F0922A7BE8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4"/>
              <c:pt idx="0">
                <c:v>Secteur primaire</c:v>
              </c:pt>
              <c:pt idx="1">
                <c:v>Secteur secondaire</c:v>
              </c:pt>
              <c:pt idx="2">
                <c:v>Secteur tertiaire</c:v>
              </c:pt>
              <c:pt idx="3">
                <c:v>Impôts et taxes nets sur les produits</c:v>
              </c:pt>
            </c:strLit>
          </c:cat>
          <c:val>
            <c:numLit>
              <c:formatCode>0.0</c:formatCode>
              <c:ptCount val="4"/>
              <c:pt idx="0">
                <c:v>0.12879714626001698</c:v>
              </c:pt>
              <c:pt idx="1">
                <c:v>-0.5229140026335275</c:v>
              </c:pt>
              <c:pt idx="2">
                <c:v>0.66265525020818716</c:v>
              </c:pt>
              <c:pt idx="3">
                <c:v>0.34211362263441764</c:v>
              </c:pt>
            </c:numLit>
          </c:val>
          <c:extLst>
            <c:ext xmlns:c16="http://schemas.microsoft.com/office/drawing/2014/chart" uri="{C3380CC4-5D6E-409C-BE32-E72D297353CC}">
              <c16:uniqueId val="{00000004-50BB-41DD-98CB-F0922A7BE864}"/>
            </c:ext>
          </c:extLst>
        </c:ser>
        <c:dLbls>
          <c:showLegendKey val="0"/>
          <c:showVal val="0"/>
          <c:showCatName val="0"/>
          <c:showSerName val="0"/>
          <c:showPercent val="0"/>
          <c:showBubbleSize val="0"/>
        </c:dLbls>
        <c:gapWidth val="100"/>
        <c:axId val="1200450543"/>
        <c:axId val="1200441391"/>
      </c:barChart>
      <c:catAx>
        <c:axId val="1200450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crossAx val="1200441391"/>
        <c:crosses val="autoZero"/>
        <c:auto val="1"/>
        <c:lblAlgn val="ctr"/>
        <c:lblOffset val="100"/>
        <c:noMultiLvlLbl val="0"/>
      </c:catAx>
      <c:valAx>
        <c:axId val="12004413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BF"/>
          </a:p>
        </c:txPr>
        <c:crossAx val="1200450543"/>
        <c:crosses val="autoZero"/>
        <c:crossBetween val="between"/>
      </c:valAx>
      <c:spPr>
        <a:solidFill>
          <a:schemeClr val="bg1"/>
        </a:solidFill>
        <a:ln>
          <a:noFill/>
        </a:ln>
        <a:effectLst/>
      </c:spPr>
    </c:plotArea>
    <c:legend>
      <c:legendPos val="b"/>
      <c:layout>
        <c:manualLayout>
          <c:xMode val="edge"/>
          <c:yMode val="edge"/>
          <c:x val="5.5089697492381608E-2"/>
          <c:y val="0.9139530475284332"/>
          <c:w val="0.89999985629169332"/>
          <c:h val="8.462318602745068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oddHeader>&amp;LCommité de Prévision et de Conjoncture&amp;RTableau de bord de l'économie - 1er trimestre 2024</c:oddHeader>
      <c:oddFooter>&amp;C&amp;P</c:oddFooter>
    </c:headerFooter>
    <c:pageMargins b="0.74803149606299213" l="0.70866141732283472" r="0.70866141732283472" t="0.74803149606299213" header="0.31496062992125984" footer="0.31496062992125984"/>
    <c:pageSetup firstPageNumber="4" orientation="portrait" useFirstPageNumber="1"/>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recettes (en mia FCFA)</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0388774340037568"/>
          <c:y val="0.18043976855520952"/>
          <c:w val="0.89209534390128531"/>
          <c:h val="0.69936620372125269"/>
        </c:manualLayout>
      </c:layout>
      <c:barChart>
        <c:barDir val="col"/>
        <c:grouping val="clustered"/>
        <c:varyColors val="0"/>
        <c:ser>
          <c:idx val="0"/>
          <c:order val="0"/>
          <c:tx>
            <c:v>RECETTES</c:v>
          </c:tx>
          <c:spPr>
            <a:pattFill prst="pct90">
              <a:fgClr>
                <a:srgbClr val="70AD47">
                  <a:lumMod val="50000"/>
                </a:srgbClr>
              </a:fgClr>
              <a:bgClr>
                <a:sysClr val="window" lastClr="FFFFFF"/>
              </a:bgClr>
            </a:pattFill>
            <a:ln>
              <a:noFill/>
            </a:ln>
            <a:effectLst/>
          </c:spPr>
          <c:invertIfNegative val="0"/>
          <c:dLbls>
            <c:dLbl>
              <c:idx val="4"/>
              <c:layout>
                <c:manualLayout>
                  <c:x val="5.6030367576858668E-3"/>
                  <c:y val="1.8772643577464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EB-495F-9DD6-F430E165D3F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2017.5059973225532</c:v>
              </c:pt>
              <c:pt idx="1">
                <c:v>2694.7939728092815</c:v>
              </c:pt>
              <c:pt idx="2">
                <c:v>671.35706948478276</c:v>
              </c:pt>
              <c:pt idx="3">
                <c:v>1491.9493450590812</c:v>
              </c:pt>
              <c:pt idx="4">
                <c:v>2207.6951120625945</c:v>
              </c:pt>
            </c:numLit>
          </c:val>
          <c:extLst>
            <c:ext xmlns:c16="http://schemas.microsoft.com/office/drawing/2014/chart" uri="{C3380CC4-5D6E-409C-BE32-E72D297353CC}">
              <c16:uniqueId val="{00000001-67EB-495F-9DD6-F430E165D3F0}"/>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Recettes fiscales (en mia FCFA)</a:t>
            </a:r>
          </a:p>
        </c:rich>
      </c:tx>
      <c:layout>
        <c:manualLayout>
          <c:xMode val="edge"/>
          <c:yMode val="edge"/>
          <c:x val="0.18796866003481577"/>
          <c:y val="5.9533620233934046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Recettes fiscales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1620.3193686780667</c:v>
              </c:pt>
              <c:pt idx="1">
                <c:v>2220.6501432660666</c:v>
              </c:pt>
              <c:pt idx="2">
                <c:v>566.28138331859998</c:v>
              </c:pt>
              <c:pt idx="3">
                <c:v>1263.6321585607998</c:v>
              </c:pt>
              <c:pt idx="4">
                <c:v>1862.0757343697996</c:v>
              </c:pt>
            </c:numLit>
          </c:val>
          <c:extLst>
            <c:ext xmlns:c16="http://schemas.microsoft.com/office/drawing/2014/chart" uri="{C3380CC4-5D6E-409C-BE32-E72D297353CC}">
              <c16:uniqueId val="{00000000-0B78-4726-BAA7-54FF2FE2C77D}"/>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dons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Dons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194.36070714602499</c:v>
              </c:pt>
              <c:pt idx="1">
                <c:v>203.50104382320364</c:v>
              </c:pt>
              <c:pt idx="2">
                <c:v>41.678406840182774</c:v>
              </c:pt>
              <c:pt idx="3">
                <c:v>94.523105630931298</c:v>
              </c:pt>
              <c:pt idx="4">
                <c:v>131.18113250544445</c:v>
              </c:pt>
            </c:numLit>
          </c:val>
          <c:extLst>
            <c:ext xmlns:c16="http://schemas.microsoft.com/office/drawing/2014/chart" uri="{C3380CC4-5D6E-409C-BE32-E72D297353CC}">
              <c16:uniqueId val="{00000000-32CC-4D63-A636-CF5F4C64F9A0}"/>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Autres recettes</a:t>
            </a:r>
          </a:p>
        </c:rich>
      </c:tx>
      <c:layout>
        <c:manualLayout>
          <c:xMode val="edge"/>
          <c:yMode val="edge"/>
          <c:x val="0.13925547454209777"/>
          <c:y val="1.9964637467989862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Autres recettes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202.82592149846144</c:v>
              </c:pt>
              <c:pt idx="1">
                <c:v>270.64278572001143</c:v>
              </c:pt>
              <c:pt idx="2">
                <c:v>63.397279325999989</c:v>
              </c:pt>
              <c:pt idx="3">
                <c:v>133.79408086734998</c:v>
              </c:pt>
              <c:pt idx="4">
                <c:v>214.43824518734999</c:v>
              </c:pt>
            </c:numLit>
          </c:val>
          <c:extLst>
            <c:ext xmlns:c16="http://schemas.microsoft.com/office/drawing/2014/chart" uri="{C3380CC4-5D6E-409C-BE32-E72D297353CC}">
              <c16:uniqueId val="{00000000-C899-4447-BE51-BBACC13D9A43}"/>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 totales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CHARGES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1640.3073407282382</c:v>
              </c:pt>
              <c:pt idx="1">
                <c:v>2266.6255205457719</c:v>
              </c:pt>
              <c:pt idx="2">
                <c:v>548.30175985638652</c:v>
              </c:pt>
              <c:pt idx="3">
                <c:v>1196.5776141473725</c:v>
              </c:pt>
              <c:pt idx="4">
                <c:v>1850.8208846104505</c:v>
              </c:pt>
            </c:numLit>
          </c:val>
          <c:extLst>
            <c:ext xmlns:c16="http://schemas.microsoft.com/office/drawing/2014/chart" uri="{C3380CC4-5D6E-409C-BE32-E72D297353CC}">
              <c16:uniqueId val="{00000000-60EE-4802-9049-50670E1B4CFC}"/>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1543776474"/>
          <c:y val="9.5450474327807133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8.3163647663090159E-2"/>
          <c:w val="0.89209534390128531"/>
          <c:h val="0.69936619203421746"/>
        </c:manualLayout>
      </c:layout>
      <c:barChart>
        <c:barDir val="col"/>
        <c:grouping val="clustered"/>
        <c:varyColors val="0"/>
        <c:ser>
          <c:idx val="0"/>
          <c:order val="0"/>
          <c:tx>
            <c:v>Rémunération des salariés </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736.12450012524744</c:v>
              </c:pt>
              <c:pt idx="1">
                <c:v>971.97241679947956</c:v>
              </c:pt>
              <c:pt idx="2">
                <c:v>267.52189229886039</c:v>
              </c:pt>
              <c:pt idx="3">
                <c:v>536.03733738053347</c:v>
              </c:pt>
              <c:pt idx="4">
                <c:v>804.90075547761569</c:v>
              </c:pt>
            </c:numLit>
          </c:val>
          <c:extLst>
            <c:ext xmlns:c16="http://schemas.microsoft.com/office/drawing/2014/chart" uri="{C3380CC4-5D6E-409C-BE32-E72D297353CC}">
              <c16:uniqueId val="{00000000-53C0-4676-94F1-F2499E619197}"/>
            </c:ext>
          </c:extLst>
        </c:ser>
        <c:ser>
          <c:idx val="1"/>
          <c:order val="1"/>
          <c:tx>
            <c:v>Utilisation de biens et services</c:v>
          </c:tx>
          <c:spPr>
            <a:pattFill prst="pct90">
              <a:fgClr>
                <a:srgbClr val="FFC000">
                  <a:lumMod val="60000"/>
                  <a:lumOff val="40000"/>
                </a:srgbClr>
              </a:fgClr>
              <a:bgClr>
                <a:sysClr val="window" lastClr="FFFFFF"/>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142.91635410399212</c:v>
              </c:pt>
              <c:pt idx="1">
                <c:v>229.5466517227907</c:v>
              </c:pt>
              <c:pt idx="2">
                <c:v>36.836708319223447</c:v>
              </c:pt>
              <c:pt idx="3">
                <c:v>131.80471298167342</c:v>
              </c:pt>
              <c:pt idx="4">
                <c:v>221.39051164325201</c:v>
              </c:pt>
            </c:numLit>
          </c:val>
          <c:extLst>
            <c:ext xmlns:c16="http://schemas.microsoft.com/office/drawing/2014/chart" uri="{C3380CC4-5D6E-409C-BE32-E72D297353CC}">
              <c16:uniqueId val="{00000001-53C0-4676-94F1-F2499E619197}"/>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1.5668752202024849E-2"/>
          <c:y val="0.87100979729112216"/>
          <c:w val="0.95192491018374448"/>
          <c:h val="0.11551252993108996"/>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Intérêts</c:v>
          </c:tx>
          <c:spPr>
            <a:pattFill prst="pct80">
              <a:fgClr>
                <a:srgbClr val="FF0000"/>
              </a:fgClr>
              <a:bgClr>
                <a:sysClr val="window" lastClr="FFFFFF"/>
              </a:bgClr>
            </a:pattFill>
            <a:ln>
              <a:noFill/>
            </a:ln>
            <a:effectLst/>
          </c:spPr>
          <c:invertIfNegative val="0"/>
          <c:dLbls>
            <c:dLbl>
              <c:idx val="0"/>
              <c:layout>
                <c:manualLayout>
                  <c:x val="6.6551912031715408E-3"/>
                  <c:y val="-1.592950836152921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32C3-4865-B521-90D8047F757F}"/>
                </c:ext>
              </c:extLst>
            </c:dLbl>
            <c:dLbl>
              <c:idx val="1"/>
              <c:layout>
                <c:manualLayout>
                  <c:x val="-4.0754582323293959E-3"/>
                  <c:y val="-9.92253478957600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C3-4865-B521-90D8047F757F}"/>
                </c:ext>
              </c:extLst>
            </c:dLbl>
            <c:dLbl>
              <c:idx val="2"/>
              <c:layout>
                <c:manualLayout>
                  <c:x val="8.1509164646586425E-3"/>
                  <c:y val="2.947836648993763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32C3-4865-B521-90D8047F757F}"/>
                </c:ext>
              </c:extLst>
            </c:dLbl>
            <c:dLbl>
              <c:idx val="3"/>
              <c:layout>
                <c:manualLayout>
                  <c:x val="5.9071681213163692E-3"/>
                  <c:y val="-1.56875154164064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C3-4865-B521-90D8047F757F}"/>
                </c:ext>
              </c:extLst>
            </c:dLbl>
            <c:dLbl>
              <c:idx val="4"/>
              <c:layout>
                <c:manualLayout>
                  <c:x val="0"/>
                  <c:y val="-7.8245301189198927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C3-4865-B521-90D8047F75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224.01234619624609</c:v>
              </c:pt>
              <c:pt idx="1">
                <c:v>284.85860896197721</c:v>
              </c:pt>
              <c:pt idx="2">
                <c:v>63.023988727163129</c:v>
              </c:pt>
              <c:pt idx="3">
                <c:v>160.55477804269913</c:v>
              </c:pt>
              <c:pt idx="4">
                <c:v>239.13958403737257</c:v>
              </c:pt>
            </c:numLit>
          </c:val>
          <c:extLst>
            <c:ext xmlns:c16="http://schemas.microsoft.com/office/drawing/2014/chart" uri="{C3380CC4-5D6E-409C-BE32-E72D297353CC}">
              <c16:uniqueId val="{00000005-32C3-4865-B521-90D8047F757F}"/>
            </c:ext>
          </c:extLst>
        </c:ser>
        <c:ser>
          <c:idx val="1"/>
          <c:order val="1"/>
          <c:tx>
            <c:v>Subventions</c:v>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C3-4865-B521-90D8047F757F}"/>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C3-4865-B521-90D8047F757F}"/>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C3-4865-B521-90D8047F757F}"/>
                </c:ext>
              </c:extLst>
            </c:dLbl>
            <c:dLbl>
              <c:idx val="3"/>
              <c:layout>
                <c:manualLayout>
                  <c:x val="-4.7619029764143323E-3"/>
                  <c:y val="1.85712074740373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C3-4865-B521-90D8047F757F}"/>
                </c:ext>
              </c:extLst>
            </c:dLbl>
            <c:dLbl>
              <c:idx val="4"/>
              <c:layout>
                <c:manualLayout>
                  <c:x val="-1.1558905666254971E-2"/>
                  <c:y val="1.80602763591643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C3-4865-B521-90D8047F75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78.021431889999988</c:v>
              </c:pt>
              <c:pt idx="1">
                <c:v>200.57710598600397</c:v>
              </c:pt>
              <c:pt idx="2">
                <c:v>28.005522244999995</c:v>
              </c:pt>
              <c:pt idx="3">
                <c:v>80.226837266999993</c:v>
              </c:pt>
              <c:pt idx="4">
                <c:v>106.65072305999998</c:v>
              </c:pt>
            </c:numLit>
          </c:val>
          <c:extLst>
            <c:ext xmlns:c16="http://schemas.microsoft.com/office/drawing/2014/chart" uri="{C3380CC4-5D6E-409C-BE32-E72D297353CC}">
              <c16:uniqueId val="{0000000B-32C3-4865-B521-90D8047F757F}"/>
            </c:ext>
          </c:extLst>
        </c:ser>
        <c:ser>
          <c:idx val="2"/>
          <c:order val="2"/>
          <c:tx>
            <c:v>Dons</c:v>
          </c:tx>
          <c:spPr>
            <a:pattFill prst="pct90">
              <a:fgClr>
                <a:schemeClr val="accent6">
                  <a:lumMod val="50000"/>
                </a:schemeClr>
              </a:fgClr>
              <a:bgClr>
                <a:schemeClr val="bg1"/>
              </a:bgClr>
            </a:pattFill>
            <a:ln>
              <a:noFill/>
            </a:ln>
            <a:effectLst/>
          </c:spPr>
          <c:invertIfNegative val="0"/>
          <c:dLbls>
            <c:dLbl>
              <c:idx val="4"/>
              <c:layout>
                <c:manualLayout>
                  <c:x val="0"/>
                  <c:y val="-3.2537960954446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C3-4865-B521-90D8047F75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194.36070714602499</c:v>
              </c:pt>
              <c:pt idx="1">
                <c:v>203.50104382320364</c:v>
              </c:pt>
              <c:pt idx="2">
                <c:v>41.678406840182774</c:v>
              </c:pt>
              <c:pt idx="3">
                <c:v>94.523105630931298</c:v>
              </c:pt>
              <c:pt idx="4">
                <c:v>131.18113250544445</c:v>
              </c:pt>
            </c:numLit>
          </c:val>
          <c:extLst>
            <c:ext xmlns:c16="http://schemas.microsoft.com/office/drawing/2014/chart" uri="{C3380CC4-5D6E-409C-BE32-E72D297353CC}">
              <c16:uniqueId val="{0000000D-32C3-4865-B521-90D8047F757F}"/>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charges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Prestations sociales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87.756979603252645</c:v>
              </c:pt>
              <c:pt idx="1">
                <c:v>104.60633644552041</c:v>
              </c:pt>
              <c:pt idx="2">
                <c:v>16.431810644639594</c:v>
              </c:pt>
              <c:pt idx="3">
                <c:v>54.543558157466514</c:v>
              </c:pt>
              <c:pt idx="4">
                <c:v>86.011486077884342</c:v>
              </c:pt>
            </c:numLit>
          </c:val>
          <c:extLst>
            <c:ext xmlns:c16="http://schemas.microsoft.com/office/drawing/2014/chart" uri="{C3380CC4-5D6E-409C-BE32-E72D297353CC}">
              <c16:uniqueId val="{00000000-D3FD-46CA-A741-39FC571A9B20}"/>
            </c:ext>
          </c:extLst>
        </c:ser>
        <c:ser>
          <c:idx val="1"/>
          <c:order val="1"/>
          <c:tx>
            <c:v>Autres charges</c:v>
          </c:tx>
          <c:spPr>
            <a:pattFill prst="pct90">
              <a:fgClr>
                <a:srgbClr val="FFC000">
                  <a:lumMod val="60000"/>
                  <a:lumOff val="40000"/>
                </a:srgbClr>
              </a:fgClr>
              <a:bgClr>
                <a:sysClr val="window" lastClr="FFFFFF"/>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56.075069961999986</c:v>
              </c:pt>
              <c:pt idx="1">
                <c:v>66.69681847999999</c:v>
              </c:pt>
              <c:pt idx="2">
                <c:v>-0.65768394100000016</c:v>
              </c:pt>
              <c:pt idx="3">
                <c:v>0.76002554900000341</c:v>
              </c:pt>
              <c:pt idx="4">
                <c:v>-0.43337453699999795</c:v>
              </c:pt>
            </c:numLit>
          </c:val>
          <c:extLst>
            <c:ext xmlns:c16="http://schemas.microsoft.com/office/drawing/2014/chart" uri="{C3380CC4-5D6E-409C-BE32-E72D297353CC}">
              <c16:uniqueId val="{00000001-D3FD-46CA-A741-39FC571A9B20}"/>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r>
              <a:rPr lang="fr-FR" sz="700">
                <a:solidFill>
                  <a:sysClr val="windowText" lastClr="000000"/>
                </a:solidFill>
              </a:rPr>
              <a:t>Acquisition nette d'actifs non financiers</a:t>
            </a:r>
          </a:p>
        </c:rich>
      </c:tx>
      <c:layout>
        <c:manualLayout>
          <c:xMode val="edge"/>
          <c:yMode val="edge"/>
          <c:x val="0.11642442898927297"/>
          <c:y val="1.0581047894412117E-2"/>
        </c:manualLayout>
      </c:layout>
      <c:overlay val="0"/>
      <c:spPr>
        <a:noFill/>
        <a:ln>
          <a:noFill/>
        </a:ln>
        <a:effectLst/>
      </c:spPr>
      <c:txPr>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8.7527461249081687E-2"/>
          <c:y val="0.11218105749645084"/>
          <c:w val="0.89209534390128531"/>
          <c:h val="0.69936620372125269"/>
        </c:manualLayout>
      </c:layout>
      <c:barChart>
        <c:barDir val="col"/>
        <c:grouping val="clustered"/>
        <c:varyColors val="0"/>
        <c:ser>
          <c:idx val="0"/>
          <c:order val="0"/>
          <c:tx>
            <c:v>Acquisition nette d'actifs non financiers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833.67908033759477</c:v>
              </c:pt>
              <c:pt idx="1">
                <c:v>1260.1882017036412</c:v>
              </c:pt>
              <c:pt idx="2">
                <c:v>286.6548016920392</c:v>
              </c:pt>
              <c:pt idx="3">
                <c:v>608.33211650962573</c:v>
              </c:pt>
              <c:pt idx="4">
                <c:v>845.62045007203869</c:v>
              </c:pt>
            </c:numLit>
          </c:val>
          <c:extLst>
            <c:ext xmlns:c16="http://schemas.microsoft.com/office/drawing/2014/chart" uri="{C3380CC4-5D6E-409C-BE32-E72D297353CC}">
              <c16:uniqueId val="{00000000-3248-4E3C-AD3B-AF03C66DC4A4}"/>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 l'encours de la dette publique</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Encours de la dette publique</c:v>
          </c:tx>
          <c:spPr>
            <a:pattFill prst="pct80">
              <a:fgClr>
                <a:srgbClr val="FF0000"/>
              </a:fgClr>
              <a:bgClr>
                <a:sysClr val="window" lastClr="FFFFFF"/>
              </a:bgClr>
            </a:pattFill>
            <a:ln>
              <a:noFill/>
            </a:ln>
            <a:effectLst/>
          </c:spPr>
          <c:invertIfNegative val="0"/>
          <c:dLbls>
            <c:dLbl>
              <c:idx val="0"/>
              <c:layout>
                <c:manualLayout>
                  <c:x val="6.6551912031715408E-3"/>
                  <c:y val="-1.5929508361529218E-2"/>
                </c:manualLayout>
              </c:layout>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CBCB-4C21-B44F-6526704DC6D6}"/>
                </c:ext>
              </c:extLst>
            </c:dLbl>
            <c:dLbl>
              <c:idx val="1"/>
              <c:layout>
                <c:manualLayout>
                  <c:x val="-4.0754582323293959E-3"/>
                  <c:y val="-9.922534789576009E-3"/>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CB-4C21-B44F-6526704DC6D6}"/>
                </c:ext>
              </c:extLst>
            </c:dLbl>
            <c:dLbl>
              <c:idx val="2"/>
              <c:layout>
                <c:manualLayout>
                  <c:x val="8.1509164646586425E-3"/>
                  <c:y val="2.9478366489937638E-2"/>
                </c:manualLayout>
              </c:layout>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CBCB-4C21-B44F-6526704DC6D6}"/>
                </c:ext>
              </c:extLst>
            </c:dLbl>
            <c:dLbl>
              <c:idx val="3"/>
              <c:layout>
                <c:manualLayout>
                  <c:x val="5.9071681213163692E-3"/>
                  <c:y val="-1.5687515416406408E-2"/>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CB-4C21-B44F-6526704DC6D6}"/>
                </c:ext>
              </c:extLst>
            </c:dLbl>
            <c:dLbl>
              <c:idx val="4"/>
              <c:layout>
                <c:manualLayout>
                  <c:x val="0"/>
                  <c:y val="-7.8245301189198927E-3"/>
                </c:manualLayout>
              </c:layout>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CB-4C21-B44F-6526704DC6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0</c:v>
              </c:pt>
              <c:pt idx="1">
                <c:v>0</c:v>
              </c:pt>
              <c:pt idx="2">
                <c:v>0</c:v>
              </c:pt>
              <c:pt idx="3">
                <c:v>0</c:v>
              </c:pt>
              <c:pt idx="4">
                <c:v>0</c:v>
              </c:pt>
            </c:numLit>
          </c:val>
          <c:extLst>
            <c:ext xmlns:c16="http://schemas.microsoft.com/office/drawing/2014/chart" uri="{C3380CC4-5D6E-409C-BE32-E72D297353CC}">
              <c16:uniqueId val="{00000005-CBCB-4C21-B44F-6526704DC6D6}"/>
            </c:ext>
          </c:extLst>
        </c:ser>
        <c:ser>
          <c:idx val="1"/>
          <c:order val="1"/>
          <c:tx>
            <c:v>Encours de la dette publique Intérieure</c:v>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CB-4C21-B44F-6526704DC6D6}"/>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CB-4C21-B44F-6526704DC6D6}"/>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CB-4C21-B44F-6526704DC6D6}"/>
                </c:ext>
              </c:extLst>
            </c:dLbl>
            <c:dLbl>
              <c:idx val="3"/>
              <c:layout>
                <c:manualLayout>
                  <c:x val="-4.7619029764143323E-3"/>
                  <c:y val="1.85712074740373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CB-4C21-B44F-6526704DC6D6}"/>
                </c:ext>
              </c:extLst>
            </c:dLbl>
            <c:dLbl>
              <c:idx val="4"/>
              <c:layout>
                <c:manualLayout>
                  <c:x val="1.6301832929317434E-2"/>
                  <c:y val="1.80601999339669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CB-4C21-B44F-6526704DC6D6}"/>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0</c:v>
              </c:pt>
              <c:pt idx="1">
                <c:v>0</c:v>
              </c:pt>
              <c:pt idx="2">
                <c:v>0</c:v>
              </c:pt>
              <c:pt idx="3">
                <c:v>0</c:v>
              </c:pt>
              <c:pt idx="4">
                <c:v>0</c:v>
              </c:pt>
            </c:numLit>
          </c:val>
          <c:extLst>
            <c:ext xmlns:c16="http://schemas.microsoft.com/office/drawing/2014/chart" uri="{C3380CC4-5D6E-409C-BE32-E72D297353CC}">
              <c16:uniqueId val="{0000000B-CBCB-4C21-B44F-6526704DC6D6}"/>
            </c:ext>
          </c:extLst>
        </c:ser>
        <c:ser>
          <c:idx val="2"/>
          <c:order val="2"/>
          <c:tx>
            <c:v>Encours de la dette publique extérieure</c:v>
          </c:tx>
          <c:spPr>
            <a:pattFill prst="pct90">
              <a:fgClr>
                <a:schemeClr val="accent6">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0</c:v>
              </c:pt>
              <c:pt idx="1">
                <c:v>0</c:v>
              </c:pt>
              <c:pt idx="2">
                <c:v>0</c:v>
              </c:pt>
              <c:pt idx="3">
                <c:v>0</c:v>
              </c:pt>
              <c:pt idx="4">
                <c:v>0</c:v>
              </c:pt>
            </c:numLit>
          </c:val>
          <c:extLst>
            <c:ext xmlns:c16="http://schemas.microsoft.com/office/drawing/2014/chart" uri="{C3380CC4-5D6E-409C-BE32-E72D297353CC}">
              <c16:uniqueId val="{0000000C-CBCB-4C21-B44F-6526704DC6D6}"/>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83917397887517"/>
          <c:y val="6.7625624157402628E-2"/>
          <c:w val="0.6439516938176113"/>
          <c:h val="0.70601498501257587"/>
        </c:manualLayout>
      </c:layout>
      <c:barChart>
        <c:barDir val="bar"/>
        <c:grouping val="clustered"/>
        <c:varyColors val="0"/>
        <c:ser>
          <c:idx val="0"/>
          <c:order val="0"/>
          <c:tx>
            <c:v>Contribution à la croissance 2T2024/2T2023</c:v>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dLbl>
              <c:idx val="0"/>
              <c:layout>
                <c:manualLayout>
                  <c:x val="-4.7193219388827631E-2"/>
                  <c:y val="-9.2361307739150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69-4953-8715-AB79AE460051}"/>
                </c:ext>
              </c:extLst>
            </c:dLbl>
            <c:dLbl>
              <c:idx val="1"/>
              <c:layout>
                <c:manualLayout>
                  <c:x val="-6.0591428452826338E-3"/>
                  <c:y val="-7.6505757408413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69-4953-8715-AB79AE460051}"/>
                </c:ext>
              </c:extLst>
            </c:dLbl>
            <c:dLbl>
              <c:idx val="3"/>
              <c:layout>
                <c:manualLayout>
                  <c:x val="-8.2857507707463016E-3"/>
                  <c:y val="4.043896891987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69-4953-8715-AB79AE4600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4"/>
              <c:pt idx="0">
                <c:v>Secteur primaire</c:v>
              </c:pt>
              <c:pt idx="1">
                <c:v>Secteur secondaire</c:v>
              </c:pt>
              <c:pt idx="2">
                <c:v>Secteur tertiaire</c:v>
              </c:pt>
              <c:pt idx="3">
                <c:v>Impôts et taxes nets sur les produits</c:v>
              </c:pt>
            </c:strLit>
          </c:cat>
          <c:val>
            <c:numLit>
              <c:formatCode>0.0</c:formatCode>
              <c:ptCount val="4"/>
              <c:pt idx="0">
                <c:v>1.46708470850121</c:v>
              </c:pt>
              <c:pt idx="1">
                <c:v>-0.35787639322885856</c:v>
              </c:pt>
              <c:pt idx="2">
                <c:v>2.789476571054148</c:v>
              </c:pt>
              <c:pt idx="3">
                <c:v>1.1218334879324074</c:v>
              </c:pt>
            </c:numLit>
          </c:val>
          <c:extLst>
            <c:ext xmlns:c16="http://schemas.microsoft.com/office/drawing/2014/chart" uri="{C3380CC4-5D6E-409C-BE32-E72D297353CC}">
              <c16:uniqueId val="{00000003-3069-4953-8715-AB79AE460051}"/>
            </c:ext>
          </c:extLst>
        </c:ser>
        <c:dLbls>
          <c:showLegendKey val="0"/>
          <c:showVal val="0"/>
          <c:showCatName val="0"/>
          <c:showSerName val="0"/>
          <c:showPercent val="0"/>
          <c:showBubbleSize val="0"/>
        </c:dLbls>
        <c:gapWidth val="100"/>
        <c:axId val="1200450543"/>
        <c:axId val="1200441391"/>
      </c:barChart>
      <c:catAx>
        <c:axId val="12004505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crossAx val="1200441391"/>
        <c:crosses val="autoZero"/>
        <c:auto val="1"/>
        <c:lblAlgn val="ctr"/>
        <c:lblOffset val="100"/>
        <c:noMultiLvlLbl val="0"/>
      </c:catAx>
      <c:valAx>
        <c:axId val="120044139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BF"/>
          </a:p>
        </c:txPr>
        <c:crossAx val="1200450543"/>
        <c:crosses val="autoZero"/>
        <c:crossBetween val="between"/>
      </c:valAx>
      <c:spPr>
        <a:solidFill>
          <a:schemeClr val="bg1"/>
        </a:solidFill>
        <a:ln>
          <a:noFill/>
        </a:ln>
        <a:effectLst/>
      </c:spPr>
    </c:plotArea>
    <c:legend>
      <c:legendPos val="b"/>
      <c:layout>
        <c:manualLayout>
          <c:xMode val="edge"/>
          <c:yMode val="edge"/>
          <c:x val="3.9421911065527643E-3"/>
          <c:y val="0.87010883064331379"/>
          <c:w val="0.97081366484686715"/>
          <c:h val="0.124094906687309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du service de la dette publique</a:t>
            </a:r>
          </a:p>
        </c:rich>
      </c:tx>
      <c:layout>
        <c:manualLayout>
          <c:xMode val="edge"/>
          <c:yMode val="edge"/>
          <c:x val="0.17887084679726031"/>
          <c:y val="2.6955275799476722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59343920767084646"/>
        </c:manualLayout>
      </c:layout>
      <c:barChart>
        <c:barDir val="col"/>
        <c:grouping val="clustered"/>
        <c:varyColors val="0"/>
        <c:ser>
          <c:idx val="0"/>
          <c:order val="0"/>
          <c:tx>
            <c:v>Total service dette publique</c:v>
          </c:tx>
          <c:spPr>
            <a:pattFill prst="pct80">
              <a:fgClr>
                <a:srgbClr val="FF0000"/>
              </a:fgClr>
              <a:bgClr>
                <a:sysClr val="window" lastClr="FFFFFF"/>
              </a:bgClr>
            </a:pattFill>
            <a:ln>
              <a:noFill/>
            </a:ln>
            <a:effectLst/>
          </c:spPr>
          <c:invertIfNegative val="0"/>
          <c:dLbls>
            <c:dLbl>
              <c:idx val="0"/>
              <c:layout>
                <c:manualLayout>
                  <c:x val="1.1077389719693117E-3"/>
                  <c:y val="5.510122430283615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0.12121442774112196"/>
                      <c:h val="6.8472560756886708E-2"/>
                    </c:manualLayout>
                  </c15:layout>
                </c:ext>
                <c:ext xmlns:c16="http://schemas.microsoft.com/office/drawing/2014/chart" uri="{C3380CC4-5D6E-409C-BE32-E72D297353CC}">
                  <c16:uniqueId val="{00000000-BF13-4626-9F57-EA93AE414E75}"/>
                </c:ext>
              </c:extLst>
            </c:dLbl>
            <c:dLbl>
              <c:idx val="1"/>
              <c:layout>
                <c:manualLayout>
                  <c:x val="-4.0754582323293959E-3"/>
                  <c:y val="-9.922534789576009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13-4626-9F57-EA93AE414E75}"/>
                </c:ext>
              </c:extLst>
            </c:dLbl>
            <c:dLbl>
              <c:idx val="2"/>
              <c:layout>
                <c:manualLayout>
                  <c:x val="8.1509164646586425E-3"/>
                  <c:y val="2.947836648993763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15:layout>
                    <c:manualLayout>
                      <c:w val="9.8218543399137548E-2"/>
                      <c:h val="5.8082701707025369E-2"/>
                    </c:manualLayout>
                  </c15:layout>
                </c:ext>
                <c:ext xmlns:c16="http://schemas.microsoft.com/office/drawing/2014/chart" uri="{C3380CC4-5D6E-409C-BE32-E72D297353CC}">
                  <c16:uniqueId val="{00000002-BF13-4626-9F57-EA93AE414E75}"/>
                </c:ext>
              </c:extLst>
            </c:dLbl>
            <c:dLbl>
              <c:idx val="3"/>
              <c:layout>
                <c:manualLayout>
                  <c:x val="5.9073587763852414E-3"/>
                  <c:y val="-1.568741759716577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13-4626-9F57-EA93AE414E75}"/>
                </c:ext>
              </c:extLst>
            </c:dLbl>
            <c:dLbl>
              <c:idx val="4"/>
              <c:layout>
                <c:manualLayout>
                  <c:x val="-5.5474309716127771E-3"/>
                  <c:y val="3.505444003211987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13-4626-9F57-EA93AE41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943.76250786020819</c:v>
              </c:pt>
              <c:pt idx="1">
                <c:v>1229.1320621343348</c:v>
              </c:pt>
              <c:pt idx="2">
                <c:v>235.80909239626729</c:v>
              </c:pt>
              <c:pt idx="3">
                <c:v>701.76239687427983</c:v>
              </c:pt>
              <c:pt idx="4">
                <c:v>990.82837128612289</c:v>
              </c:pt>
            </c:numLit>
          </c:val>
          <c:extLst>
            <c:ext xmlns:c16="http://schemas.microsoft.com/office/drawing/2014/chart" uri="{C3380CC4-5D6E-409C-BE32-E72D297353CC}">
              <c16:uniqueId val="{00000005-BF13-4626-9F57-EA93AE414E75}"/>
            </c:ext>
          </c:extLst>
        </c:ser>
        <c:ser>
          <c:idx val="1"/>
          <c:order val="1"/>
          <c:tx>
            <c:v>Service dette publique int.</c:v>
          </c:tx>
          <c:spPr>
            <a:pattFill prst="pct90">
              <a:fgClr>
                <a:srgbClr val="FFC000">
                  <a:lumMod val="60000"/>
                  <a:lumOff val="40000"/>
                </a:srgbClr>
              </a:fgClr>
              <a:bgClr>
                <a:sysClr val="window" lastClr="FFFFFF"/>
              </a:bgClr>
            </a:pattFill>
            <a:ln>
              <a:noFill/>
            </a:ln>
            <a:effectLst/>
          </c:spPr>
          <c:invertIfNegative val="0"/>
          <c:dLbls>
            <c:dLbl>
              <c:idx val="0"/>
              <c:layout>
                <c:manualLayout>
                  <c:x val="1.6301832929317434E-2"/>
                  <c:y val="9.1770536850773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13-4626-9F57-EA93AE414E75}"/>
                </c:ext>
              </c:extLst>
            </c:dLbl>
            <c:dLbl>
              <c:idx val="1"/>
              <c:layout>
                <c:manualLayout>
                  <c:x val="0"/>
                  <c:y val="2.378660291645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13-4626-9F57-EA93AE414E75}"/>
                </c:ext>
              </c:extLst>
            </c:dLbl>
            <c:dLbl>
              <c:idx val="2"/>
              <c:layout>
                <c:manualLayout>
                  <c:x val="-1.4285708929242996E-2"/>
                  <c:y val="2.0552045422025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13-4626-9F57-EA93AE414E75}"/>
                </c:ext>
              </c:extLst>
            </c:dLbl>
            <c:dLbl>
              <c:idx val="3"/>
              <c:layout>
                <c:manualLayout>
                  <c:x val="6.3328074194050005E-3"/>
                  <c:y val="1.85713409483914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13-4626-9F57-EA93AE414E75}"/>
                </c:ext>
              </c:extLst>
            </c:dLbl>
            <c:dLbl>
              <c:idx val="4"/>
              <c:layout>
                <c:manualLayout>
                  <c:x val="1.6301832929317434E-2"/>
                  <c:y val="1.80601999339669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13-4626-9F57-EA93AE41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566.5169395731001</c:v>
              </c:pt>
              <c:pt idx="1">
                <c:v>735.15300283810006</c:v>
              </c:pt>
              <c:pt idx="2">
                <c:v>181.89199579675</c:v>
              </c:pt>
              <c:pt idx="3">
                <c:v>531.83816650197866</c:v>
              </c:pt>
              <c:pt idx="4">
                <c:v>717.15419107776779</c:v>
              </c:pt>
            </c:numLit>
          </c:val>
          <c:extLst>
            <c:ext xmlns:c16="http://schemas.microsoft.com/office/drawing/2014/chart" uri="{C3380CC4-5D6E-409C-BE32-E72D297353CC}">
              <c16:uniqueId val="{0000000B-BF13-4626-9F57-EA93AE414E75}"/>
            </c:ext>
          </c:extLst>
        </c:ser>
        <c:ser>
          <c:idx val="2"/>
          <c:order val="2"/>
          <c:tx>
            <c:v>Service dette publique ext.</c:v>
          </c:tx>
          <c:spPr>
            <a:pattFill prst="pct90">
              <a:fgClr>
                <a:schemeClr val="accent6">
                  <a:lumMod val="50000"/>
                </a:schemeClr>
              </a:fgClr>
              <a:bgClr>
                <a:schemeClr val="bg1"/>
              </a:bgClr>
            </a:pattFill>
            <a:ln>
              <a:noFill/>
            </a:ln>
            <a:effectLst/>
          </c:spPr>
          <c:invertIfNegative val="0"/>
          <c:dLbls>
            <c:dLbl>
              <c:idx val="0"/>
              <c:layout>
                <c:manualLayout>
                  <c:x val="5.5474309716128786E-3"/>
                  <c:y val="-2.1439508230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13-4626-9F57-EA93AE414E75}"/>
                </c:ext>
              </c:extLst>
            </c:dLbl>
            <c:dLbl>
              <c:idx val="3"/>
              <c:layout>
                <c:manualLayout>
                  <c:x val="1.6642292914838635E-2"/>
                  <c:y val="2.1439508230576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13-4626-9F57-EA93AE414E75}"/>
                </c:ext>
              </c:extLst>
            </c:dLbl>
            <c:dLbl>
              <c:idx val="4"/>
              <c:layout>
                <c:manualLayout>
                  <c:x val="-1.0170172627921558E-16"/>
                  <c:y val="1.429300548705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13-4626-9F57-EA93AE41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600" b="1" i="0" u="none" strike="noStrike" kern="1200" baseline="0">
                    <a:solidFill>
                      <a:sysClr val="windowText" lastClr="000000">
                        <a:lumMod val="75000"/>
                        <a:lumOff val="25000"/>
                      </a:sysClr>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377.2455682871082</c:v>
              </c:pt>
              <c:pt idx="1">
                <c:v>493.97905929623488</c:v>
              </c:pt>
              <c:pt idx="2">
                <c:v>53.917096599517279</c:v>
              </c:pt>
              <c:pt idx="3">
                <c:v>169.92423037230105</c:v>
              </c:pt>
              <c:pt idx="4">
                <c:v>273.67418020835493</c:v>
              </c:pt>
            </c:numLit>
          </c:val>
          <c:extLst>
            <c:ext xmlns:c16="http://schemas.microsoft.com/office/drawing/2014/chart" uri="{C3380CC4-5D6E-409C-BE32-E72D297353CC}">
              <c16:uniqueId val="{0000000F-BF13-4626-9F57-EA93AE414E75}"/>
            </c:ext>
          </c:extLst>
        </c:ser>
        <c:dLbls>
          <c:showLegendKey val="0"/>
          <c:showVal val="0"/>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82328009033901695"/>
          <c:w val="0.76781147560710661"/>
          <c:h val="0.16324226991144497"/>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a:t>Evolution</a:t>
            </a:r>
            <a:r>
              <a:rPr lang="fr-FR" sz="900" b="1" baseline="0"/>
              <a:t> de soldes</a:t>
            </a:r>
            <a:endParaRPr lang="fr-FR" sz="9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1012222844529371"/>
          <c:y val="0.12322250639386191"/>
          <c:w val="0.85811320133100522"/>
          <c:h val="0.66791187546569453"/>
        </c:manualLayout>
      </c:layout>
      <c:lineChart>
        <c:grouping val="standard"/>
        <c:varyColors val="0"/>
        <c:ser>
          <c:idx val="0"/>
          <c:order val="0"/>
          <c:tx>
            <c:v>Solde net de gestion</c:v>
          </c:tx>
          <c:spPr>
            <a:ln w="28575" cap="rnd">
              <a:solidFill>
                <a:schemeClr val="accent1"/>
              </a:solidFill>
              <a:round/>
            </a:ln>
            <a:effectLst/>
          </c:spPr>
          <c:marker>
            <c:symbol val="none"/>
          </c:marker>
          <c:cat>
            <c:numLit>
              <c:formatCode>mmm\-yy</c:formatCode>
              <c:ptCount val="2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numLit>
          </c:cat>
          <c:val>
            <c:numLit>
              <c:formatCode>_(* #,##0_);_(* \(#,##0\);_(* "-"_);_(@_)</c:formatCode>
              <c:ptCount val="27"/>
              <c:pt idx="0">
                <c:v>257.4015718164581</c:v>
              </c:pt>
              <c:pt idx="1">
                <c:v>319.42813523722509</c:v>
              </c:pt>
              <c:pt idx="2">
                <c:v>296.45008947831002</c:v>
              </c:pt>
              <c:pt idx="3">
                <c:v>98.817296862541241</c:v>
              </c:pt>
              <c:pt idx="4">
                <c:v>99.566461401637</c:v>
              </c:pt>
              <c:pt idx="5">
                <c:v>-73.837583898678375</c:v>
              </c:pt>
              <c:pt idx="6">
                <c:v>83.677601863648974</c:v>
              </c:pt>
              <c:pt idx="7">
                <c:v>165.16311897038457</c:v>
              </c:pt>
              <c:pt idx="8">
                <c:v>130.69667350502024</c:v>
              </c:pt>
              <c:pt idx="9">
                <c:v>186.19455337282125</c:v>
              </c:pt>
              <c:pt idx="10">
                <c:v>238.2369318661481</c:v>
              </c:pt>
              <c:pt idx="11">
                <c:v>263.18272875757441</c:v>
              </c:pt>
              <c:pt idx="12">
                <c:v>396.33523737598</c:v>
              </c:pt>
              <c:pt idx="13">
                <c:v>363.54717996214686</c:v>
              </c:pt>
              <c:pt idx="14">
                <c:v>377.19865659431503</c:v>
              </c:pt>
              <c:pt idx="15">
                <c:v>471.13299136394221</c:v>
              </c:pt>
              <c:pt idx="16">
                <c:v>474.76681935870096</c:v>
              </c:pt>
              <c:pt idx="17">
                <c:v>428.16845226351012</c:v>
              </c:pt>
              <c:pt idx="18">
                <c:v>101.23074936427302</c:v>
              </c:pt>
              <c:pt idx="19">
                <c:v>139.66260301821569</c:v>
              </c:pt>
              <c:pt idx="20">
                <c:v>123.05530962839622</c:v>
              </c:pt>
              <c:pt idx="21">
                <c:v>151.36745716735507</c:v>
              </c:pt>
              <c:pt idx="22">
                <c:v>167.10507260339352</c:v>
              </c:pt>
              <c:pt idx="23">
                <c:v>295.37173091170871</c:v>
              </c:pt>
              <c:pt idx="24">
                <c:v>295.37173091170871</c:v>
              </c:pt>
              <c:pt idx="25">
                <c:v>251.66642600104956</c:v>
              </c:pt>
              <c:pt idx="26">
                <c:v>245.0102027986253</c:v>
              </c:pt>
            </c:numLit>
          </c:val>
          <c:smooth val="0"/>
          <c:extLst>
            <c:ext xmlns:c16="http://schemas.microsoft.com/office/drawing/2014/chart" uri="{C3380CC4-5D6E-409C-BE32-E72D297353CC}">
              <c16:uniqueId val="{00000000-6AE5-4292-A15B-B97D064976C6}"/>
            </c:ext>
          </c:extLst>
        </c:ser>
        <c:ser>
          <c:idx val="1"/>
          <c:order val="1"/>
          <c:tx>
            <c:v>Capacité/besoin de financement = Financement</c:v>
          </c:tx>
          <c:spPr>
            <a:ln w="28575" cap="rnd">
              <a:solidFill>
                <a:schemeClr val="accent2"/>
              </a:solidFill>
              <a:round/>
            </a:ln>
            <a:effectLst/>
          </c:spPr>
          <c:marker>
            <c:symbol val="none"/>
          </c:marker>
          <c:cat>
            <c:numLit>
              <c:formatCode>mmm\-yy</c:formatCode>
              <c:ptCount val="2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numLit>
          </c:cat>
          <c:val>
            <c:numLit>
              <c:formatCode>_(* #,##0_);_(* \(#,##0\);_(* "-"_);_(@_)</c:formatCode>
              <c:ptCount val="27"/>
              <c:pt idx="0">
                <c:v>-128.88463169632868</c:v>
              </c:pt>
              <c:pt idx="1">
                <c:v>-158.38757557924535</c:v>
              </c:pt>
              <c:pt idx="2">
                <c:v>-311.82486393212866</c:v>
              </c:pt>
              <c:pt idx="3">
                <c:v>-556.92831241379736</c:v>
              </c:pt>
              <c:pt idx="4">
                <c:v>-843.44788470495962</c:v>
              </c:pt>
              <c:pt idx="5">
                <c:v>-1282.6805897725469</c:v>
              </c:pt>
              <c:pt idx="6">
                <c:v>82.623460288648971</c:v>
              </c:pt>
              <c:pt idx="7">
                <c:v>0.20101840638450597</c:v>
              </c:pt>
              <c:pt idx="8">
                <c:v>-187.39331643732044</c:v>
              </c:pt>
              <c:pt idx="9">
                <c:v>-276.90430341134504</c:v>
              </c:pt>
              <c:pt idx="10">
                <c:v>-308.63819818925481</c:v>
              </c:pt>
              <c:pt idx="11">
                <c:v>-402.60534587740619</c:v>
              </c:pt>
              <c:pt idx="12">
                <c:v>-308.65906568872782</c:v>
              </c:pt>
              <c:pt idx="13">
                <c:v>-379.490683628032</c:v>
              </c:pt>
              <c:pt idx="14">
                <c:v>-456.48059640527981</c:v>
              </c:pt>
              <c:pt idx="15">
                <c:v>-391.74589975226098</c:v>
              </c:pt>
              <c:pt idx="16">
                <c:v>-442.6713337201607</c:v>
              </c:pt>
              <c:pt idx="17">
                <c:v>-832.06797536413114</c:v>
              </c:pt>
              <c:pt idx="18">
                <c:v>78.079109528973902</c:v>
              </c:pt>
              <c:pt idx="19">
                <c:v>25.496593942553574</c:v>
              </c:pt>
              <c:pt idx="20">
                <c:v>-163.599492063643</c:v>
              </c:pt>
              <c:pt idx="21">
                <c:v>-214.93931620637616</c:v>
              </c:pt>
              <c:pt idx="22">
                <c:v>-275.5966312834363</c:v>
              </c:pt>
              <c:pt idx="23">
                <c:v>-312.96038559791708</c:v>
              </c:pt>
              <c:pt idx="24">
                <c:v>-267.14191006567984</c:v>
              </c:pt>
              <c:pt idx="25">
                <c:v>-455.65489608716916</c:v>
              </c:pt>
              <c:pt idx="26">
                <c:v>-488.74622261989487</c:v>
              </c:pt>
            </c:numLit>
          </c:val>
          <c:smooth val="0"/>
          <c:extLst>
            <c:ext xmlns:c16="http://schemas.microsoft.com/office/drawing/2014/chart" uri="{C3380CC4-5D6E-409C-BE32-E72D297353CC}">
              <c16:uniqueId val="{00000001-6AE5-4292-A15B-B97D064976C6}"/>
            </c:ext>
          </c:extLst>
        </c:ser>
        <c:dLbls>
          <c:showLegendKey val="0"/>
          <c:showVal val="0"/>
          <c:showCatName val="0"/>
          <c:showSerName val="0"/>
          <c:showPercent val="0"/>
          <c:showBubbleSize val="0"/>
        </c:dLbls>
        <c:smooth val="0"/>
        <c:axId val="2047590351"/>
        <c:axId val="2047579951"/>
      </c:lineChart>
      <c:dateAx>
        <c:axId val="2047590351"/>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79951"/>
        <c:crosses val="autoZero"/>
        <c:auto val="1"/>
        <c:lblOffset val="100"/>
        <c:baseTimeUnit val="months"/>
      </c:dateAx>
      <c:valAx>
        <c:axId val="20475799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90351"/>
        <c:crosses val="autoZero"/>
        <c:crossBetween val="between"/>
      </c:valAx>
      <c:spPr>
        <a:solidFill>
          <a:schemeClr val="bg1"/>
        </a:solidFill>
        <a:ln>
          <a:noFill/>
        </a:ln>
        <a:effectLst/>
      </c:spPr>
    </c:plotArea>
    <c:legend>
      <c:legendPos val="b"/>
      <c:layout>
        <c:manualLayout>
          <c:xMode val="edge"/>
          <c:yMode val="edge"/>
          <c:x val="2.9182947319869534E-2"/>
          <c:y val="0.92325593571903253"/>
          <c:w val="0.96673837841399535"/>
          <c:h val="6.1398795738767949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900" b="1"/>
              <a:t>Evolution</a:t>
            </a:r>
            <a:r>
              <a:rPr lang="fr-FR" sz="900" b="1" baseline="0"/>
              <a:t> du financement</a:t>
            </a:r>
            <a:endParaRPr lang="fr-FR" sz="9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1012222844529371"/>
          <c:y val="0.12322250639386191"/>
          <c:w val="0.85811320133100522"/>
          <c:h val="0.66791187546569453"/>
        </c:manualLayout>
      </c:layout>
      <c:lineChart>
        <c:grouping val="standard"/>
        <c:varyColors val="0"/>
        <c:ser>
          <c:idx val="0"/>
          <c:order val="0"/>
          <c:tx>
            <c:v>Actifs financiers</c:v>
          </c:tx>
          <c:spPr>
            <a:ln w="28575" cap="rnd">
              <a:solidFill>
                <a:schemeClr val="accent1"/>
              </a:solidFill>
              <a:round/>
            </a:ln>
            <a:effectLst/>
          </c:spPr>
          <c:marker>
            <c:symbol val="none"/>
          </c:marker>
          <c:cat>
            <c:numLit>
              <c:formatCode>mmm\-yy</c:formatCode>
              <c:ptCount val="2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numLit>
          </c:cat>
          <c:val>
            <c:numLit>
              <c:formatCode>_(* #,##0_);_(* \(#,##0\);_(* "-"_);_(@_)</c:formatCode>
              <c:ptCount val="27"/>
              <c:pt idx="0">
                <c:v>-76.020139124000011</c:v>
              </c:pt>
              <c:pt idx="1">
                <c:v>-68.349159635000021</c:v>
              </c:pt>
              <c:pt idx="2">
                <c:v>4.3671979680000419</c:v>
              </c:pt>
              <c:pt idx="3">
                <c:v>-61.206861032000006</c:v>
              </c:pt>
              <c:pt idx="4">
                <c:v>-92.984271567999997</c:v>
              </c:pt>
              <c:pt idx="5">
                <c:v>-201.373797991</c:v>
              </c:pt>
              <c:pt idx="6">
                <c:v>27.267070179000005</c:v>
              </c:pt>
              <c:pt idx="7">
                <c:v>2.7778599790000023</c:v>
              </c:pt>
              <c:pt idx="8">
                <c:v>28.113809307000007</c:v>
              </c:pt>
              <c:pt idx="9">
                <c:v>-30.677101177999997</c:v>
              </c:pt>
              <c:pt idx="10">
                <c:v>-10.126308381999991</c:v>
              </c:pt>
              <c:pt idx="11">
                <c:v>-34.723419239999998</c:v>
              </c:pt>
              <c:pt idx="12">
                <c:v>45.480096075999981</c:v>
              </c:pt>
              <c:pt idx="13">
                <c:v>-30.200300861000017</c:v>
              </c:pt>
              <c:pt idx="14">
                <c:v>53.620686476999978</c:v>
              </c:pt>
              <c:pt idx="15">
                <c:v>2.6988303509999696</c:v>
              </c:pt>
              <c:pt idx="16">
                <c:v>-39.029021534000037</c:v>
              </c:pt>
              <c:pt idx="17">
                <c:v>-110.46112513700004</c:v>
              </c:pt>
              <c:pt idx="18">
                <c:v>3.2529691369999925</c:v>
              </c:pt>
              <c:pt idx="19">
                <c:v>31.371861768999999</c:v>
              </c:pt>
              <c:pt idx="20">
                <c:v>29.779016991000002</c:v>
              </c:pt>
              <c:pt idx="21">
                <c:v>23.856952736999993</c:v>
              </c:pt>
              <c:pt idx="22">
                <c:v>46.008985079999988</c:v>
              </c:pt>
              <c:pt idx="23">
                <c:v>65.867843356999998</c:v>
              </c:pt>
              <c:pt idx="24">
                <c:v>49.852268572999996</c:v>
              </c:pt>
              <c:pt idx="25">
                <c:v>41.973701690999988</c:v>
              </c:pt>
              <c:pt idx="26">
                <c:v>-3.2417044480000072</c:v>
              </c:pt>
            </c:numLit>
          </c:val>
          <c:smooth val="0"/>
          <c:extLst>
            <c:ext xmlns:c16="http://schemas.microsoft.com/office/drawing/2014/chart" uri="{C3380CC4-5D6E-409C-BE32-E72D297353CC}">
              <c16:uniqueId val="{00000000-D5AC-462B-9761-A855F060CF99}"/>
            </c:ext>
          </c:extLst>
        </c:ser>
        <c:ser>
          <c:idx val="1"/>
          <c:order val="1"/>
          <c:tx>
            <c:v>Passifs</c:v>
          </c:tx>
          <c:spPr>
            <a:ln w="28575" cap="rnd">
              <a:solidFill>
                <a:schemeClr val="accent2"/>
              </a:solidFill>
              <a:round/>
            </a:ln>
            <a:effectLst/>
          </c:spPr>
          <c:marker>
            <c:symbol val="none"/>
          </c:marker>
          <c:cat>
            <c:numLit>
              <c:formatCode>mmm\-yy</c:formatCode>
              <c:ptCount val="27"/>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numLit>
          </c:cat>
          <c:val>
            <c:numLit>
              <c:formatCode>_(* #,##0_);_(* \(#,##0\);_(* "-"_);_(@_)</c:formatCode>
              <c:ptCount val="27"/>
              <c:pt idx="0">
                <c:v>45.354709220914586</c:v>
              </c:pt>
              <c:pt idx="1">
                <c:v>82.212531009611325</c:v>
              </c:pt>
              <c:pt idx="2">
                <c:v>311.73395219959468</c:v>
              </c:pt>
              <c:pt idx="3">
                <c:v>492.29817192734777</c:v>
              </c:pt>
              <c:pt idx="4">
                <c:v>745.94285106317182</c:v>
              </c:pt>
              <c:pt idx="5">
                <c:v>1078.3115348720708</c:v>
              </c:pt>
              <c:pt idx="6">
                <c:v>-57.558890725334543</c:v>
              </c:pt>
              <c:pt idx="7">
                <c:v>-4.0753081825919608</c:v>
              </c:pt>
              <c:pt idx="8">
                <c:v>215.3523967511079</c:v>
              </c:pt>
              <c:pt idx="9">
                <c:v>265.4242625780588</c:v>
              </c:pt>
              <c:pt idx="10">
                <c:v>300.63755922101984</c:v>
              </c:pt>
              <c:pt idx="11">
                <c:v>370.40882655578901</c:v>
              </c:pt>
              <c:pt idx="12">
                <c:v>356.90827289509048</c:v>
              </c:pt>
              <c:pt idx="13">
                <c:v>350.19805521704416</c:v>
              </c:pt>
              <c:pt idx="14">
                <c:v>512.73524855342885</c:v>
              </c:pt>
              <c:pt idx="15">
                <c:v>396.29619463610004</c:v>
              </c:pt>
              <c:pt idx="16">
                <c:v>411.3296243909503</c:v>
              </c:pt>
              <c:pt idx="17">
                <c:v>728.72883473266484</c:v>
              </c:pt>
              <c:pt idx="18">
                <c:v>-72.085927244009724</c:v>
              </c:pt>
              <c:pt idx="19">
                <c:v>11.618512810559793</c:v>
              </c:pt>
              <c:pt idx="20">
                <c:v>198.4362008395853</c:v>
              </c:pt>
              <c:pt idx="21">
                <c:v>247.65084605430488</c:v>
              </c:pt>
              <c:pt idx="22">
                <c:v>325.94442261502127</c:v>
              </c:pt>
              <c:pt idx="23">
                <c:v>379.90967588553093</c:v>
              </c:pt>
              <c:pt idx="24">
                <c:v>319.50859696432821</c:v>
              </c:pt>
              <c:pt idx="25">
                <c:v>500.47960263392883</c:v>
              </c:pt>
              <c:pt idx="26">
                <c:v>485.78534784794738</c:v>
              </c:pt>
            </c:numLit>
          </c:val>
          <c:smooth val="0"/>
          <c:extLst>
            <c:ext xmlns:c16="http://schemas.microsoft.com/office/drawing/2014/chart" uri="{C3380CC4-5D6E-409C-BE32-E72D297353CC}">
              <c16:uniqueId val="{00000001-D5AC-462B-9761-A855F060CF99}"/>
            </c:ext>
          </c:extLst>
        </c:ser>
        <c:dLbls>
          <c:showLegendKey val="0"/>
          <c:showVal val="0"/>
          <c:showCatName val="0"/>
          <c:showSerName val="0"/>
          <c:showPercent val="0"/>
          <c:showBubbleSize val="0"/>
        </c:dLbls>
        <c:smooth val="0"/>
        <c:axId val="2047590351"/>
        <c:axId val="2047579951"/>
      </c:lineChart>
      <c:dateAx>
        <c:axId val="2047590351"/>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79951"/>
        <c:crosses val="autoZero"/>
        <c:auto val="1"/>
        <c:lblOffset val="100"/>
        <c:baseTimeUnit val="months"/>
      </c:dateAx>
      <c:valAx>
        <c:axId val="2047579951"/>
        <c:scaling>
          <c:orientation val="minMax"/>
        </c:scaling>
        <c:delete val="0"/>
        <c:axPos val="l"/>
        <c:majorGridlines>
          <c:spPr>
            <a:ln w="9525" cap="flat" cmpd="sng" algn="ctr">
              <a:solidFill>
                <a:srgbClr val="000000"/>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2047590351"/>
        <c:crosses val="autoZero"/>
        <c:crossBetween val="between"/>
      </c:valAx>
      <c:spPr>
        <a:solidFill>
          <a:schemeClr val="bg1"/>
        </a:solidFill>
        <a:ln>
          <a:noFill/>
        </a:ln>
        <a:effectLst/>
      </c:spPr>
    </c:plotArea>
    <c:legend>
      <c:legendPos val="b"/>
      <c:layout>
        <c:manualLayout>
          <c:xMode val="edge"/>
          <c:yMode val="edge"/>
          <c:x val="2.9182947319869534E-2"/>
          <c:y val="0.92325593571903253"/>
          <c:w val="0.96673837841399535"/>
          <c:h val="6.1398795738767949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Evolution des dépenses</a:t>
            </a:r>
          </a:p>
        </c:rich>
      </c:tx>
      <c:layout>
        <c:manualLayout>
          <c:xMode val="edge"/>
          <c:yMode val="edge"/>
          <c:x val="0.35814228419485955"/>
          <c:y val="2.6955432096120363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7527392696621617E-2"/>
          <c:y val="0.11218089755485494"/>
          <c:w val="0.89209534390128531"/>
          <c:h val="0.69936620372125269"/>
        </c:manualLayout>
      </c:layout>
      <c:barChart>
        <c:barDir val="col"/>
        <c:grouping val="clustered"/>
        <c:varyColors val="0"/>
        <c:ser>
          <c:idx val="0"/>
          <c:order val="0"/>
          <c:tx>
            <c:v>DEPENSES</c:v>
          </c:tx>
          <c:spPr>
            <a:pattFill prst="pct90">
              <a:fgClr>
                <a:schemeClr val="accent6">
                  <a:lumMod val="50000"/>
                </a:schemeClr>
              </a:fgClr>
              <a:bgClr>
                <a:schemeClr val="bg1"/>
              </a:bgClr>
            </a:patt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2473.9865937278328</c:v>
              </c:pt>
              <c:pt idx="1">
                <c:v>3526.8619481734127</c:v>
              </c:pt>
              <c:pt idx="2">
                <c:v>834.95656154842573</c:v>
              </c:pt>
              <c:pt idx="3">
                <c:v>1804.9097306569984</c:v>
              </c:pt>
              <c:pt idx="4">
                <c:v>2696.441334682489</c:v>
              </c:pt>
            </c:numLit>
          </c:val>
          <c:extLst>
            <c:ext xmlns:c16="http://schemas.microsoft.com/office/drawing/2014/chart" uri="{C3380CC4-5D6E-409C-BE32-E72D297353CC}">
              <c16:uniqueId val="{00000000-35C0-498A-96F5-1CAF150067D5}"/>
            </c:ext>
          </c:extLst>
        </c:ser>
        <c:dLbls>
          <c:dLblPos val="outEnd"/>
          <c:showLegendKey val="0"/>
          <c:showVal val="1"/>
          <c:showCatName val="0"/>
          <c:showSerName val="0"/>
          <c:showPercent val="0"/>
          <c:showBubbleSize val="0"/>
        </c:dLbls>
        <c:gapWidth val="150"/>
        <c:axId val="391868943"/>
        <c:axId val="39186977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fr-FR"/>
              <a:t>Acquisition nette d'actifs non financiers: composantes</a:t>
            </a:r>
          </a:p>
        </c:rich>
      </c:tx>
      <c:layout>
        <c:manualLayout>
          <c:xMode val="edge"/>
          <c:yMode val="edge"/>
          <c:x val="0.24009165837031696"/>
          <c:y val="1.3905408286729364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8.2685045887501973E-2"/>
          <c:y val="0.16674828807818892"/>
          <c:w val="0.89209534390128531"/>
          <c:h val="0.69936620372125269"/>
        </c:manualLayout>
      </c:layout>
      <c:barChart>
        <c:barDir val="col"/>
        <c:grouping val="clustered"/>
        <c:varyColors val="0"/>
        <c:ser>
          <c:idx val="0"/>
          <c:order val="0"/>
          <c:tx>
            <c:v>      Actifs fixes </c:v>
          </c:tx>
          <c:spPr>
            <a:pattFill prst="pct90">
              <a:fgClr>
                <a:srgbClr val="70AD47">
                  <a:lumMod val="50000"/>
                </a:srgbClr>
              </a:fgClr>
              <a:bgClr>
                <a:sysClr val="window" lastClr="FFFFFF"/>
              </a:bgClr>
            </a:pattFill>
            <a:ln>
              <a:noFill/>
            </a:ln>
            <a:effectLst/>
          </c:spPr>
          <c:invertIfNegative val="0"/>
          <c:dLbls>
            <c:dLbl>
              <c:idx val="2"/>
              <c:layout>
                <c:manualLayout>
                  <c:x val="0.12768991415793068"/>
                  <c:y val="5.40132216253105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37-4F5B-A00A-C762EB548E6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792.03712220307057</c:v>
              </c:pt>
              <c:pt idx="1">
                <c:v>1214.380513766117</c:v>
              </c:pt>
              <c:pt idx="2">
                <c:v>280.61369048903919</c:v>
              </c:pt>
              <c:pt idx="3">
                <c:v>595.5943102960257</c:v>
              </c:pt>
              <c:pt idx="4">
                <c:v>824.81614132658945</c:v>
              </c:pt>
            </c:numLit>
          </c:val>
          <c:extLst>
            <c:ext xmlns:c16="http://schemas.microsoft.com/office/drawing/2014/chart" uri="{C3380CC4-5D6E-409C-BE32-E72D297353CC}">
              <c16:uniqueId val="{00000001-1F37-4F5B-A00A-C762EB548E6E}"/>
            </c:ext>
          </c:extLst>
        </c:ser>
        <c:dLbls>
          <c:showLegendKey val="0"/>
          <c:showVal val="0"/>
          <c:showCatName val="0"/>
          <c:showSerName val="0"/>
          <c:showPercent val="0"/>
          <c:showBubbleSize val="0"/>
        </c:dLbls>
        <c:gapWidth val="150"/>
        <c:axId val="391868943"/>
        <c:axId val="391869775"/>
      </c:barChart>
      <c:barChart>
        <c:barDir val="col"/>
        <c:grouping val="clustered"/>
        <c:varyColors val="0"/>
        <c:ser>
          <c:idx val="1"/>
          <c:order val="1"/>
          <c:tx>
            <c:v>     Stocks </c:v>
          </c:tx>
          <c:spPr>
            <a:pattFill prst="pct90">
              <a:fgClr>
                <a:srgbClr val="FFC000">
                  <a:lumMod val="60000"/>
                  <a:lumOff val="40000"/>
                </a:srgbClr>
              </a:fgClr>
              <a:bgClr>
                <a:sysClr val="window" lastClr="FFFFFF"/>
              </a:bgClr>
            </a:pattFill>
            <a:ln>
              <a:noFill/>
            </a:ln>
            <a:effectLst/>
          </c:spPr>
          <c:invertIfNegative val="0"/>
          <c:dLbls>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mn-lt"/>
                    <a:ea typeface="+mn-ea"/>
                    <a:cs typeface="+mn-cs"/>
                  </a:defRPr>
                </a:pPr>
                <a:endParaRPr lang="fr-BF"/>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1.261219686</c:v>
              </c:pt>
              <c:pt idx="1">
                <c:v>1.552375528</c:v>
              </c:pt>
              <c:pt idx="2">
                <c:v>1.0592709999999999</c:v>
              </c:pt>
              <c:pt idx="3">
                <c:v>1.2810053559999999</c:v>
              </c:pt>
              <c:pt idx="4">
                <c:v>1.4904351869999999</c:v>
              </c:pt>
            </c:numLit>
          </c:val>
          <c:extLst>
            <c:ext xmlns:c16="http://schemas.microsoft.com/office/drawing/2014/chart" uri="{C3380CC4-5D6E-409C-BE32-E72D297353CC}">
              <c16:uniqueId val="{00000002-1F37-4F5B-A00A-C762EB548E6E}"/>
            </c:ext>
          </c:extLst>
        </c:ser>
        <c:ser>
          <c:idx val="2"/>
          <c:order val="2"/>
          <c:tx>
            <c:v>     Actifs non produits </c:v>
          </c:tx>
          <c:spPr>
            <a:solidFill>
              <a:schemeClr val="accent3"/>
            </a:solidFill>
            <a:ln>
              <a:noFill/>
            </a:ln>
            <a:effectLst/>
          </c:spPr>
          <c:invertIfNegative val="0"/>
          <c:dLbls>
            <c:dLbl>
              <c:idx val="2"/>
              <c:layout>
                <c:manualLayout>
                  <c:x val="-8.32760309725636E-2"/>
                  <c:y val="8.30972640389392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37-4F5B-A00A-C762EB548E6E}"/>
                </c:ext>
              </c:extLst>
            </c:dLbl>
            <c:numFmt formatCode="#,##0.0"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fr-BF"/>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3T 2023</c:v>
              </c:pt>
              <c:pt idx="1">
                <c:v>4T 2023</c:v>
              </c:pt>
              <c:pt idx="2">
                <c:v>1T 2024</c:v>
              </c:pt>
              <c:pt idx="3">
                <c:v>2T 2024</c:v>
              </c:pt>
              <c:pt idx="4">
                <c:v>3T 2024</c:v>
              </c:pt>
            </c:strLit>
          </c:cat>
          <c:val>
            <c:numLit>
              <c:formatCode>_-* #\ ##0.00_-;\-* #\ ##0.00_-;_-* "-"_-;_-@_-</c:formatCode>
              <c:ptCount val="5"/>
              <c:pt idx="0">
                <c:v>40.380911110524096</c:v>
              </c:pt>
              <c:pt idx="1">
                <c:v>44.303538333524095</c:v>
              </c:pt>
              <c:pt idx="2">
                <c:v>4.981840203</c:v>
              </c:pt>
              <c:pt idx="3">
                <c:v>11.456800857600001</c:v>
              </c:pt>
              <c:pt idx="4">
                <c:v>19.313873558449199</c:v>
              </c:pt>
            </c:numLit>
          </c:val>
          <c:extLst>
            <c:ext xmlns:c16="http://schemas.microsoft.com/office/drawing/2014/chart" uri="{C3380CC4-5D6E-409C-BE32-E72D297353CC}">
              <c16:uniqueId val="{00000004-1F37-4F5B-A00A-C762EB548E6E}"/>
            </c:ext>
          </c:extLst>
        </c:ser>
        <c:dLbls>
          <c:showLegendKey val="0"/>
          <c:showVal val="0"/>
          <c:showCatName val="0"/>
          <c:showSerName val="0"/>
          <c:showPercent val="0"/>
          <c:showBubbleSize val="0"/>
        </c:dLbls>
        <c:gapWidth val="150"/>
        <c:axId val="77344351"/>
        <c:axId val="77343935"/>
      </c:barChart>
      <c:catAx>
        <c:axId val="3918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391869775"/>
        <c:crosses val="autoZero"/>
        <c:auto val="1"/>
        <c:lblAlgn val="ctr"/>
        <c:lblOffset val="100"/>
        <c:noMultiLvlLbl val="0"/>
      </c:catAx>
      <c:valAx>
        <c:axId val="391869775"/>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500" b="1" i="0" u="none" strike="noStrike" kern="1200" baseline="0">
                <a:solidFill>
                  <a:schemeClr val="tx1">
                    <a:lumMod val="65000"/>
                    <a:lumOff val="35000"/>
                  </a:schemeClr>
                </a:solidFill>
                <a:latin typeface="+mn-lt"/>
                <a:ea typeface="+mn-ea"/>
                <a:cs typeface="+mn-cs"/>
              </a:defRPr>
            </a:pPr>
            <a:endParaRPr lang="fr-BF"/>
          </a:p>
        </c:txPr>
        <c:crossAx val="391868943"/>
        <c:crosses val="autoZero"/>
        <c:crossBetween val="between"/>
      </c:valAx>
      <c:valAx>
        <c:axId val="7734393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fr-BF"/>
          </a:p>
        </c:txPr>
        <c:crossAx val="77344351"/>
        <c:crosses val="max"/>
        <c:crossBetween val="between"/>
      </c:valAx>
      <c:catAx>
        <c:axId val="77344351"/>
        <c:scaling>
          <c:orientation val="minMax"/>
        </c:scaling>
        <c:delete val="1"/>
        <c:axPos val="b"/>
        <c:numFmt formatCode="General" sourceLinked="1"/>
        <c:majorTickMark val="out"/>
        <c:minorTickMark val="none"/>
        <c:tickLblPos val="nextTo"/>
        <c:crossAx val="77343935"/>
        <c:crosses val="autoZero"/>
        <c:auto val="1"/>
        <c:lblAlgn val="ctr"/>
        <c:lblOffset val="100"/>
        <c:noMultiLvlLbl val="0"/>
      </c:catAx>
      <c:spPr>
        <a:solidFill>
          <a:sysClr val="window" lastClr="FFFFFF"/>
        </a:solidFill>
        <a:ln>
          <a:solidFill>
            <a:sysClr val="window" lastClr="FFFFFF"/>
          </a:solidFill>
        </a:ln>
        <a:effectLst/>
      </c:spPr>
    </c:plotArea>
    <c:legend>
      <c:legendPos val="b"/>
      <c:layout>
        <c:manualLayout>
          <c:xMode val="edge"/>
          <c:yMode val="edge"/>
          <c:x val="0.11609426219644672"/>
          <c:y val="0.91743743350693385"/>
          <c:w val="0.76781147560710661"/>
          <c:h val="6.908486969348851E-2"/>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b="1">
                <a:solidFill>
                  <a:sysClr val="windowText" lastClr="000000"/>
                </a:solidFill>
                <a:latin typeface="Arial" panose="020B0604020202020204" pitchFamily="34" charset="0"/>
                <a:cs typeface="Arial" panose="020B0604020202020204" pitchFamily="34" charset="0"/>
              </a:rPr>
              <a:t>Effectif des agents émargeants sur le SIGASPE </a:t>
            </a:r>
          </a:p>
        </c:rich>
      </c:tx>
      <c:layout>
        <c:manualLayout>
          <c:xMode val="edge"/>
          <c:yMode val="edge"/>
          <c:x val="0.15382001441994625"/>
          <c:y val="5.77539912403920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0.16178610815304448"/>
          <c:y val="0.19345341117092141"/>
          <c:w val="0.78860578599265563"/>
          <c:h val="0.5377897047320882"/>
        </c:manualLayout>
      </c:layout>
      <c:barChart>
        <c:barDir val="col"/>
        <c:grouping val="clustered"/>
        <c:varyColors val="0"/>
        <c:dLbls>
          <c:showLegendKey val="0"/>
          <c:showVal val="0"/>
          <c:showCatName val="0"/>
          <c:showSerName val="0"/>
          <c:showPercent val="0"/>
          <c:showBubbleSize val="0"/>
        </c:dLbls>
        <c:gapWidth val="150"/>
        <c:axId val="-290238320"/>
        <c:axId val="-528522432"/>
        <c:extLst>
          <c:ext xmlns:c15="http://schemas.microsoft.com/office/drawing/2012/chart" uri="{02D57815-91ED-43cb-92C2-25804820EDAC}">
            <c15:filteredBarSeries>
              <c15:ser>
                <c:idx val="1"/>
                <c:order val="1"/>
                <c:tx>
                  <c:v>Masse salariale des agents émargeants sur le SIGASPE</c:v>
                </c:tx>
                <c:spPr>
                  <a:solidFill>
                    <a:schemeClr val="accent2"/>
                  </a:solidFill>
                  <a:ln>
                    <a:noFill/>
                  </a:ln>
                  <a:effectLst/>
                </c:spPr>
                <c:invertIfNegative val="0"/>
                <c:cat>
                  <c:numLit>
                    <c:formatCode>mm\ yyyy</c:formatCode>
                    <c:ptCount val="15"/>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numLit>
                </c:cat>
                <c:val>
                  <c:numLit>
                    <c:formatCode>0.0</c:formatCode>
                    <c:ptCount val="15"/>
                    <c:pt idx="0">
                      <c:v>65299689000</c:v>
                    </c:pt>
                    <c:pt idx="1">
                      <c:v>64611244000</c:v>
                    </c:pt>
                    <c:pt idx="2">
                      <c:v>64837240000</c:v>
                    </c:pt>
                    <c:pt idx="3">
                      <c:v>64814085999.999977</c:v>
                    </c:pt>
                    <c:pt idx="4">
                      <c:v>64305098999.999985</c:v>
                    </c:pt>
                    <c:pt idx="5">
                      <c:v>64868373999.999992</c:v>
                    </c:pt>
                    <c:pt idx="6">
                      <c:v>65077582000</c:v>
                    </c:pt>
                    <c:pt idx="7">
                      <c:v>65144955928</c:v>
                    </c:pt>
                    <c:pt idx="8">
                      <c:v>63655183020</c:v>
                    </c:pt>
                    <c:pt idx="9">
                      <c:v>62113308824</c:v>
                    </c:pt>
                    <c:pt idx="10">
                      <c:v>65319057248</c:v>
                    </c:pt>
                    <c:pt idx="11">
                      <c:v>64586340678</c:v>
                    </c:pt>
                    <c:pt idx="12">
                      <c:v>64562370504</c:v>
                    </c:pt>
                    <c:pt idx="13">
                      <c:v>66423466573</c:v>
                    </c:pt>
                    <c:pt idx="14">
                      <c:v>63801311530</c:v>
                    </c:pt>
                  </c:numLit>
                </c:val>
                <c:extLst>
                  <c:ext xmlns:c16="http://schemas.microsoft.com/office/drawing/2014/chart" uri="{C3380CC4-5D6E-409C-BE32-E72D297353CC}">
                    <c16:uniqueId val="{00000001-D958-460E-BF00-285F87EDE945}"/>
                  </c:ext>
                </c:extLst>
              </c15:ser>
            </c15:filteredBarSeries>
          </c:ext>
        </c:extLst>
      </c:barChart>
      <c:lineChart>
        <c:grouping val="standard"/>
        <c:varyColors val="0"/>
        <c:ser>
          <c:idx val="0"/>
          <c:order val="0"/>
          <c:tx>
            <c:v>Effectif des agents émargeants sur le SIGASPE </c:v>
          </c:tx>
          <c:spPr>
            <a:ln w="38100" cap="rnd">
              <a:solidFill>
                <a:schemeClr val="accent2">
                  <a:lumMod val="50000"/>
                </a:schemeClr>
              </a:solidFill>
              <a:round/>
            </a:ln>
            <a:effectLst/>
          </c:spPr>
          <c:marker>
            <c:symbol val="none"/>
          </c:marker>
          <c:cat>
            <c:numLit>
              <c:formatCode>mm\ yyyy</c:formatCode>
              <c:ptCount val="15"/>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numLit>
          </c:cat>
          <c:val>
            <c:numLit>
              <c:formatCode>0.0</c:formatCode>
              <c:ptCount val="15"/>
              <c:pt idx="0">
                <c:v>201929</c:v>
              </c:pt>
              <c:pt idx="1">
                <c:v>202370</c:v>
              </c:pt>
              <c:pt idx="2">
                <c:v>200595</c:v>
              </c:pt>
              <c:pt idx="3">
                <c:v>200667</c:v>
              </c:pt>
              <c:pt idx="4">
                <c:v>199441.00000000003</c:v>
              </c:pt>
              <c:pt idx="5">
                <c:v>199312.00000000003</c:v>
              </c:pt>
              <c:pt idx="6">
                <c:v>199565</c:v>
              </c:pt>
              <c:pt idx="7">
                <c:v>198967</c:v>
              </c:pt>
              <c:pt idx="8">
                <c:v>196732</c:v>
              </c:pt>
              <c:pt idx="9">
                <c:v>196763</c:v>
              </c:pt>
              <c:pt idx="10">
                <c:v>196712</c:v>
              </c:pt>
              <c:pt idx="11">
                <c:v>196640</c:v>
              </c:pt>
              <c:pt idx="12">
                <c:v>195910</c:v>
              </c:pt>
              <c:pt idx="13">
                <c:v>198775</c:v>
              </c:pt>
              <c:pt idx="14">
                <c:v>198989</c:v>
              </c:pt>
            </c:numLit>
          </c:val>
          <c:smooth val="0"/>
          <c:extLst>
            <c:ext xmlns:c16="http://schemas.microsoft.com/office/drawing/2014/chart" uri="{C3380CC4-5D6E-409C-BE32-E72D297353CC}">
              <c16:uniqueId val="{00000000-D958-460E-BF00-285F87EDE945}"/>
            </c:ext>
          </c:extLst>
        </c:ser>
        <c:dLbls>
          <c:showLegendKey val="0"/>
          <c:showVal val="0"/>
          <c:showCatName val="0"/>
          <c:showSerName val="0"/>
          <c:showPercent val="0"/>
          <c:showBubbleSize val="0"/>
        </c:dLbls>
        <c:dropLines>
          <c:spPr>
            <a:ln w="9525" cap="flat" cmpd="sng" algn="ctr">
              <a:solidFill>
                <a:srgbClr val="002060"/>
              </a:solidFill>
              <a:prstDash val="sysDash"/>
              <a:round/>
            </a:ln>
            <a:effectLst/>
          </c:spPr>
        </c:dropLines>
        <c:marker val="1"/>
        <c:smooth val="0"/>
        <c:axId val="-290238320"/>
        <c:axId val="-528522432"/>
      </c:lineChart>
      <c:dateAx>
        <c:axId val="-290238320"/>
        <c:scaling>
          <c:orientation val="minMax"/>
        </c:scaling>
        <c:delete val="0"/>
        <c:axPos val="b"/>
        <c:numFmt formatCode="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528522432"/>
        <c:crosses val="autoZero"/>
        <c:auto val="1"/>
        <c:lblOffset val="100"/>
        <c:baseTimeUnit val="months"/>
        <c:majorUnit val="1"/>
        <c:majorTimeUnit val="months"/>
      </c:dateAx>
      <c:valAx>
        <c:axId val="-528522432"/>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290238320"/>
        <c:crosses val="autoZero"/>
        <c:crossBetween val="between"/>
      </c:valAx>
      <c:spPr>
        <a:solidFill>
          <a:schemeClr val="lt1"/>
        </a:solidFill>
        <a:ln w="12700" cap="flat" cmpd="sng" algn="ctr">
          <a:solidFill>
            <a:schemeClr val="accent1"/>
          </a:solidFill>
          <a:prstDash val="sysDot"/>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00B050"/>
      </a:solidFill>
      <a:prstDash val="solid"/>
      <a:round/>
    </a:ln>
    <a:effectLst/>
  </c:spPr>
  <c:txPr>
    <a:bodyPr/>
    <a:lstStyle/>
    <a:p>
      <a:pPr>
        <a:defRPr/>
      </a:pPr>
      <a:endParaRPr lang="fr-BF"/>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4011287665855"/>
          <c:y val="0.10467716933574747"/>
          <c:w val="0.79270907849501304"/>
          <c:h val="0.56023422875865403"/>
        </c:manualLayout>
      </c:layout>
      <c:lineChart>
        <c:grouping val="standard"/>
        <c:varyColors val="0"/>
        <c:ser>
          <c:idx val="2"/>
          <c:order val="2"/>
          <c:tx>
            <c:v>Salaire moyen</c:v>
          </c:tx>
          <c:spPr>
            <a:ln w="38100" cap="rnd">
              <a:solidFill>
                <a:srgbClr val="FFC000"/>
              </a:solidFill>
              <a:round/>
            </a:ln>
            <a:effectLst/>
          </c:spPr>
          <c:marker>
            <c:symbol val="none"/>
          </c:marker>
          <c:cat>
            <c:numLit>
              <c:formatCode>mm\ yyyy</c:formatCode>
              <c:ptCount val="15"/>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numLit>
          </c:cat>
          <c:val>
            <c:numLit>
              <c:formatCode>0.0</c:formatCode>
              <c:ptCount val="15"/>
              <c:pt idx="0">
                <c:v>323379.45020279405</c:v>
              </c:pt>
              <c:pt idx="1">
                <c:v>319272.83688293718</c:v>
              </c:pt>
              <c:pt idx="2">
                <c:v>323224.60679478553</c:v>
              </c:pt>
              <c:pt idx="3">
                <c:v>322993.24751952227</c:v>
              </c:pt>
              <c:pt idx="4">
                <c:v>322426.6775637907</c:v>
              </c:pt>
              <c:pt idx="5">
                <c:v>325461.45741350239</c:v>
              </c:pt>
              <c:pt idx="6">
                <c:v>326097.1713476812</c:v>
              </c:pt>
              <c:pt idx="7">
                <c:v>327415.88267401129</c:v>
              </c:pt>
              <c:pt idx="8">
                <c:v>323562.93343228352</c:v>
              </c:pt>
              <c:pt idx="9">
                <c:v>315675.75623465795</c:v>
              </c:pt>
              <c:pt idx="10">
                <c:v>332054.25824555696</c:v>
              </c:pt>
              <c:pt idx="11">
                <c:v>328449.65763832384</c:v>
              </c:pt>
              <c:pt idx="12">
                <c:v>329551.17402889079</c:v>
              </c:pt>
              <c:pt idx="13">
                <c:v>334164.08790340839</c:v>
              </c:pt>
              <c:pt idx="14">
                <c:v>320627.3287970692</c:v>
              </c:pt>
            </c:numLit>
          </c:val>
          <c:smooth val="0"/>
          <c:extLst>
            <c:ext xmlns:c16="http://schemas.microsoft.com/office/drawing/2014/chart" uri="{C3380CC4-5D6E-409C-BE32-E72D297353CC}">
              <c16:uniqueId val="{00000000-D4F2-404E-939B-C6CA3A473E46}"/>
            </c:ext>
          </c:extLst>
        </c:ser>
        <c:dLbls>
          <c:showLegendKey val="0"/>
          <c:showVal val="0"/>
          <c:showCatName val="0"/>
          <c:showSerName val="0"/>
          <c:showPercent val="0"/>
          <c:showBubbleSize val="0"/>
        </c:dLbls>
        <c:dropLines>
          <c:spPr>
            <a:ln w="28575" cap="flat" cmpd="dbl" algn="ctr">
              <a:solidFill>
                <a:srgbClr val="0070C0"/>
              </a:solidFill>
              <a:prstDash val="sysDot"/>
              <a:round/>
            </a:ln>
            <a:effectLst>
              <a:softEdge rad="0"/>
            </a:effectLst>
          </c:spPr>
        </c:dropLines>
        <c:smooth val="0"/>
        <c:axId val="-290238320"/>
        <c:axId val="-528522432"/>
        <c:extLst>
          <c:ext xmlns:c15="http://schemas.microsoft.com/office/drawing/2012/chart" uri="{02D57815-91ED-43cb-92C2-25804820EDAC}">
            <c15:filteredLineSeries>
              <c15:ser>
                <c:idx val="0"/>
                <c:order val="0"/>
                <c:tx>
                  <c:v>Effectif des agents émargeants sur le SIGASPE </c:v>
                </c:tx>
                <c:spPr>
                  <a:ln w="28575" cap="rnd">
                    <a:solidFill>
                      <a:schemeClr val="accent1"/>
                    </a:solidFill>
                    <a:round/>
                  </a:ln>
                  <a:effectLst/>
                </c:spPr>
                <c:marker>
                  <c:symbol val="none"/>
                </c:marker>
                <c:cat>
                  <c:numLit>
                    <c:formatCode>mm\ yyyy</c:formatCode>
                    <c:ptCount val="15"/>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numLit>
                </c:cat>
                <c:val>
                  <c:numLit>
                    <c:formatCode>0.0</c:formatCode>
                    <c:ptCount val="15"/>
                    <c:pt idx="0">
                      <c:v>201929</c:v>
                    </c:pt>
                    <c:pt idx="1">
                      <c:v>202370</c:v>
                    </c:pt>
                    <c:pt idx="2">
                      <c:v>200595</c:v>
                    </c:pt>
                    <c:pt idx="3">
                      <c:v>200667</c:v>
                    </c:pt>
                    <c:pt idx="4">
                      <c:v>199441.00000000003</c:v>
                    </c:pt>
                    <c:pt idx="5">
                      <c:v>199312.00000000003</c:v>
                    </c:pt>
                    <c:pt idx="6">
                      <c:v>199565</c:v>
                    </c:pt>
                    <c:pt idx="7">
                      <c:v>198967</c:v>
                    </c:pt>
                    <c:pt idx="8">
                      <c:v>196732</c:v>
                    </c:pt>
                    <c:pt idx="9">
                      <c:v>196763</c:v>
                    </c:pt>
                    <c:pt idx="10">
                      <c:v>196712</c:v>
                    </c:pt>
                    <c:pt idx="11">
                      <c:v>196640</c:v>
                    </c:pt>
                    <c:pt idx="12">
                      <c:v>195910</c:v>
                    </c:pt>
                    <c:pt idx="13">
                      <c:v>198775</c:v>
                    </c:pt>
                    <c:pt idx="14">
                      <c:v>198989</c:v>
                    </c:pt>
                  </c:numLit>
                </c:val>
                <c:smooth val="1"/>
                <c:extLst>
                  <c:ext xmlns:c16="http://schemas.microsoft.com/office/drawing/2014/chart" uri="{C3380CC4-5D6E-409C-BE32-E72D297353CC}">
                    <c16:uniqueId val="{00000001-D4F2-404E-939B-C6CA3A473E46}"/>
                  </c:ext>
                </c:extLst>
              </c15:ser>
            </c15:filteredLineSeries>
            <c15:filteredLineSeries>
              <c15:ser>
                <c:idx val="1"/>
                <c:order val="1"/>
                <c:tx>
                  <c:v>Masse salariale des agents émargeants sur le SIGASPE</c:v>
                </c:tx>
                <c:spPr>
                  <a:ln w="38100" cap="rnd">
                    <a:solidFill>
                      <a:schemeClr val="accent2"/>
                    </a:solidFill>
                    <a:round/>
                  </a:ln>
                  <a:effectLst/>
                </c:spPr>
                <c:marker>
                  <c:symbol val="none"/>
                </c:marker>
                <c:cat>
                  <c:numLit>
                    <c:formatCode>mm\ yyyy</c:formatCode>
                    <c:ptCount val="15"/>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numLit>
                </c:cat>
                <c:val>
                  <c:numLit>
                    <c:formatCode>0.0</c:formatCode>
                    <c:ptCount val="15"/>
                    <c:pt idx="0">
                      <c:v>65299689000</c:v>
                    </c:pt>
                    <c:pt idx="1">
                      <c:v>64611244000</c:v>
                    </c:pt>
                    <c:pt idx="2">
                      <c:v>64837240000</c:v>
                    </c:pt>
                    <c:pt idx="3">
                      <c:v>64814085999.999977</c:v>
                    </c:pt>
                    <c:pt idx="4">
                      <c:v>64305098999.999985</c:v>
                    </c:pt>
                    <c:pt idx="5">
                      <c:v>64868373999.999992</c:v>
                    </c:pt>
                    <c:pt idx="6">
                      <c:v>65077582000</c:v>
                    </c:pt>
                    <c:pt idx="7">
                      <c:v>65144955928</c:v>
                    </c:pt>
                    <c:pt idx="8">
                      <c:v>63655183020</c:v>
                    </c:pt>
                    <c:pt idx="9">
                      <c:v>62113308824</c:v>
                    </c:pt>
                    <c:pt idx="10">
                      <c:v>65319057248</c:v>
                    </c:pt>
                    <c:pt idx="11">
                      <c:v>64586340678</c:v>
                    </c:pt>
                    <c:pt idx="12">
                      <c:v>64562370504</c:v>
                    </c:pt>
                    <c:pt idx="13">
                      <c:v>66423466573</c:v>
                    </c:pt>
                    <c:pt idx="14">
                      <c:v>63801311530</c:v>
                    </c:pt>
                  </c:numLit>
                </c:val>
                <c:smooth val="0"/>
                <c:extLst xmlns:c15="http://schemas.microsoft.com/office/drawing/2012/chart">
                  <c:ext xmlns:c16="http://schemas.microsoft.com/office/drawing/2014/chart" uri="{C3380CC4-5D6E-409C-BE32-E72D297353CC}">
                    <c16:uniqueId val="{00000002-D4F2-404E-939B-C6CA3A473E46}"/>
                  </c:ext>
                </c:extLst>
              </c15:ser>
            </c15:filteredLineSeries>
          </c:ext>
        </c:extLst>
      </c:lineChart>
      <c:dateAx>
        <c:axId val="-290238320"/>
        <c:scaling>
          <c:orientation val="minMax"/>
        </c:scaling>
        <c:delete val="0"/>
        <c:axPos val="b"/>
        <c:numFmt formatCode="mm\ yyyy" sourceLinked="1"/>
        <c:majorTickMark val="none"/>
        <c:minorTickMark val="none"/>
        <c:tickLblPos val="nextTo"/>
        <c:spPr>
          <a:noFill/>
          <a:ln>
            <a:noFill/>
          </a:ln>
          <a:effectLst/>
        </c:spPr>
        <c:txPr>
          <a:bodyPr rot="-5400000" spcFirstLastPara="1" vertOverflow="ellipsis" wrap="square" anchor="ctr" anchorCtr="1"/>
          <a:lstStyle/>
          <a:p>
            <a:pPr>
              <a:defRPr sz="9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528522432"/>
        <c:crosses val="autoZero"/>
        <c:auto val="1"/>
        <c:lblOffset val="100"/>
        <c:baseTimeUnit val="months"/>
        <c:majorUnit val="1"/>
        <c:majorTimeUnit val="months"/>
      </c:dateAx>
      <c:valAx>
        <c:axId val="-528522432"/>
        <c:scaling>
          <c:orientation val="minMax"/>
          <c:min val="250000"/>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F CFA</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290238320"/>
        <c:crosses val="autoZero"/>
        <c:crossBetween val="between"/>
      </c:valAx>
      <c:spPr>
        <a:solidFill>
          <a:schemeClr val="lt1"/>
        </a:solidFill>
        <a:ln w="12700" cap="flat" cmpd="sng" algn="ctr">
          <a:solidFill>
            <a:schemeClr val="accent1"/>
          </a:solidFill>
          <a:prstDash val="solid"/>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38100" cap="flat" cmpd="sng" algn="ctr">
      <a:solidFill>
        <a:srgbClr val="00B050"/>
      </a:solid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fr-BF"/>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02892256781173E-2"/>
          <c:y val="0.18951058787554467"/>
          <c:w val="0.89611818287733525"/>
          <c:h val="0.55092362969191955"/>
        </c:manualLayout>
      </c:layout>
      <c:lineChart>
        <c:grouping val="standard"/>
        <c:varyColors val="0"/>
        <c:ser>
          <c:idx val="3"/>
          <c:order val="3"/>
          <c:tx>
            <c:v>Taux d'évolution de l'effectif trimestriel</c:v>
          </c:tx>
          <c:spPr>
            <a:ln w="38100" cap="rnd" cmpd="sng" algn="ctr">
              <a:solidFill>
                <a:srgbClr val="B60A95"/>
              </a:solidFill>
              <a:round/>
            </a:ln>
            <a:effectLst/>
          </c:spPr>
          <c:marker>
            <c:symbol val="circle"/>
            <c:size val="17"/>
            <c:spPr>
              <a:solidFill>
                <a:schemeClr val="lt1"/>
              </a:solidFill>
              <a:ln w="38100">
                <a:solidFill>
                  <a:srgbClr val="B60A95"/>
                </a:solidFill>
                <a:prstDash val="solid"/>
              </a:ln>
              <a:effectLst/>
            </c:spPr>
          </c:marker>
          <c:dLbls>
            <c:dLbl>
              <c:idx val="4"/>
              <c:layout>
                <c:manualLayout>
                  <c:x val="-6.6437129201818254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B0-4412-A8FC-5DFC99B45EF3}"/>
                </c:ext>
              </c:extLst>
            </c:dLbl>
            <c:spPr>
              <a:solidFill>
                <a:schemeClr val="lt1"/>
              </a:solidFill>
              <a:ln w="9575">
                <a:solidFill>
                  <a:srgbClr val="B60A95"/>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a:solidFill>
                        <a:schemeClr val="dk1">
                          <a:lumMod val="35000"/>
                          <a:lumOff val="65000"/>
                        </a:schemeClr>
                      </a:solidFill>
                    </a:ln>
                    <a:effectLst/>
                  </c:spPr>
                </c15:leaderLines>
              </c:ext>
            </c:extLst>
          </c:dLbls>
          <c:cat>
            <c:strLit>
              <c:ptCount val="5"/>
              <c:pt idx="0">
                <c:v>3T2023</c:v>
              </c:pt>
              <c:pt idx="1">
                <c:v>4T2023</c:v>
              </c:pt>
              <c:pt idx="2">
                <c:v>1T2024</c:v>
              </c:pt>
              <c:pt idx="3">
                <c:v>2T2024</c:v>
              </c:pt>
              <c:pt idx="4">
                <c:v>3T2024</c:v>
              </c:pt>
            </c:strLit>
          </c:cat>
          <c:val>
            <c:numLit>
              <c:formatCode>#\ ##0.0</c:formatCode>
              <c:ptCount val="5"/>
              <c:pt idx="0">
                <c:v>0.80929449082030036</c:v>
              </c:pt>
              <c:pt idx="1">
                <c:v>-4.8949532862241352E-2</c:v>
              </c:pt>
              <c:pt idx="2">
                <c:v>1.4617500340241563E-2</c:v>
              </c:pt>
              <c:pt idx="3">
                <c:v>0.36736511806250149</c:v>
              </c:pt>
              <c:pt idx="4">
                <c:v>1.8899261210698182</c:v>
              </c:pt>
            </c:numLit>
          </c:val>
          <c:smooth val="0"/>
          <c:extLst>
            <c:ext xmlns:c16="http://schemas.microsoft.com/office/drawing/2014/chart" uri="{C3380CC4-5D6E-409C-BE32-E72D297353CC}">
              <c16:uniqueId val="{00000001-7AB0-4412-A8FC-5DFC99B45EF3}"/>
            </c:ext>
          </c:extLst>
        </c:ser>
        <c:ser>
          <c:idx val="4"/>
          <c:order val="4"/>
          <c:tx>
            <c:v>Taux d'évolution du salaire moyen </c:v>
          </c:tx>
          <c:spPr>
            <a:ln w="38100" cap="rnd" cmpd="sng" algn="ctr">
              <a:solidFill>
                <a:schemeClr val="accent5">
                  <a:shade val="95000"/>
                  <a:satMod val="105000"/>
                </a:schemeClr>
              </a:solidFill>
              <a:round/>
            </a:ln>
            <a:effectLst/>
          </c:spPr>
          <c:marker>
            <c:symbol val="circle"/>
            <c:size val="17"/>
            <c:spPr>
              <a:solidFill>
                <a:schemeClr val="lt1"/>
              </a:solidFill>
              <a:ln w="38100">
                <a:noFill/>
              </a:ln>
              <a:effectLst/>
            </c:spPr>
          </c:marker>
          <c:dLbls>
            <c:dLbl>
              <c:idx val="3"/>
              <c:layout>
                <c:manualLayout>
                  <c:x val="-4.9237567366262856E-2"/>
                  <c:y val="2.903226101419974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3647771132713299E-2"/>
                      <c:h val="6.1064065132239283E-2"/>
                    </c:manualLayout>
                  </c15:layout>
                </c:ext>
                <c:ext xmlns:c16="http://schemas.microsoft.com/office/drawing/2014/chart" uri="{C3380CC4-5D6E-409C-BE32-E72D297353CC}">
                  <c16:uniqueId val="{00000002-7AB0-4412-A8FC-5DFC99B45EF3}"/>
                </c:ext>
              </c:extLst>
            </c:dLbl>
            <c:dLbl>
              <c:idx val="4"/>
              <c:layout>
                <c:manualLayout>
                  <c:x val="-7.9548523496091178E-2"/>
                  <c:y val="-3.0967745081813065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58468540110013E-2"/>
                      <c:h val="6.4935033267465914E-2"/>
                    </c:manualLayout>
                  </c15:layout>
                </c:ext>
                <c:ext xmlns:c16="http://schemas.microsoft.com/office/drawing/2014/chart" uri="{C3380CC4-5D6E-409C-BE32-E72D297353CC}">
                  <c16:uniqueId val="{00000003-7AB0-4412-A8FC-5DFC99B45EF3}"/>
                </c:ext>
              </c:extLst>
            </c:dLbl>
            <c:spPr>
              <a:solidFill>
                <a:schemeClr val="lt1"/>
              </a:solidFill>
              <a:ln w="9575">
                <a:solidFill>
                  <a:srgbClr val="0070C0"/>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dk1">
                          <a:lumMod val="35000"/>
                          <a:lumOff val="65000"/>
                        </a:schemeClr>
                      </a:solidFill>
                    </a:ln>
                    <a:effectLst/>
                  </c:spPr>
                </c15:leaderLines>
              </c:ext>
            </c:extLst>
          </c:dLbls>
          <c:cat>
            <c:strLit>
              <c:ptCount val="5"/>
              <c:pt idx="0">
                <c:v>3T2023</c:v>
              </c:pt>
              <c:pt idx="1">
                <c:v>4T2023</c:v>
              </c:pt>
              <c:pt idx="2">
                <c:v>1T2024</c:v>
              </c:pt>
              <c:pt idx="3">
                <c:v>2T2024</c:v>
              </c:pt>
              <c:pt idx="4">
                <c:v>3T2024</c:v>
              </c:pt>
            </c:strLit>
          </c:cat>
          <c:val>
            <c:numLit>
              <c:formatCode>#\ ##0.0</c:formatCode>
              <c:ptCount val="5"/>
              <c:pt idx="0">
                <c:v>4.3266719550411503</c:v>
              </c:pt>
              <c:pt idx="1">
                <c:v>4.7849563374436244</c:v>
              </c:pt>
              <c:pt idx="2">
                <c:v>3.5210060836911916</c:v>
              </c:pt>
              <c:pt idx="3">
                <c:v>4.277712200459316</c:v>
              </c:pt>
              <c:pt idx="4">
                <c:v>-1.8745086247955789</c:v>
              </c:pt>
            </c:numLit>
          </c:val>
          <c:smooth val="0"/>
          <c:extLst>
            <c:ext xmlns:c16="http://schemas.microsoft.com/office/drawing/2014/chart" uri="{C3380CC4-5D6E-409C-BE32-E72D297353CC}">
              <c16:uniqueId val="{00000004-7AB0-4412-A8FC-5DFC99B45EF3}"/>
            </c:ext>
          </c:extLst>
        </c:ser>
        <c:dLbls>
          <c:dLblPos val="ctr"/>
          <c:showLegendKey val="0"/>
          <c:showVal val="1"/>
          <c:showCatName val="0"/>
          <c:showSerName val="0"/>
          <c:showPercent val="0"/>
          <c:showBubbleSize val="0"/>
        </c:dLbls>
        <c:marker val="1"/>
        <c:smooth val="0"/>
        <c:axId val="878383759"/>
        <c:axId val="878390415"/>
        <c:extLst>
          <c:ext xmlns:c15="http://schemas.microsoft.com/office/drawing/2012/chart" uri="{02D57815-91ED-43cb-92C2-25804820EDAC}">
            <c15:filteredLineSeries>
              <c15:ser>
                <c:idx val="0"/>
                <c:order val="0"/>
                <c:tx>
                  <c:v>Effectif des agents émargeants sur le SIGASPE </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fr-BF"/>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Lit>
                    <c:ptCount val="5"/>
                    <c:pt idx="0">
                      <c:v>3T2023</c:v>
                    </c:pt>
                    <c:pt idx="1">
                      <c:v>4T2023</c:v>
                    </c:pt>
                    <c:pt idx="2">
                      <c:v>1T2024</c:v>
                    </c:pt>
                    <c:pt idx="3">
                      <c:v>2T2024</c:v>
                    </c:pt>
                    <c:pt idx="4">
                      <c:v>3T2024</c:v>
                    </c:pt>
                  </c:strLit>
                </c:cat>
                <c:val>
                  <c:numLit>
                    <c:formatCode>#,##0</c:formatCode>
                    <c:ptCount val="5"/>
                    <c:pt idx="0">
                      <c:v>593674</c:v>
                    </c:pt>
                    <c:pt idx="1">
                      <c:v>590115</c:v>
                    </c:pt>
                    <c:pt idx="2">
                      <c:v>595264</c:v>
                    </c:pt>
                    <c:pt idx="3">
                      <c:v>599420</c:v>
                    </c:pt>
                    <c:pt idx="4">
                      <c:v>604894</c:v>
                    </c:pt>
                  </c:numLit>
                </c:val>
                <c:smooth val="0"/>
                <c:extLst>
                  <c:ext xmlns:c16="http://schemas.microsoft.com/office/drawing/2014/chart" uri="{C3380CC4-5D6E-409C-BE32-E72D297353CC}">
                    <c16:uniqueId val="{00000005-7AB0-4412-A8FC-5DFC99B45EF3}"/>
                  </c:ext>
                </c:extLst>
              </c15:ser>
            </c15:filteredLineSeries>
            <c15:filteredLineSeries>
              <c15:ser>
                <c:idx val="1"/>
                <c:order val="1"/>
                <c:tx>
                  <c:v>Salaire moyen</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fr-BF"/>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Lit>
                    <c:ptCount val="5"/>
                    <c:pt idx="0">
                      <c:v>3T2023</c:v>
                    </c:pt>
                    <c:pt idx="1">
                      <c:v>4T2023</c:v>
                    </c:pt>
                    <c:pt idx="2">
                      <c:v>1T2024</c:v>
                    </c:pt>
                    <c:pt idx="3">
                      <c:v>2T2024</c:v>
                    </c:pt>
                    <c:pt idx="4">
                      <c:v>3T2024</c:v>
                    </c:pt>
                  </c:strLit>
                </c:cat>
                <c:val>
                  <c:numLit>
                    <c:formatCode>#,##0</c:formatCode>
                    <c:ptCount val="5"/>
                    <c:pt idx="0">
                      <c:v>328104.56345907011</c:v>
                    </c:pt>
                    <c:pt idx="1">
                      <c:v>325392.01130288164</c:v>
                    </c:pt>
                    <c:pt idx="2">
                      <c:v>325700.3967113751</c:v>
                    </c:pt>
                    <c:pt idx="3">
                      <c:v>323625.43625504646</c:v>
                    </c:pt>
                    <c:pt idx="4">
                      <c:v>321954.21511868195</c:v>
                    </c:pt>
                  </c:numLit>
                </c:val>
                <c:smooth val="0"/>
                <c:extLst xmlns:c15="http://schemas.microsoft.com/office/drawing/2012/chart">
                  <c:ext xmlns:c16="http://schemas.microsoft.com/office/drawing/2014/chart" uri="{C3380CC4-5D6E-409C-BE32-E72D297353CC}">
                    <c16:uniqueId val="{00000006-7AB0-4412-A8FC-5DFC99B45EF3}"/>
                  </c:ext>
                </c:extLst>
              </c15:ser>
            </c15:filteredLineSeries>
            <c15:filteredLineSeries>
              <c15:ser>
                <c:idx val="2"/>
                <c:order val="2"/>
                <c:tx>
                  <c:v>Masse salariale des agents émargeants sur le SIGASPE</c:v>
                </c:tx>
                <c:spPr>
                  <a:ln w="19050" cap="rnd" cmpd="sng" algn="ctr">
                    <a:solidFill>
                      <a:schemeClr val="accent3">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fr-BF"/>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Lit>
                    <c:ptCount val="5"/>
                    <c:pt idx="0">
                      <c:v>3T2023</c:v>
                    </c:pt>
                    <c:pt idx="1">
                      <c:v>4T2023</c:v>
                    </c:pt>
                    <c:pt idx="2">
                      <c:v>1T2024</c:v>
                    </c:pt>
                    <c:pt idx="3">
                      <c:v>2T2024</c:v>
                    </c:pt>
                    <c:pt idx="4">
                      <c:v>3T2024</c:v>
                    </c:pt>
                  </c:strLit>
                </c:cat>
                <c:val>
                  <c:numLit>
                    <c:formatCode>#,##0</c:formatCode>
                    <c:ptCount val="5"/>
                    <c:pt idx="0">
                      <c:v>194787148607</c:v>
                    </c:pt>
                    <c:pt idx="1">
                      <c:v>192018706750</c:v>
                    </c:pt>
                    <c:pt idx="2">
                      <c:v>193877720948</c:v>
                    </c:pt>
                    <c:pt idx="3">
                      <c:v>193987558999.99994</c:v>
                    </c:pt>
                    <c:pt idx="4">
                      <c:v>194748173000</c:v>
                    </c:pt>
                  </c:numLit>
                </c:val>
                <c:smooth val="0"/>
                <c:extLst xmlns:c15="http://schemas.microsoft.com/office/drawing/2012/chart">
                  <c:ext xmlns:c16="http://schemas.microsoft.com/office/drawing/2014/chart" uri="{C3380CC4-5D6E-409C-BE32-E72D297353CC}">
                    <c16:uniqueId val="{00000007-7AB0-4412-A8FC-5DFC99B45EF3}"/>
                  </c:ext>
                </c:extLst>
              </c15:ser>
            </c15:filteredLineSeries>
          </c:ext>
        </c:extLst>
      </c:lineChart>
      <c:catAx>
        <c:axId val="878383759"/>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878390415"/>
        <c:crosses val="autoZero"/>
        <c:auto val="1"/>
        <c:lblAlgn val="ctr"/>
        <c:lblOffset val="100"/>
        <c:noMultiLvlLbl val="0"/>
      </c:catAx>
      <c:valAx>
        <c:axId val="878390415"/>
        <c:scaling>
          <c:orientation val="minMax"/>
        </c:scaling>
        <c:delete val="0"/>
        <c:axPos val="l"/>
        <c:numFmt formatCode="#,##0" sourceLinked="0"/>
        <c:majorTickMark val="out"/>
        <c:minorTickMark val="none"/>
        <c:tickLblPos val="nextTo"/>
        <c:spPr>
          <a:noFill/>
          <a:ln w="28575">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crossAx val="878383759"/>
        <c:crosses val="autoZero"/>
        <c:crossBetween val="between"/>
        <c:majorUnit val="2.5"/>
      </c:valAx>
      <c:spPr>
        <a:solidFill>
          <a:schemeClr val="lt1"/>
        </a:solidFill>
        <a:ln w="12700" cap="flat" cmpd="sng" algn="ctr">
          <a:solidFill>
            <a:schemeClr val="accent1"/>
          </a:solidFill>
          <a:prstDash val="solid"/>
          <a:miter lim="800000"/>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Entry>
      <c:legendEntry>
        <c:idx val="1"/>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Entry>
      <c:layout>
        <c:manualLayout>
          <c:xMode val="edge"/>
          <c:yMode val="edge"/>
          <c:x val="1.6917415645590104E-2"/>
          <c:y val="0.85525429665565922"/>
          <c:w val="0.97218020772724123"/>
          <c:h val="0.121815762438590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48935929424827E-2"/>
          <c:y val="5.4991596638655466E-2"/>
          <c:w val="0.84735621529667693"/>
          <c:h val="0.75005042016806722"/>
        </c:manualLayout>
      </c:layout>
      <c:lineChart>
        <c:grouping val="standard"/>
        <c:varyColors val="0"/>
        <c:ser>
          <c:idx val="0"/>
          <c:order val="0"/>
          <c:tx>
            <c:v>Compte des transactions courantes</c:v>
          </c:tx>
          <c:spPr>
            <a:ln w="28575" cap="rnd">
              <a:solidFill>
                <a:schemeClr val="accent1"/>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20"/>
              <c:pt idx="0">
                <c:v>-152.13775827032222</c:v>
              </c:pt>
              <c:pt idx="1">
                <c:v>-26.253841521988623</c:v>
              </c:pt>
              <c:pt idx="2">
                <c:v>26.056939595463337</c:v>
              </c:pt>
              <c:pt idx="3">
                <c:v>-18.00731965470116</c:v>
              </c:pt>
              <c:pt idx="4">
                <c:v>89.880716581034818</c:v>
              </c:pt>
              <c:pt idx="5">
                <c:v>166.0701119940189</c:v>
              </c:pt>
              <c:pt idx="6">
                <c:v>185.62413062904776</c:v>
              </c:pt>
              <c:pt idx="7">
                <c:v>56.036050682231902</c:v>
              </c:pt>
              <c:pt idx="8">
                <c:v>-79.435169613215493</c:v>
              </c:pt>
              <c:pt idx="9">
                <c:v>-115.14101271424629</c:v>
              </c:pt>
              <c:pt idx="10">
                <c:v>-62.823372440953975</c:v>
              </c:pt>
              <c:pt idx="11">
                <c:v>-187.94299828216225</c:v>
              </c:pt>
              <c:pt idx="12">
                <c:v>-473.31018331135994</c:v>
              </c:pt>
              <c:pt idx="13">
                <c:v>-187.73359367687442</c:v>
              </c:pt>
              <c:pt idx="14">
                <c:v>-168.66375720482762</c:v>
              </c:pt>
              <c:pt idx="15">
                <c:v>-198.50428020130121</c:v>
              </c:pt>
              <c:pt idx="16">
                <c:v>-256.9240459481876</c:v>
              </c:pt>
              <c:pt idx="17">
                <c:v>-288.94531063117063</c:v>
              </c:pt>
              <c:pt idx="18">
                <c:v>-90.386268012931808</c:v>
              </c:pt>
              <c:pt idx="19">
                <c:v>-110.91610424409784</c:v>
              </c:pt>
            </c:numLit>
          </c:val>
          <c:smooth val="0"/>
          <c:extLst>
            <c:ext xmlns:c16="http://schemas.microsoft.com/office/drawing/2014/chart" uri="{C3380CC4-5D6E-409C-BE32-E72D297353CC}">
              <c16:uniqueId val="{00000000-3321-4B42-9D0D-3DFC191FF640}"/>
            </c:ext>
          </c:extLst>
        </c:ser>
        <c:ser>
          <c:idx val="1"/>
          <c:order val="1"/>
          <c:tx>
            <c:v>Revenu primaire</c:v>
          </c:tx>
          <c:spPr>
            <a:ln w="28575" cap="rnd">
              <a:solidFill>
                <a:schemeClr val="accent2"/>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20"/>
              <c:pt idx="0">
                <c:v>-73.029323445267153</c:v>
              </c:pt>
              <c:pt idx="1">
                <c:v>-67.153722465763337</c:v>
              </c:pt>
              <c:pt idx="2">
                <c:v>-80.094649057223194</c:v>
              </c:pt>
              <c:pt idx="3">
                <c:v>-89.223649057223199</c:v>
              </c:pt>
              <c:pt idx="4">
                <c:v>-90.905049057223195</c:v>
              </c:pt>
              <c:pt idx="5">
                <c:v>-60.720847321903868</c:v>
              </c:pt>
              <c:pt idx="6">
                <c:v>-128.00493350637919</c:v>
              </c:pt>
              <c:pt idx="7">
                <c:v>-128.08641226302117</c:v>
              </c:pt>
              <c:pt idx="8">
                <c:v>-122.68025454176323</c:v>
              </c:pt>
              <c:pt idx="9">
                <c:v>-133.24813371435309</c:v>
              </c:pt>
              <c:pt idx="10">
                <c:v>-211.59393263083905</c:v>
              </c:pt>
              <c:pt idx="11">
                <c:v>-203.14081547048053</c:v>
              </c:pt>
              <c:pt idx="12">
                <c:v>-198.65410195809167</c:v>
              </c:pt>
              <c:pt idx="13">
                <c:v>-34.386688904062254</c:v>
              </c:pt>
              <c:pt idx="14">
                <c:v>-132.76279840117914</c:v>
              </c:pt>
              <c:pt idx="15">
                <c:v>-128.67807312414422</c:v>
              </c:pt>
              <c:pt idx="16">
                <c:v>-133.41957393993468</c:v>
              </c:pt>
              <c:pt idx="17">
                <c:v>-135.53412879030097</c:v>
              </c:pt>
              <c:pt idx="18">
                <c:v>-130.74055409766419</c:v>
              </c:pt>
              <c:pt idx="19">
                <c:v>-146.64223574557138</c:v>
              </c:pt>
            </c:numLit>
          </c:val>
          <c:smooth val="0"/>
          <c:extLst>
            <c:ext xmlns:c16="http://schemas.microsoft.com/office/drawing/2014/chart" uri="{C3380CC4-5D6E-409C-BE32-E72D297353CC}">
              <c16:uniqueId val="{00000001-3321-4B42-9D0D-3DFC191FF640}"/>
            </c:ext>
          </c:extLst>
        </c:ser>
        <c:ser>
          <c:idx val="2"/>
          <c:order val="2"/>
          <c:tx>
            <c:v>Revenu secondaire</c:v>
          </c:tx>
          <c:spPr>
            <a:ln w="28575" cap="rnd">
              <a:solidFill>
                <a:schemeClr val="accent3"/>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20"/>
              <c:pt idx="0">
                <c:v>53.507586409353415</c:v>
              </c:pt>
              <c:pt idx="1">
                <c:v>120.7044342500417</c:v>
              </c:pt>
              <c:pt idx="2">
                <c:v>66.790564422519992</c:v>
              </c:pt>
              <c:pt idx="3">
                <c:v>67.43868937452001</c:v>
              </c:pt>
              <c:pt idx="4">
                <c:v>167.05979401252</c:v>
              </c:pt>
              <c:pt idx="5">
                <c:v>99.021532859620024</c:v>
              </c:pt>
              <c:pt idx="6">
                <c:v>78.096314888403612</c:v>
              </c:pt>
              <c:pt idx="7">
                <c:v>88.415192959374608</c:v>
              </c:pt>
              <c:pt idx="8">
                <c:v>55.741606737034701</c:v>
              </c:pt>
              <c:pt idx="9">
                <c:v>115.71184375241884</c:v>
              </c:pt>
              <c:pt idx="10">
                <c:v>79.939254273396415</c:v>
              </c:pt>
              <c:pt idx="11">
                <c:v>83.544716877947849</c:v>
              </c:pt>
              <c:pt idx="12">
                <c:v>121.75478287518862</c:v>
              </c:pt>
              <c:pt idx="13">
                <c:v>41.473565154402777</c:v>
              </c:pt>
              <c:pt idx="14">
                <c:v>85.17401815827462</c:v>
              </c:pt>
              <c:pt idx="15">
                <c:v>82.872822138921777</c:v>
              </c:pt>
              <c:pt idx="16">
                <c:v>84.635360375781488</c:v>
              </c:pt>
              <c:pt idx="17">
                <c:v>88.04940107612056</c:v>
              </c:pt>
              <c:pt idx="18">
                <c:v>81.067623842394653</c:v>
              </c:pt>
              <c:pt idx="19">
                <c:v>85.467522341898729</c:v>
              </c:pt>
            </c:numLit>
          </c:val>
          <c:smooth val="0"/>
          <c:extLst>
            <c:ext xmlns:c16="http://schemas.microsoft.com/office/drawing/2014/chart" uri="{C3380CC4-5D6E-409C-BE32-E72D297353CC}">
              <c16:uniqueId val="{00000002-3321-4B42-9D0D-3DFC191FF640}"/>
            </c:ext>
          </c:extLst>
        </c:ser>
        <c:dLbls>
          <c:showLegendKey val="0"/>
          <c:showVal val="0"/>
          <c:showCatName val="0"/>
          <c:showSerName val="0"/>
          <c:showPercent val="0"/>
          <c:showBubbleSize val="0"/>
        </c:dLbls>
        <c:smooth val="0"/>
        <c:axId val="191146448"/>
        <c:axId val="191146928"/>
      </c:lineChart>
      <c:dateAx>
        <c:axId val="19114644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Offset val="100"/>
        <c:baseTimeUnit val="months"/>
        <c:majorUnit val="3"/>
        <c:majorTimeUnit val="months"/>
      </c:dateAx>
      <c:valAx>
        <c:axId val="191146928"/>
        <c:scaling>
          <c:orientation val="minMax"/>
          <c:max val="300"/>
          <c:min val="-5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5125812214649643"/>
          <c:w val="0.69890009215298476"/>
          <c:h val="0.1420191887778733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333300320131"/>
          <c:y val="6.3324782373759061E-2"/>
          <c:w val="0.84735621529667693"/>
          <c:h val="0.8083835930500024"/>
        </c:manualLayout>
      </c:layout>
      <c:lineChart>
        <c:grouping val="standard"/>
        <c:varyColors val="0"/>
        <c:ser>
          <c:idx val="0"/>
          <c:order val="0"/>
          <c:tx>
            <c:v>Compte de capital</c:v>
          </c:tx>
          <c:spPr>
            <a:ln w="28575" cap="rnd">
              <a:solidFill>
                <a:schemeClr val="accent1"/>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45.832999999999998</c:v>
              </c:pt>
              <c:pt idx="1">
                <c:v>38.738979</c:v>
              </c:pt>
              <c:pt idx="2">
                <c:v>34.757800000000003</c:v>
              </c:pt>
              <c:pt idx="3">
                <c:v>29.301299999999998</c:v>
              </c:pt>
              <c:pt idx="4">
                <c:v>37.106999999999999</c:v>
              </c:pt>
              <c:pt idx="5">
                <c:v>70.374100000000013</c:v>
              </c:pt>
              <c:pt idx="6">
                <c:v>35.539455354062198</c:v>
              </c:pt>
              <c:pt idx="7">
                <c:v>39.035621993553328</c:v>
              </c:pt>
              <c:pt idx="8">
                <c:v>27.560898586575799</c:v>
              </c:pt>
              <c:pt idx="9">
                <c:v>71.706926997757776</c:v>
              </c:pt>
              <c:pt idx="10">
                <c:v>30.667500433147573</c:v>
              </c:pt>
              <c:pt idx="11">
                <c:v>37.80923697497046</c:v>
              </c:pt>
              <c:pt idx="12">
                <c:v>23.51079635095245</c:v>
              </c:pt>
              <c:pt idx="13">
                <c:v>33.943725453429501</c:v>
              </c:pt>
              <c:pt idx="14">
                <c:v>57.6307284613872</c:v>
              </c:pt>
              <c:pt idx="15">
                <c:v>29.337311966547407</c:v>
              </c:pt>
              <c:pt idx="16">
                <c:v>58.2651202036024</c:v>
              </c:pt>
              <c:pt idx="17">
                <c:v>66.385360566013944</c:v>
              </c:pt>
              <c:pt idx="18">
                <c:v>59.953608163650095</c:v>
              </c:pt>
              <c:pt idx="19">
                <c:v>50.244779859546114</c:v>
              </c:pt>
              <c:pt idx="20">
                <c:v>36.413333652630598</c:v>
              </c:pt>
              <c:pt idx="21">
                <c:v>90.203731656173161</c:v>
              </c:pt>
              <c:pt idx="22">
                <c:v>21.209485505134442</c:v>
              </c:pt>
              <c:pt idx="23">
                <c:v>112.50935364183782</c:v>
              </c:pt>
              <c:pt idx="24">
                <c:v>55.490523558557811</c:v>
              </c:pt>
              <c:pt idx="25">
                <c:v>71.568234596642455</c:v>
              </c:pt>
              <c:pt idx="26">
                <c:v>115.916620818456</c:v>
              </c:pt>
              <c:pt idx="27">
                <c:v>82.37987038216464</c:v>
              </c:pt>
              <c:pt idx="28">
                <c:v>41.312666693271808</c:v>
              </c:pt>
              <c:pt idx="29">
                <c:v>38.024048867310299</c:v>
              </c:pt>
              <c:pt idx="30">
                <c:v>56.641722024076884</c:v>
              </c:pt>
              <c:pt idx="31">
                <c:v>45.376511133841305</c:v>
              </c:pt>
            </c:numLit>
          </c:val>
          <c:smooth val="0"/>
          <c:extLst>
            <c:ext xmlns:c16="http://schemas.microsoft.com/office/drawing/2014/chart" uri="{C3380CC4-5D6E-409C-BE32-E72D297353CC}">
              <c16:uniqueId val="{00000000-86F4-4062-A754-457B5EBA217A}"/>
            </c:ext>
          </c:extLst>
        </c:ser>
        <c:ser>
          <c:idx val="1"/>
          <c:order val="1"/>
          <c:tx>
            <c:v>Compte financier</c:v>
          </c:tx>
          <c:spPr>
            <a:ln w="28575" cap="rnd">
              <a:solidFill>
                <a:schemeClr val="accent2"/>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-76.958323558492651</c:v>
              </c:pt>
              <c:pt idx="1">
                <c:v>-84.931974841270574</c:v>
              </c:pt>
              <c:pt idx="2">
                <c:v>-65.801977282899202</c:v>
              </c:pt>
              <c:pt idx="3">
                <c:v>-105.69691098155407</c:v>
              </c:pt>
              <c:pt idx="4">
                <c:v>-294.34352323963054</c:v>
              </c:pt>
              <c:pt idx="5">
                <c:v>-52.66267331412481</c:v>
              </c:pt>
              <c:pt idx="6">
                <c:v>64.496545607270576</c:v>
              </c:pt>
              <c:pt idx="7">
                <c:v>-187.53147791728958</c:v>
              </c:pt>
              <c:pt idx="8">
                <c:v>44.574838015607256</c:v>
              </c:pt>
              <c:pt idx="9">
                <c:v>-287.24484383624406</c:v>
              </c:pt>
              <c:pt idx="10">
                <c:v>-32.778491522880181</c:v>
              </c:pt>
              <c:pt idx="11">
                <c:v>-53.175509419004712</c:v>
              </c:pt>
              <c:pt idx="12">
                <c:v>36.230342246825629</c:v>
              </c:pt>
              <c:pt idx="13">
                <c:v>-193.95428901832253</c:v>
              </c:pt>
              <c:pt idx="14">
                <c:v>18.066135014244004</c:v>
              </c:pt>
              <c:pt idx="15">
                <c:v>-376.09854231031386</c:v>
              </c:pt>
              <c:pt idx="16">
                <c:v>256.19400370933818</c:v>
              </c:pt>
              <c:pt idx="17">
                <c:v>103.26652058193551</c:v>
              </c:pt>
              <c:pt idx="18">
                <c:v>-135.34021266242615</c:v>
              </c:pt>
              <c:pt idx="19">
                <c:v>-84.300236890898972</c:v>
              </c:pt>
              <c:pt idx="20">
                <c:v>33.728624953392774</c:v>
              </c:pt>
              <c:pt idx="21">
                <c:v>-235.18719047642767</c:v>
              </c:pt>
              <c:pt idx="22">
                <c:v>191.02087678502804</c:v>
              </c:pt>
              <c:pt idx="23">
                <c:v>32.258051498228973</c:v>
              </c:pt>
              <c:pt idx="24">
                <c:v>-375.97704663083402</c:v>
              </c:pt>
              <c:pt idx="25">
                <c:v>166.82042471201908</c:v>
              </c:pt>
              <c:pt idx="26">
                <c:v>257.39407824332426</c:v>
              </c:pt>
              <c:pt idx="27">
                <c:v>-332.4254815970246</c:v>
              </c:pt>
              <c:pt idx="28">
                <c:v>-250.92527736637169</c:v>
              </c:pt>
              <c:pt idx="29">
                <c:v>19.052811293438193</c:v>
              </c:pt>
              <c:pt idx="30">
                <c:v>-274.97030482128486</c:v>
              </c:pt>
              <c:pt idx="31">
                <c:v>-302.45696393950641</c:v>
              </c:pt>
            </c:numLit>
          </c:val>
          <c:smooth val="0"/>
          <c:extLst>
            <c:ext xmlns:c16="http://schemas.microsoft.com/office/drawing/2014/chart" uri="{C3380CC4-5D6E-409C-BE32-E72D297353CC}">
              <c16:uniqueId val="{00000001-86F4-4062-A754-457B5EBA217A}"/>
            </c:ext>
          </c:extLst>
        </c:ser>
        <c:ser>
          <c:idx val="2"/>
          <c:order val="2"/>
          <c:tx>
            <c:v>Solde global</c:v>
          </c:tx>
          <c:spPr>
            <a:ln w="28575" cap="rnd">
              <a:solidFill>
                <a:schemeClr val="accent3"/>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94.883405543487342</c:v>
              </c:pt>
              <c:pt idx="1">
                <c:v>127.33799404173227</c:v>
              </c:pt>
              <c:pt idx="2">
                <c:v>72.641816208666455</c:v>
              </c:pt>
              <c:pt idx="3">
                <c:v>57.207924404076827</c:v>
              </c:pt>
              <c:pt idx="4">
                <c:v>77.715119287981992</c:v>
              </c:pt>
              <c:pt idx="5">
                <c:v>69.788666229041525</c:v>
              </c:pt>
              <c:pt idx="6">
                <c:v>44.858560032877492</c:v>
              </c:pt>
              <c:pt idx="7">
                <c:v>107.15000546500005</c:v>
              </c:pt>
              <c:pt idx="8">
                <c:v>-235.57161195599994</c:v>
              </c:pt>
              <c:pt idx="9">
                <c:v>196.94772666799992</c:v>
              </c:pt>
              <c:pt idx="10">
                <c:v>69.263317403000087</c:v>
              </c:pt>
              <c:pt idx="11">
                <c:v>-46.06797484982178</c:v>
              </c:pt>
              <c:pt idx="12">
                <c:v>-160.10642601717817</c:v>
              </c:pt>
              <c:pt idx="13">
                <c:v>204.3162276743073</c:v>
              </c:pt>
              <c:pt idx="14">
                <c:v>62.438854415445078</c:v>
              </c:pt>
              <c:pt idx="15">
                <c:v>391.82767832901158</c:v>
              </c:pt>
              <c:pt idx="16">
                <c:v>-103.6455249239995</c:v>
              </c:pt>
              <c:pt idx="17">
                <c:v>124.51014069448766</c:v>
              </c:pt>
              <c:pt idx="18">
                <c:v>376.81777509751242</c:v>
              </c:pt>
              <c:pt idx="19">
                <c:v>185.84919302012889</c:v>
              </c:pt>
              <c:pt idx="20">
                <c:v>-81.221603714129415</c:v>
              </c:pt>
              <c:pt idx="21">
                <c:v>205.52992333300017</c:v>
              </c:pt>
              <c:pt idx="22">
                <c:v>-230.14579581100003</c:v>
              </c:pt>
              <c:pt idx="23">
                <c:v>-109.50819866899974</c:v>
              </c:pt>
              <c:pt idx="24">
                <c:v>-37.72012280400083</c:v>
              </c:pt>
              <c:pt idx="25">
                <c:v>-287.30767093199955</c:v>
              </c:pt>
              <c:pt idx="26">
                <c:v>-314.32098015700001</c:v>
              </c:pt>
              <c:pt idx="27">
                <c:v>212.55212870799988</c:v>
              </c:pt>
              <c:pt idx="28">
                <c:v>30.480062036000483</c:v>
              </c:pt>
              <c:pt idx="29">
                <c:v>-274.49767641500023</c:v>
              </c:pt>
              <c:pt idx="30">
                <c:v>245.02248983899992</c:v>
              </c:pt>
              <c:pt idx="31">
                <c:v>232.1258220939996</c:v>
              </c:pt>
            </c:numLit>
          </c:val>
          <c:smooth val="0"/>
          <c:extLst>
            <c:ext xmlns:c16="http://schemas.microsoft.com/office/drawing/2014/chart" uri="{C3380CC4-5D6E-409C-BE32-E72D297353CC}">
              <c16:uniqueId val="{00000002-86F4-4062-A754-457B5EBA217A}"/>
            </c:ext>
          </c:extLst>
        </c:ser>
        <c:dLbls>
          <c:showLegendKey val="0"/>
          <c:showVal val="0"/>
          <c:showCatName val="0"/>
          <c:showSerName val="0"/>
          <c:showPercent val="0"/>
          <c:showBubbleSize val="0"/>
        </c:dLbls>
        <c:smooth val="0"/>
        <c:axId val="191146448"/>
        <c:axId val="191146928"/>
      </c:lineChart>
      <c:dateAx>
        <c:axId val="19114644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Offset val="100"/>
        <c:baseTimeUnit val="months"/>
        <c:majorUnit val="3"/>
        <c:majorTimeUnit val="months"/>
      </c:dateAx>
      <c:valAx>
        <c:axId val="191146928"/>
        <c:scaling>
          <c:orientation val="minMax"/>
          <c:max val="420"/>
          <c:min val="-3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8459157329672788"/>
          <c:w val="0.69890009215298476"/>
          <c:h val="0.1086859879639147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Secteur primaire</c:v>
          </c:tx>
          <c:spPr>
            <a:solidFill>
              <a:schemeClr val="accent6"/>
            </a:solidFill>
            <a:ln>
              <a:noFill/>
            </a:ln>
            <a:effectLst/>
          </c:spPr>
          <c:invertIfNegative val="0"/>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441.97360751855024</c:v>
              </c:pt>
              <c:pt idx="1">
                <c:v>459.36558302265854</c:v>
              </c:pt>
              <c:pt idx="2">
                <c:v>459.39886755671643</c:v>
              </c:pt>
              <c:pt idx="3">
                <c:v>461.51665874050047</c:v>
              </c:pt>
              <c:pt idx="4">
                <c:v>464.46764269738219</c:v>
              </c:pt>
              <c:pt idx="5">
                <c:v>487.21495480061935</c:v>
              </c:pt>
              <c:pt idx="6">
                <c:v>483.84241234654377</c:v>
              </c:pt>
              <c:pt idx="7">
                <c:v>462.15842985281876</c:v>
              </c:pt>
              <c:pt idx="8">
                <c:v>451.7435951509085</c:v>
              </c:pt>
              <c:pt idx="9">
                <c:v>435.75487206394018</c:v>
              </c:pt>
              <c:pt idx="10">
                <c:v>401.00672460876837</c:v>
              </c:pt>
              <c:pt idx="11">
                <c:v>420.12434066633591</c:v>
              </c:pt>
              <c:pt idx="12">
                <c:v>430.50974844897502</c:v>
              </c:pt>
              <c:pt idx="13">
                <c:v>438.79769801210091</c:v>
              </c:pt>
              <c:pt idx="14">
                <c:v>451.41407121108267</c:v>
              </c:pt>
              <c:pt idx="15">
                <c:v>433.86390460710567</c:v>
              </c:pt>
              <c:pt idx="16">
                <c:v>437.58373459796115</c:v>
              </c:pt>
              <c:pt idx="17">
                <c:v>444.65291248480059</c:v>
              </c:pt>
              <c:pt idx="18">
                <c:v>445.15436202590263</c:v>
              </c:pt>
              <c:pt idx="19">
                <c:v>473.43874156302462</c:v>
              </c:pt>
              <c:pt idx="20">
                <c:v>476.99873617649121</c:v>
              </c:pt>
            </c:numLit>
          </c:val>
          <c:extLst>
            <c:ext xmlns:c16="http://schemas.microsoft.com/office/drawing/2014/chart" uri="{C3380CC4-5D6E-409C-BE32-E72D297353CC}">
              <c16:uniqueId val="{00000000-FFD1-438F-B6C6-05285D4A20D4}"/>
            </c:ext>
          </c:extLst>
        </c:ser>
        <c:ser>
          <c:idx val="1"/>
          <c:order val="1"/>
          <c:tx>
            <c:v>Secteur secondaire</c:v>
          </c:tx>
          <c:spPr>
            <a:solidFill>
              <a:schemeClr val="accent5"/>
            </a:solidFill>
            <a:ln>
              <a:noFill/>
            </a:ln>
            <a:effectLst/>
          </c:spPr>
          <c:invertIfNegative val="0"/>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542.65799010037915</c:v>
              </c:pt>
              <c:pt idx="1">
                <c:v>506.67034460381518</c:v>
              </c:pt>
              <c:pt idx="2">
                <c:v>543.12222040952599</c:v>
              </c:pt>
              <c:pt idx="3">
                <c:v>530.39531086996521</c:v>
              </c:pt>
              <c:pt idx="4">
                <c:v>542.6010254080204</c:v>
              </c:pt>
              <c:pt idx="5">
                <c:v>614.7886368285217</c:v>
              </c:pt>
              <c:pt idx="6">
                <c:v>696.33911727510701</c:v>
              </c:pt>
              <c:pt idx="7">
                <c:v>643.96895961757036</c:v>
              </c:pt>
              <c:pt idx="8">
                <c:v>640.22157160802226</c:v>
              </c:pt>
              <c:pt idx="9">
                <c:v>654.57636002667016</c:v>
              </c:pt>
              <c:pt idx="10">
                <c:v>671.97157268682645</c:v>
              </c:pt>
              <c:pt idx="11">
                <c:v>625.2703749359174</c:v>
              </c:pt>
              <c:pt idx="12">
                <c:v>632.05474096693024</c:v>
              </c:pt>
              <c:pt idx="13">
                <c:v>597.24206919944254</c:v>
              </c:pt>
              <c:pt idx="14">
                <c:v>611.31581879008866</c:v>
              </c:pt>
              <c:pt idx="15">
                <c:v>620.25568281643689</c:v>
              </c:pt>
              <c:pt idx="16">
                <c:v>611.94971375868874</c:v>
              </c:pt>
              <c:pt idx="17">
                <c:v>641.0638591415817</c:v>
              </c:pt>
              <c:pt idx="18">
                <c:v>647.50858507590544</c:v>
              </c:pt>
              <c:pt idx="19">
                <c:v>616.10173250725109</c:v>
              </c:pt>
              <c:pt idx="20">
                <c:v>604.54983142181209</c:v>
              </c:pt>
            </c:numLit>
          </c:val>
          <c:extLst>
            <c:ext xmlns:c16="http://schemas.microsoft.com/office/drawing/2014/chart" uri="{C3380CC4-5D6E-409C-BE32-E72D297353CC}">
              <c16:uniqueId val="{00000001-FFD1-438F-B6C6-05285D4A20D4}"/>
            </c:ext>
          </c:extLst>
        </c:ser>
        <c:ser>
          <c:idx val="2"/>
          <c:order val="2"/>
          <c:tx>
            <c:v>Secteur tertiaire</c:v>
          </c:tx>
          <c:spPr>
            <a:solidFill>
              <a:schemeClr val="accent4"/>
            </a:solidFill>
            <a:ln>
              <a:noFill/>
            </a:ln>
            <a:effectLst/>
          </c:spPr>
          <c:invertIfNegative val="0"/>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961.01816222331047</c:v>
              </c:pt>
              <c:pt idx="1">
                <c:v>999.03002750514713</c:v>
              </c:pt>
              <c:pt idx="2">
                <c:v>1052.2701210951177</c:v>
              </c:pt>
              <c:pt idx="3">
                <c:v>930.06939599376403</c:v>
              </c:pt>
              <c:pt idx="4">
                <c:v>786.62837941601947</c:v>
              </c:pt>
              <c:pt idx="5">
                <c:v>1014.8356366718123</c:v>
              </c:pt>
              <c:pt idx="6">
                <c:v>1007.7929546348792</c:v>
              </c:pt>
              <c:pt idx="7">
                <c:v>993.64659221458408</c:v>
              </c:pt>
              <c:pt idx="8">
                <c:v>1046.5487578819498</c:v>
              </c:pt>
              <c:pt idx="9">
                <c:v>1068.5424263610407</c:v>
              </c:pt>
              <c:pt idx="10">
                <c:v>1129.983466855145</c:v>
              </c:pt>
              <c:pt idx="11">
                <c:v>1119.7985076594134</c:v>
              </c:pt>
              <c:pt idx="12">
                <c:v>1135.996650996678</c:v>
              </c:pt>
              <c:pt idx="13">
                <c:v>1132.6293783338499</c:v>
              </c:pt>
              <c:pt idx="14">
                <c:v>1147.5211920666616</c:v>
              </c:pt>
              <c:pt idx="15">
                <c:v>1154.5021357407181</c:v>
              </c:pt>
              <c:pt idx="16">
                <c:v>1164.6694374839981</c:v>
              </c:pt>
              <c:pt idx="17">
                <c:v>1196.6798439046402</c:v>
              </c:pt>
              <c:pt idx="18">
                <c:v>1224.4498758193038</c:v>
              </c:pt>
              <c:pt idx="19">
                <c:v>1220.6263673361373</c:v>
              </c:pt>
              <c:pt idx="20">
                <c:v>1239.0781861683993</c:v>
              </c:pt>
            </c:numLit>
          </c:val>
          <c:extLst>
            <c:ext xmlns:c16="http://schemas.microsoft.com/office/drawing/2014/chart" uri="{C3380CC4-5D6E-409C-BE32-E72D297353CC}">
              <c16:uniqueId val="{00000002-FFD1-438F-B6C6-05285D4A20D4}"/>
            </c:ext>
          </c:extLst>
        </c:ser>
        <c:dLbls>
          <c:showLegendKey val="0"/>
          <c:showVal val="0"/>
          <c:showCatName val="0"/>
          <c:showSerName val="0"/>
          <c:showPercent val="0"/>
          <c:showBubbleSize val="0"/>
        </c:dLbls>
        <c:gapWidth val="75"/>
        <c:axId val="1103047295"/>
        <c:axId val="1103050207"/>
      </c:barChart>
      <c:lineChart>
        <c:grouping val="standard"/>
        <c:varyColors val="0"/>
        <c:ser>
          <c:idx val="3"/>
          <c:order val="3"/>
          <c:tx>
            <c:v>Impôts et taxes nets sur les produits</c:v>
          </c:tx>
          <c:spPr>
            <a:ln w="28575" cap="rnd">
              <a:solidFill>
                <a:schemeClr val="accent6">
                  <a:lumMod val="60000"/>
                </a:schemeClr>
              </a:solidFill>
              <a:round/>
            </a:ln>
            <a:effectLst/>
          </c:spPr>
          <c:marker>
            <c:symbol val="none"/>
          </c:marker>
          <c:cat>
            <c:strLit>
              <c:ptCount val="21"/>
              <c:pt idx="0">
                <c:v>3T2019</c:v>
              </c:pt>
              <c:pt idx="1">
                <c:v>4T2019</c:v>
              </c:pt>
              <c:pt idx="2">
                <c:v>1T2020</c:v>
              </c:pt>
              <c:pt idx="3">
                <c:v>2T2020</c:v>
              </c:pt>
              <c:pt idx="4">
                <c:v>3T2020</c:v>
              </c:pt>
              <c:pt idx="5">
                <c:v>4T2020</c:v>
              </c:pt>
              <c:pt idx="6">
                <c:v>1T2021</c:v>
              </c:pt>
              <c:pt idx="7">
                <c:v>2T2021</c:v>
              </c:pt>
              <c:pt idx="8">
                <c:v>3T2021</c:v>
              </c:pt>
              <c:pt idx="9">
                <c:v>4T2021</c:v>
              </c:pt>
              <c:pt idx="10">
                <c:v>1T2022</c:v>
              </c:pt>
              <c:pt idx="11">
                <c:v>2T2022</c:v>
              </c:pt>
              <c:pt idx="12">
                <c:v>3T2022</c:v>
              </c:pt>
              <c:pt idx="13">
                <c:v>4T2022</c:v>
              </c:pt>
              <c:pt idx="14">
                <c:v>1T2023</c:v>
              </c:pt>
              <c:pt idx="15">
                <c:v>2T2023</c:v>
              </c:pt>
              <c:pt idx="16">
                <c:v>3T2023</c:v>
              </c:pt>
              <c:pt idx="17">
                <c:v>4T2023</c:v>
              </c:pt>
              <c:pt idx="18">
                <c:v>1T2024</c:v>
              </c:pt>
              <c:pt idx="19">
                <c:v>2T2024</c:v>
              </c:pt>
              <c:pt idx="20">
                <c:v>2T2024</c:v>
              </c:pt>
            </c:strLit>
          </c:cat>
          <c:val>
            <c:numLit>
              <c:formatCode>0.0</c:formatCode>
              <c:ptCount val="21"/>
              <c:pt idx="0">
                <c:v>249.23208556481336</c:v>
              </c:pt>
              <c:pt idx="1">
                <c:v>244.12337231624173</c:v>
              </c:pt>
              <c:pt idx="2">
                <c:v>256.83859774016133</c:v>
              </c:pt>
              <c:pt idx="3">
                <c:v>235.41277472962705</c:v>
              </c:pt>
              <c:pt idx="4">
                <c:v>219.62421450489373</c:v>
              </c:pt>
              <c:pt idx="5">
                <c:v>254.20569183245649</c:v>
              </c:pt>
              <c:pt idx="6">
                <c:v>281.69801519173853</c:v>
              </c:pt>
              <c:pt idx="7">
                <c:v>265.95319835460424</c:v>
              </c:pt>
              <c:pt idx="8">
                <c:v>270.50842739217995</c:v>
              </c:pt>
              <c:pt idx="9">
                <c:v>272.16597954542232</c:v>
              </c:pt>
              <c:pt idx="10">
                <c:v>267.28477230876138</c:v>
              </c:pt>
              <c:pt idx="11">
                <c:v>256.49302104234442</c:v>
              </c:pt>
              <c:pt idx="12">
                <c:v>260.70203954398653</c:v>
              </c:pt>
              <c:pt idx="13">
                <c:v>259.85378318421789</c:v>
              </c:pt>
              <c:pt idx="14">
                <c:v>276.51118679551604</c:v>
              </c:pt>
              <c:pt idx="15">
                <c:v>284.55686902513821</c:v>
              </c:pt>
              <c:pt idx="16">
                <c:v>264.44891974925741</c:v>
              </c:pt>
              <c:pt idx="17">
                <c:v>264.00158587016318</c:v>
              </c:pt>
              <c:pt idx="18">
                <c:v>253.60030476413519</c:v>
              </c:pt>
              <c:pt idx="19">
                <c:v>282.84342120980614</c:v>
              </c:pt>
              <c:pt idx="20">
                <c:v>291.52446404063261</c:v>
              </c:pt>
            </c:numLit>
          </c:val>
          <c:smooth val="0"/>
          <c:extLst>
            <c:ext xmlns:c16="http://schemas.microsoft.com/office/drawing/2014/chart" uri="{C3380CC4-5D6E-409C-BE32-E72D297353CC}">
              <c16:uniqueId val="{00000003-FFD1-438F-B6C6-05285D4A20D4}"/>
            </c:ext>
          </c:extLst>
        </c:ser>
        <c:dLbls>
          <c:showLegendKey val="0"/>
          <c:showVal val="0"/>
          <c:showCatName val="0"/>
          <c:showSerName val="0"/>
          <c:showPercent val="0"/>
          <c:showBubbleSize val="0"/>
        </c:dLbls>
        <c:marker val="1"/>
        <c:smooth val="0"/>
        <c:axId val="975296320"/>
        <c:axId val="975291328"/>
      </c:lineChart>
      <c:catAx>
        <c:axId val="1103047295"/>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50207"/>
        <c:crosses val="autoZero"/>
        <c:auto val="1"/>
        <c:lblAlgn val="ctr"/>
        <c:lblOffset val="100"/>
        <c:noMultiLvlLbl val="0"/>
      </c:catAx>
      <c:valAx>
        <c:axId val="110305020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03047295"/>
        <c:crosses val="autoZero"/>
        <c:crossBetween val="between"/>
      </c:valAx>
      <c:valAx>
        <c:axId val="975291328"/>
        <c:scaling>
          <c:orientation val="minMax"/>
        </c:scaling>
        <c:delete val="0"/>
        <c:axPos val="r"/>
        <c:numFmt formatCode="0.0" sourceLinked="1"/>
        <c:majorTickMark val="out"/>
        <c:minorTickMark val="none"/>
        <c:tickLblPos val="nextTo"/>
        <c:spPr>
          <a:solidFill>
            <a:schemeClr val="bg1"/>
          </a:solid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975296320"/>
        <c:crosses val="max"/>
        <c:crossBetween val="between"/>
      </c:valAx>
      <c:catAx>
        <c:axId val="975296320"/>
        <c:scaling>
          <c:orientation val="minMax"/>
        </c:scaling>
        <c:delete val="1"/>
        <c:axPos val="b"/>
        <c:numFmt formatCode="General" sourceLinked="1"/>
        <c:majorTickMark val="out"/>
        <c:minorTickMark val="none"/>
        <c:tickLblPos val="nextTo"/>
        <c:crossAx val="975291328"/>
        <c:crosses val="autoZero"/>
        <c:auto val="1"/>
        <c:lblAlgn val="ctr"/>
        <c:lblOffset val="100"/>
        <c:noMultiLvlLbl val="0"/>
      </c:catAx>
      <c:spPr>
        <a:solidFill>
          <a:schemeClr val="bg1"/>
        </a:solidFill>
        <a:ln>
          <a:noFill/>
        </a:ln>
        <a:effectLst/>
      </c:spPr>
    </c:plotArea>
    <c:legend>
      <c:legendPos val="b"/>
      <c:layout>
        <c:manualLayout>
          <c:xMode val="edge"/>
          <c:yMode val="edge"/>
          <c:x val="0.10708248481893151"/>
          <c:y val="0.61168563485314631"/>
          <c:w val="0.82276472613054497"/>
          <c:h val="0.2411581525130391"/>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338410335892"/>
          <c:y val="6.3324851072760438E-2"/>
          <c:w val="0.84735621529667693"/>
          <c:h val="0.8083835930500024"/>
        </c:manualLayout>
      </c:layout>
      <c:lineChart>
        <c:grouping val="standard"/>
        <c:varyColors val="0"/>
        <c:ser>
          <c:idx val="0"/>
          <c:order val="0"/>
          <c:tx>
            <c:v>Compte de capital</c:v>
          </c:tx>
          <c:spPr>
            <a:ln w="28575" cap="rnd">
              <a:solidFill>
                <a:schemeClr val="accent1"/>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45.832999999999998</c:v>
              </c:pt>
              <c:pt idx="1">
                <c:v>38.738979</c:v>
              </c:pt>
              <c:pt idx="2">
                <c:v>34.757800000000003</c:v>
              </c:pt>
              <c:pt idx="3">
                <c:v>29.301299999999998</c:v>
              </c:pt>
              <c:pt idx="4">
                <c:v>37.106999999999999</c:v>
              </c:pt>
              <c:pt idx="5">
                <c:v>70.374100000000013</c:v>
              </c:pt>
              <c:pt idx="6">
                <c:v>35.539455354062198</c:v>
              </c:pt>
              <c:pt idx="7">
                <c:v>39.035621993553328</c:v>
              </c:pt>
              <c:pt idx="8">
                <c:v>27.560898586575799</c:v>
              </c:pt>
              <c:pt idx="9">
                <c:v>71.706926997757776</c:v>
              </c:pt>
              <c:pt idx="10">
                <c:v>30.667500433147573</c:v>
              </c:pt>
              <c:pt idx="11">
                <c:v>37.80923697497046</c:v>
              </c:pt>
              <c:pt idx="12">
                <c:v>23.51079635095245</c:v>
              </c:pt>
              <c:pt idx="13">
                <c:v>33.943725453429501</c:v>
              </c:pt>
              <c:pt idx="14">
                <c:v>57.6307284613872</c:v>
              </c:pt>
              <c:pt idx="15">
                <c:v>29.337311966547407</c:v>
              </c:pt>
              <c:pt idx="16">
                <c:v>58.2651202036024</c:v>
              </c:pt>
              <c:pt idx="17">
                <c:v>66.385360566013944</c:v>
              </c:pt>
              <c:pt idx="18">
                <c:v>59.953608163650095</c:v>
              </c:pt>
              <c:pt idx="19">
                <c:v>50.244779859546114</c:v>
              </c:pt>
              <c:pt idx="20">
                <c:v>36.413333652630598</c:v>
              </c:pt>
              <c:pt idx="21">
                <c:v>90.203731656173161</c:v>
              </c:pt>
              <c:pt idx="22">
                <c:v>21.209485505134442</c:v>
              </c:pt>
              <c:pt idx="23">
                <c:v>112.50935364183782</c:v>
              </c:pt>
              <c:pt idx="24">
                <c:v>55.490523558557811</c:v>
              </c:pt>
              <c:pt idx="25">
                <c:v>71.568234596642455</c:v>
              </c:pt>
              <c:pt idx="26">
                <c:v>115.916620818456</c:v>
              </c:pt>
              <c:pt idx="27">
                <c:v>82.37987038216464</c:v>
              </c:pt>
              <c:pt idx="28">
                <c:v>41.312666693271808</c:v>
              </c:pt>
              <c:pt idx="29">
                <c:v>38.024048867310299</c:v>
              </c:pt>
              <c:pt idx="30">
                <c:v>56.641722024076884</c:v>
              </c:pt>
              <c:pt idx="31">
                <c:v>45.376511133841305</c:v>
              </c:pt>
            </c:numLit>
          </c:val>
          <c:smooth val="0"/>
          <c:extLst>
            <c:ext xmlns:c16="http://schemas.microsoft.com/office/drawing/2014/chart" uri="{C3380CC4-5D6E-409C-BE32-E72D297353CC}">
              <c16:uniqueId val="{00000000-C796-45BD-B49E-580AD3C0DB56}"/>
            </c:ext>
          </c:extLst>
        </c:ser>
        <c:ser>
          <c:idx val="1"/>
          <c:order val="1"/>
          <c:tx>
            <c:v>Compte financier</c:v>
          </c:tx>
          <c:spPr>
            <a:ln w="28575" cap="rnd">
              <a:solidFill>
                <a:schemeClr val="accent2"/>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-76.958323558492651</c:v>
              </c:pt>
              <c:pt idx="1">
                <c:v>-84.931974841270574</c:v>
              </c:pt>
              <c:pt idx="2">
                <c:v>-65.801977282899202</c:v>
              </c:pt>
              <c:pt idx="3">
                <c:v>-105.69691098155407</c:v>
              </c:pt>
              <c:pt idx="4">
                <c:v>-294.34352323963054</c:v>
              </c:pt>
              <c:pt idx="5">
                <c:v>-52.66267331412481</c:v>
              </c:pt>
              <c:pt idx="6">
                <c:v>64.496545607270576</c:v>
              </c:pt>
              <c:pt idx="7">
                <c:v>-187.53147791728958</c:v>
              </c:pt>
              <c:pt idx="8">
                <c:v>44.574838015607256</c:v>
              </c:pt>
              <c:pt idx="9">
                <c:v>-287.24484383624406</c:v>
              </c:pt>
              <c:pt idx="10">
                <c:v>-32.778491522880181</c:v>
              </c:pt>
              <c:pt idx="11">
                <c:v>-53.175509419004712</c:v>
              </c:pt>
              <c:pt idx="12">
                <c:v>36.230342246825629</c:v>
              </c:pt>
              <c:pt idx="13">
                <c:v>-193.95428901832253</c:v>
              </c:pt>
              <c:pt idx="14">
                <c:v>18.066135014244004</c:v>
              </c:pt>
              <c:pt idx="15">
                <c:v>-376.09854231031386</c:v>
              </c:pt>
              <c:pt idx="16">
                <c:v>256.19400370933818</c:v>
              </c:pt>
              <c:pt idx="17">
                <c:v>103.26652058193551</c:v>
              </c:pt>
              <c:pt idx="18">
                <c:v>-135.34021266242615</c:v>
              </c:pt>
              <c:pt idx="19">
                <c:v>-84.300236890898972</c:v>
              </c:pt>
              <c:pt idx="20">
                <c:v>33.728624953392774</c:v>
              </c:pt>
              <c:pt idx="21">
                <c:v>-235.18719047642767</c:v>
              </c:pt>
              <c:pt idx="22">
                <c:v>191.02087678502804</c:v>
              </c:pt>
              <c:pt idx="23">
                <c:v>32.258051498228973</c:v>
              </c:pt>
              <c:pt idx="24">
                <c:v>-375.97704663083402</c:v>
              </c:pt>
              <c:pt idx="25">
                <c:v>166.82042471201908</c:v>
              </c:pt>
              <c:pt idx="26">
                <c:v>257.39407824332426</c:v>
              </c:pt>
              <c:pt idx="27">
                <c:v>-332.4254815970246</c:v>
              </c:pt>
              <c:pt idx="28">
                <c:v>-250.92527736637169</c:v>
              </c:pt>
              <c:pt idx="29">
                <c:v>19.052811293438193</c:v>
              </c:pt>
              <c:pt idx="30">
                <c:v>-274.97030482128486</c:v>
              </c:pt>
              <c:pt idx="31">
                <c:v>-302.45696393950641</c:v>
              </c:pt>
            </c:numLit>
          </c:val>
          <c:smooth val="0"/>
          <c:extLst>
            <c:ext xmlns:c16="http://schemas.microsoft.com/office/drawing/2014/chart" uri="{C3380CC4-5D6E-409C-BE32-E72D297353CC}">
              <c16:uniqueId val="{00000001-C796-45BD-B49E-580AD3C0DB56}"/>
            </c:ext>
          </c:extLst>
        </c:ser>
        <c:ser>
          <c:idx val="2"/>
          <c:order val="2"/>
          <c:tx>
            <c:v>Solde global</c:v>
          </c:tx>
          <c:spPr>
            <a:ln w="28575" cap="rnd">
              <a:solidFill>
                <a:schemeClr val="accent3"/>
              </a:solidFill>
              <a:round/>
            </a:ln>
            <a:effectLst/>
          </c:spPr>
          <c:marker>
            <c:symbol val="none"/>
          </c:marker>
          <c:cat>
            <c:numLit>
              <c:formatCode>[$-40C]mmm\-yy;@</c:formatCode>
              <c:ptCount val="20"/>
              <c:pt idx="0">
                <c:v>43709</c:v>
              </c:pt>
              <c:pt idx="1">
                <c:v>43800</c:v>
              </c:pt>
              <c:pt idx="2">
                <c:v>43891</c:v>
              </c:pt>
              <c:pt idx="3">
                <c:v>43983</c:v>
              </c:pt>
              <c:pt idx="4">
                <c:v>44075</c:v>
              </c:pt>
              <c:pt idx="5">
                <c:v>44166</c:v>
              </c:pt>
              <c:pt idx="6">
                <c:v>44256</c:v>
              </c:pt>
              <c:pt idx="7">
                <c:v>44348</c:v>
              </c:pt>
              <c:pt idx="8">
                <c:v>44440</c:v>
              </c:pt>
              <c:pt idx="9">
                <c:v>44531</c:v>
              </c:pt>
              <c:pt idx="10">
                <c:v>44621</c:v>
              </c:pt>
              <c:pt idx="11">
                <c:v>44713</c:v>
              </c:pt>
              <c:pt idx="12">
                <c:v>44805</c:v>
              </c:pt>
              <c:pt idx="13">
                <c:v>44896</c:v>
              </c:pt>
              <c:pt idx="14">
                <c:v>44986</c:v>
              </c:pt>
              <c:pt idx="15">
                <c:v>45078</c:v>
              </c:pt>
              <c:pt idx="16">
                <c:v>45170</c:v>
              </c:pt>
              <c:pt idx="17">
                <c:v>45261</c:v>
              </c:pt>
              <c:pt idx="18">
                <c:v>45352</c:v>
              </c:pt>
              <c:pt idx="19">
                <c:v>45444</c:v>
              </c:pt>
            </c:numLit>
          </c:cat>
          <c:val>
            <c:numLit>
              <c:formatCode>#\ ##0.0</c:formatCode>
              <c:ptCount val="32"/>
              <c:pt idx="0">
                <c:v>94.883405543487342</c:v>
              </c:pt>
              <c:pt idx="1">
                <c:v>127.33799404173227</c:v>
              </c:pt>
              <c:pt idx="2">
                <c:v>72.641816208666455</c:v>
              </c:pt>
              <c:pt idx="3">
                <c:v>57.207924404076827</c:v>
              </c:pt>
              <c:pt idx="4">
                <c:v>77.715119287981992</c:v>
              </c:pt>
              <c:pt idx="5">
                <c:v>69.788666229041525</c:v>
              </c:pt>
              <c:pt idx="6">
                <c:v>44.858560032877492</c:v>
              </c:pt>
              <c:pt idx="7">
                <c:v>107.15000546500005</c:v>
              </c:pt>
              <c:pt idx="8">
                <c:v>-235.57161195599994</c:v>
              </c:pt>
              <c:pt idx="9">
                <c:v>196.94772666799992</c:v>
              </c:pt>
              <c:pt idx="10">
                <c:v>69.263317403000087</c:v>
              </c:pt>
              <c:pt idx="11">
                <c:v>-46.06797484982178</c:v>
              </c:pt>
              <c:pt idx="12">
                <c:v>-160.10642601717817</c:v>
              </c:pt>
              <c:pt idx="13">
                <c:v>204.3162276743073</c:v>
              </c:pt>
              <c:pt idx="14">
                <c:v>62.438854415445078</c:v>
              </c:pt>
              <c:pt idx="15">
                <c:v>391.82767832901158</c:v>
              </c:pt>
              <c:pt idx="16">
                <c:v>-103.6455249239995</c:v>
              </c:pt>
              <c:pt idx="17">
                <c:v>124.51014069448766</c:v>
              </c:pt>
              <c:pt idx="18">
                <c:v>376.81777509751242</c:v>
              </c:pt>
              <c:pt idx="19">
                <c:v>185.84919302012889</c:v>
              </c:pt>
              <c:pt idx="20">
                <c:v>-81.221603714129415</c:v>
              </c:pt>
              <c:pt idx="21">
                <c:v>205.52992333300017</c:v>
              </c:pt>
              <c:pt idx="22">
                <c:v>-230.14579581100003</c:v>
              </c:pt>
              <c:pt idx="23">
                <c:v>-109.50819866899974</c:v>
              </c:pt>
              <c:pt idx="24">
                <c:v>-37.72012280400083</c:v>
              </c:pt>
              <c:pt idx="25">
                <c:v>-287.30767093199955</c:v>
              </c:pt>
              <c:pt idx="26">
                <c:v>-314.32098015700001</c:v>
              </c:pt>
              <c:pt idx="27">
                <c:v>212.55212870799988</c:v>
              </c:pt>
              <c:pt idx="28">
                <c:v>30.480062036000483</c:v>
              </c:pt>
              <c:pt idx="29">
                <c:v>-274.49767641500023</c:v>
              </c:pt>
              <c:pt idx="30">
                <c:v>245.02248983899992</c:v>
              </c:pt>
              <c:pt idx="31">
                <c:v>232.1258220939996</c:v>
              </c:pt>
            </c:numLit>
          </c:val>
          <c:smooth val="0"/>
          <c:extLst>
            <c:ext xmlns:c16="http://schemas.microsoft.com/office/drawing/2014/chart" uri="{C3380CC4-5D6E-409C-BE32-E72D297353CC}">
              <c16:uniqueId val="{00000002-C796-45BD-B49E-580AD3C0DB56}"/>
            </c:ext>
          </c:extLst>
        </c:ser>
        <c:dLbls>
          <c:showLegendKey val="0"/>
          <c:showVal val="0"/>
          <c:showCatName val="0"/>
          <c:showSerName val="0"/>
          <c:showPercent val="0"/>
          <c:showBubbleSize val="0"/>
        </c:dLbls>
        <c:smooth val="0"/>
        <c:axId val="191146448"/>
        <c:axId val="191146928"/>
      </c:lineChart>
      <c:dateAx>
        <c:axId val="19114644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3360000" spcFirstLastPara="1" vertOverflow="ellipsis"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crossAx val="191146928"/>
        <c:crosses val="autoZero"/>
        <c:auto val="1"/>
        <c:lblOffset val="100"/>
        <c:baseTimeUnit val="months"/>
        <c:majorUnit val="3"/>
        <c:majorTimeUnit val="months"/>
      </c:dateAx>
      <c:valAx>
        <c:axId val="191146928"/>
        <c:scaling>
          <c:orientation val="minMax"/>
          <c:max val="420"/>
          <c:min val="-3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600" b="1" i="1" u="none" strike="noStrike" kern="1200" baseline="0">
                <a:solidFill>
                  <a:schemeClr val="tx1">
                    <a:lumMod val="65000"/>
                    <a:lumOff val="35000"/>
                  </a:schemeClr>
                </a:solidFill>
                <a:latin typeface="+mn-lt"/>
                <a:ea typeface="+mn-ea"/>
                <a:cs typeface="+mn-cs"/>
              </a:defRPr>
            </a:pPr>
            <a:endParaRPr lang="fr-BF"/>
          </a:p>
        </c:txPr>
        <c:crossAx val="191146448"/>
        <c:crosses val="autoZero"/>
        <c:crossBetween val="between"/>
      </c:valAx>
      <c:spPr>
        <a:solidFill>
          <a:schemeClr val="bg1"/>
        </a:solidFill>
        <a:ln w="12700">
          <a:solidFill>
            <a:schemeClr val="bg1"/>
          </a:solidFill>
        </a:ln>
        <a:effectLst/>
      </c:spPr>
    </c:plotArea>
    <c:legend>
      <c:legendPos val="b"/>
      <c:layout>
        <c:manualLayout>
          <c:xMode val="edge"/>
          <c:yMode val="edge"/>
          <c:x val="0.15054995392350765"/>
          <c:y val="0.88459157329672788"/>
          <c:w val="0.69890009215298476"/>
          <c:h val="0.10868598796391471"/>
        </c:manualLayout>
      </c:layout>
      <c:overlay val="0"/>
      <c:spPr>
        <a:noFill/>
        <a:ln>
          <a:noFill/>
        </a:ln>
        <a:effectLst/>
      </c:spPr>
      <c:txPr>
        <a:bodyPr rot="0" spcFirstLastPara="1" vertOverflow="ellipsis" vert="horz" wrap="square" anchor="ctr" anchorCtr="1"/>
        <a:lstStyle/>
        <a:p>
          <a:pPr>
            <a:defRPr sz="6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2"/>
          <c:order val="2"/>
          <c:tx>
            <c:v>Animaux vivants et produits du règne animal</c:v>
          </c:tx>
          <c:spPr>
            <a:solidFill>
              <a:schemeClr val="accent3"/>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11570.349452999999</c:v>
              </c:pt>
              <c:pt idx="1">
                <c:v>13208.148278000001</c:v>
              </c:pt>
              <c:pt idx="2">
                <c:v>13278.958849000002</c:v>
              </c:pt>
              <c:pt idx="3">
                <c:v>16256.686954000001</c:v>
              </c:pt>
              <c:pt idx="4">
                <c:v>14033.650061</c:v>
              </c:pt>
            </c:numLit>
          </c:val>
          <c:extLst>
            <c:ext xmlns:c16="http://schemas.microsoft.com/office/drawing/2014/chart" uri="{C3380CC4-5D6E-409C-BE32-E72D297353CC}">
              <c16:uniqueId val="{00000000-6DAE-4EC6-A306-3E2F24F63E20}"/>
            </c:ext>
          </c:extLst>
        </c:ser>
        <c:ser>
          <c:idx val="3"/>
          <c:order val="3"/>
          <c:tx>
            <c:v>Produits du règne végéta</c:v>
          </c:tx>
          <c:spPr>
            <a:solidFill>
              <a:schemeClr val="accent4"/>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41503.157279999999</c:v>
              </c:pt>
              <c:pt idx="1">
                <c:v>43016.092258999997</c:v>
              </c:pt>
              <c:pt idx="2">
                <c:v>39175.639014</c:v>
              </c:pt>
              <c:pt idx="3">
                <c:v>41155.743761999998</c:v>
              </c:pt>
              <c:pt idx="4">
                <c:v>47660.27306</c:v>
              </c:pt>
            </c:numLit>
          </c:val>
          <c:extLst>
            <c:ext xmlns:c16="http://schemas.microsoft.com/office/drawing/2014/chart" uri="{C3380CC4-5D6E-409C-BE32-E72D297353CC}">
              <c16:uniqueId val="{00000001-6DAE-4EC6-A306-3E2F24F63E20}"/>
            </c:ext>
          </c:extLst>
        </c:ser>
        <c:ser>
          <c:idx val="4"/>
          <c:order val="4"/>
          <c:tx>
            <c:v>Produits des industries alimentaires ; boissons, alcools</c:v>
          </c:tx>
          <c:spPr>
            <a:solidFill>
              <a:schemeClr val="accent5"/>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37225.501538000004</c:v>
              </c:pt>
              <c:pt idx="1">
                <c:v>43714.188455702999</c:v>
              </c:pt>
              <c:pt idx="2">
                <c:v>42996.787044999997</c:v>
              </c:pt>
              <c:pt idx="3">
                <c:v>41821.666609749998</c:v>
              </c:pt>
              <c:pt idx="4">
                <c:v>39345.227638937999</c:v>
              </c:pt>
            </c:numLit>
          </c:val>
          <c:extLst>
            <c:ext xmlns:c16="http://schemas.microsoft.com/office/drawing/2014/chart" uri="{C3380CC4-5D6E-409C-BE32-E72D297353CC}">
              <c16:uniqueId val="{00000002-6DAE-4EC6-A306-3E2F24F63E20}"/>
            </c:ext>
          </c:extLst>
        </c:ser>
        <c:ser>
          <c:idx val="5"/>
          <c:order val="5"/>
          <c:tx>
            <c:v>Produits minéraux</c:v>
          </c:tx>
          <c:spPr>
            <a:solidFill>
              <a:schemeClr val="accent6"/>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370967.43682800001</c:v>
              </c:pt>
              <c:pt idx="1">
                <c:v>504530.64055899996</c:v>
              </c:pt>
              <c:pt idx="2">
                <c:v>433104.88728999998</c:v>
              </c:pt>
              <c:pt idx="3">
                <c:v>375908.11113799998</c:v>
              </c:pt>
              <c:pt idx="4">
                <c:v>447892.75613600004</c:v>
              </c:pt>
            </c:numLit>
          </c:val>
          <c:extLst>
            <c:ext xmlns:c16="http://schemas.microsoft.com/office/drawing/2014/chart" uri="{C3380CC4-5D6E-409C-BE32-E72D297353CC}">
              <c16:uniqueId val="{00000003-6DAE-4EC6-A306-3E2F24F63E20}"/>
            </c:ext>
          </c:extLst>
        </c:ser>
        <c:ser>
          <c:idx val="6"/>
          <c:order val="6"/>
          <c:tx>
            <c:v>Matières textiles et ouvrages en ces matières</c:v>
          </c:tx>
          <c:spPr>
            <a:solidFill>
              <a:schemeClr val="accent1">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12853.319864000001</c:v>
              </c:pt>
              <c:pt idx="1">
                <c:v>10103.697305000002</c:v>
              </c:pt>
              <c:pt idx="2">
                <c:v>9199.8410590040003</c:v>
              </c:pt>
              <c:pt idx="3">
                <c:v>9106.4109336649999</c:v>
              </c:pt>
              <c:pt idx="4">
                <c:v>16320.728392749999</c:v>
              </c:pt>
            </c:numLit>
          </c:val>
          <c:extLst>
            <c:ext xmlns:c16="http://schemas.microsoft.com/office/drawing/2014/chart" uri="{C3380CC4-5D6E-409C-BE32-E72D297353CC}">
              <c16:uniqueId val="{00000004-6DAE-4EC6-A306-3E2F24F63E20}"/>
            </c:ext>
          </c:extLst>
        </c:ser>
        <c:ser>
          <c:idx val="7"/>
          <c:order val="7"/>
          <c:tx>
            <c:v>Matériel de transport</c:v>
          </c:tx>
          <c:spPr>
            <a:solidFill>
              <a:schemeClr val="accent2">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50212.938945921996</c:v>
              </c:pt>
              <c:pt idx="1">
                <c:v>44962.962872124997</c:v>
              </c:pt>
              <c:pt idx="2">
                <c:v>49928.261450119004</c:v>
              </c:pt>
              <c:pt idx="3">
                <c:v>50744.694455977995</c:v>
              </c:pt>
              <c:pt idx="4">
                <c:v>59796.483300500004</c:v>
              </c:pt>
            </c:numLit>
          </c:val>
          <c:extLst>
            <c:ext xmlns:c16="http://schemas.microsoft.com/office/drawing/2014/chart" uri="{C3380CC4-5D6E-409C-BE32-E72D297353CC}">
              <c16:uniqueId val="{00000005-6DAE-4EC6-A306-3E2F24F63E20}"/>
            </c:ext>
          </c:extLst>
        </c:ser>
        <c:ser>
          <c:idx val="8"/>
          <c:order val="8"/>
          <c:tx>
            <c:v>Autres produits d'importation</c:v>
          </c:tx>
          <c:spPr>
            <a:solidFill>
              <a:schemeClr val="accent3">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343321.64394330594</c:v>
              </c:pt>
              <c:pt idx="1">
                <c:v>311721.9398700631</c:v>
              </c:pt>
              <c:pt idx="2">
                <c:v>330786.6516448342</c:v>
              </c:pt>
              <c:pt idx="3">
                <c:v>373644.13880473597</c:v>
              </c:pt>
              <c:pt idx="4">
                <c:v>380596.59500312165</c:v>
              </c:pt>
            </c:numLit>
          </c:val>
          <c:extLst>
            <c:ext xmlns:c16="http://schemas.microsoft.com/office/drawing/2014/chart" uri="{C3380CC4-5D6E-409C-BE32-E72D297353CC}">
              <c16:uniqueId val="{00000006-6DAE-4EC6-A306-3E2F24F63E20}"/>
            </c:ext>
          </c:extLst>
        </c:ser>
        <c:dLbls>
          <c:showLegendKey val="0"/>
          <c:showVal val="0"/>
          <c:showCatName val="0"/>
          <c:showSerName val="0"/>
          <c:showPercent val="0"/>
          <c:showBubbleSize val="0"/>
        </c:dLbls>
        <c:gapWidth val="75"/>
        <c:overlap val="100"/>
        <c:axId val="1767269295"/>
        <c:axId val="1767245167"/>
        <c:extLst>
          <c:ext xmlns:c15="http://schemas.microsoft.com/office/drawing/2012/chart" uri="{02D57815-91ED-43cb-92C2-25804820EDAC}">
            <c15:filteredBarSeries>
              <c15:ser>
                <c:idx val="0"/>
                <c:order val="0"/>
                <c:tx>
                  <c:v>Importation</c:v>
                </c:tx>
                <c:spPr>
                  <a:solidFill>
                    <a:schemeClr val="accent1"/>
                  </a:solidFill>
                  <a:ln>
                    <a:noFill/>
                  </a:ln>
                  <a:effectLst/>
                </c:spPr>
                <c:invertIfNegative val="0"/>
                <c:cat>
                  <c:strLit>
                    <c:ptCount val="5"/>
                    <c:pt idx="0">
                      <c:v>3. TRIM.2023</c:v>
                    </c:pt>
                    <c:pt idx="1">
                      <c:v>4. TRIM.2023</c:v>
                    </c:pt>
                    <c:pt idx="2">
                      <c:v>1. TRIM.2024</c:v>
                    </c:pt>
                    <c:pt idx="3">
                      <c:v>2. TRIM.2024</c:v>
                    </c:pt>
                    <c:pt idx="4">
                      <c:v>3.Trim2024</c:v>
                    </c:pt>
                  </c:strLit>
                </c:cat>
                <c:val>
                  <c:numLit>
                    <c:formatCode>#\ ##0.0</c:formatCode>
                    <c:ptCount val="5"/>
                    <c:pt idx="0">
                      <c:v>867654.34785222798</c:v>
                    </c:pt>
                    <c:pt idx="1">
                      <c:v>971257.66959889105</c:v>
                    </c:pt>
                    <c:pt idx="2">
                      <c:v>918471.02635195712</c:v>
                    </c:pt>
                    <c:pt idx="3">
                      <c:v>908637.45265812892</c:v>
                    </c:pt>
                    <c:pt idx="4">
                      <c:v>1005645.7135923097</c:v>
                    </c:pt>
                  </c:numLit>
                </c:val>
                <c:extLst>
                  <c:ext xmlns:c16="http://schemas.microsoft.com/office/drawing/2014/chart" uri="{C3380CC4-5D6E-409C-BE32-E72D297353CC}">
                    <c16:uniqueId val="{00000007-6DAE-4EC6-A306-3E2F24F63E20}"/>
                  </c:ext>
                </c:extLst>
              </c15:ser>
            </c15:filteredBarSeries>
            <c15:filteredBarSeries>
              <c15:ser>
                <c:idx val="1"/>
                <c:order val="1"/>
                <c:tx>
                  <c:v>Dont</c:v>
                </c:tx>
                <c:spPr>
                  <a:solidFill>
                    <a:schemeClr val="accent2"/>
                  </a:solidFill>
                  <a:ln>
                    <a:noFill/>
                  </a:ln>
                  <a:effectLst/>
                </c:spPr>
                <c:invertIfNegative val="0"/>
                <c:cat>
                  <c:strLit>
                    <c:ptCount val="5"/>
                    <c:pt idx="0">
                      <c:v>3. TRIM.2023</c:v>
                    </c:pt>
                    <c:pt idx="1">
                      <c:v>4. TRIM.2023</c:v>
                    </c:pt>
                    <c:pt idx="2">
                      <c:v>1. TRIM.2024</c:v>
                    </c:pt>
                    <c:pt idx="3">
                      <c:v>2. TRIM.2024</c:v>
                    </c:pt>
                    <c:pt idx="4">
                      <c:v>3.Trim2024</c:v>
                    </c:pt>
                  </c:strLit>
                </c:cat>
                <c:val>
                  <c:numLit>
                    <c:formatCode>General</c:formatCode>
                    <c:ptCount val="5"/>
                  </c:numLit>
                </c:val>
                <c:extLst xmlns:c15="http://schemas.microsoft.com/office/drawing/2012/chart">
                  <c:ext xmlns:c16="http://schemas.microsoft.com/office/drawing/2014/chart" uri="{C3380CC4-5D6E-409C-BE32-E72D297353CC}">
                    <c16:uniqueId val="{00000008-6DAE-4EC6-A306-3E2F24F63E20}"/>
                  </c:ext>
                </c:extLst>
              </c15:ser>
            </c15:filteredBarSeries>
            <c15:filteredBarSeries>
              <c15:ser>
                <c:idx val="9"/>
                <c:order val="9"/>
                <c:tx>
                  <c:v>Exportation</c:v>
                </c:tx>
                <c:spPr>
                  <a:solidFill>
                    <a:schemeClr val="accent4">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_ * #\ ##0.0_)\ _$_ ;_ * \(#\ ##0.0\)\ _$_ ;_ * "-"??_)\ _$_ ;_ @_ </c:formatCode>
                    <c:ptCount val="5"/>
                    <c:pt idx="0">
                      <c:v>624377.54000300006</c:v>
                    </c:pt>
                    <c:pt idx="1">
                      <c:v>705188.87113599991</c:v>
                    </c:pt>
                    <c:pt idx="2">
                      <c:v>838182.84880624991</c:v>
                    </c:pt>
                    <c:pt idx="3">
                      <c:v>817093.05339099991</c:v>
                    </c:pt>
                    <c:pt idx="4">
                      <c:v>855172.63749657292</c:v>
                    </c:pt>
                  </c:numLit>
                </c:val>
                <c:extLst xmlns:c15="http://schemas.microsoft.com/office/drawing/2012/chart">
                  <c:ext xmlns:c16="http://schemas.microsoft.com/office/drawing/2014/chart" uri="{C3380CC4-5D6E-409C-BE32-E72D297353CC}">
                    <c16:uniqueId val="{00000009-6DAE-4EC6-A306-3E2F24F63E20}"/>
                  </c:ext>
                </c:extLst>
              </c15:ser>
            </c15:filteredBarSeries>
            <c15:filteredBarSeries>
              <c15:ser>
                <c:idx val="10"/>
                <c:order val="10"/>
                <c:tx>
                  <c:v>Dont</c:v>
                </c:tx>
                <c:spPr>
                  <a:solidFill>
                    <a:schemeClr val="accent5">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General</c:formatCode>
                    <c:ptCount val="5"/>
                  </c:numLit>
                </c:val>
                <c:extLst xmlns:c15="http://schemas.microsoft.com/office/drawing/2012/chart">
                  <c:ext xmlns:c16="http://schemas.microsoft.com/office/drawing/2014/chart" uri="{C3380CC4-5D6E-409C-BE32-E72D297353CC}">
                    <c16:uniqueId val="{0000000A-6DAE-4EC6-A306-3E2F24F63E20}"/>
                  </c:ext>
                </c:extLst>
              </c15:ser>
            </c15:filteredBarSeries>
            <c15:filteredBarSeries>
              <c15:ser>
                <c:idx val="11"/>
                <c:order val="11"/>
                <c:tx>
                  <c:v>Animaux vivants et produits du règne animal</c:v>
                </c:tx>
                <c:spPr>
                  <a:solidFill>
                    <a:schemeClr val="accent6">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59.358243000000002</c:v>
                    </c:pt>
                    <c:pt idx="1">
                      <c:v>2864.567153</c:v>
                    </c:pt>
                    <c:pt idx="2">
                      <c:v>3611.6104399999999</c:v>
                    </c:pt>
                    <c:pt idx="3">
                      <c:v>2505.8695939999998</c:v>
                    </c:pt>
                    <c:pt idx="4">
                      <c:v>2362.005717</c:v>
                    </c:pt>
                  </c:numLit>
                </c:val>
                <c:extLst xmlns:c15="http://schemas.microsoft.com/office/drawing/2012/chart">
                  <c:ext xmlns:c16="http://schemas.microsoft.com/office/drawing/2014/chart" uri="{C3380CC4-5D6E-409C-BE32-E72D297353CC}">
                    <c16:uniqueId val="{0000000B-6DAE-4EC6-A306-3E2F24F63E20}"/>
                  </c:ext>
                </c:extLst>
              </c15:ser>
            </c15:filteredBarSeries>
            <c15:filteredBarSeries>
              <c15:ser>
                <c:idx val="12"/>
                <c:order val="12"/>
                <c:tx>
                  <c:v>Produits du règne végétal</c:v>
                </c:tx>
                <c:spPr>
                  <a:solidFill>
                    <a:schemeClr val="accent1">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30400.772001999998</c:v>
                    </c:pt>
                    <c:pt idx="1">
                      <c:v>49816.129130000001</c:v>
                    </c:pt>
                    <c:pt idx="2">
                      <c:v>49015.420007249995</c:v>
                    </c:pt>
                    <c:pt idx="3">
                      <c:v>62542.968745000006</c:v>
                    </c:pt>
                    <c:pt idx="4">
                      <c:v>80975.726713625001</c:v>
                    </c:pt>
                  </c:numLit>
                </c:val>
                <c:extLst xmlns:c15="http://schemas.microsoft.com/office/drawing/2012/chart">
                  <c:ext xmlns:c16="http://schemas.microsoft.com/office/drawing/2014/chart" uri="{C3380CC4-5D6E-409C-BE32-E72D297353CC}">
                    <c16:uniqueId val="{0000000C-6DAE-4EC6-A306-3E2F24F63E20}"/>
                  </c:ext>
                </c:extLst>
              </c15:ser>
            </c15:filteredBarSeries>
            <c15:filteredBarSeries>
              <c15:ser>
                <c:idx val="13"/>
                <c:order val="13"/>
                <c:tx>
                  <c:v>Produits des industries alimentaires ; boissons, alcools</c:v>
                </c:tx>
                <c:spPr>
                  <a:solidFill>
                    <a:schemeClr val="accent2">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4941.8339479999995</c:v>
                    </c:pt>
                    <c:pt idx="1">
                      <c:v>5976.4511120000006</c:v>
                    </c:pt>
                    <c:pt idx="2">
                      <c:v>10483.456104000001</c:v>
                    </c:pt>
                    <c:pt idx="3">
                      <c:v>8959.0866920000008</c:v>
                    </c:pt>
                    <c:pt idx="4">
                      <c:v>6047.3742689999999</c:v>
                    </c:pt>
                  </c:numLit>
                </c:val>
                <c:extLst xmlns:c15="http://schemas.microsoft.com/office/drawing/2012/chart">
                  <c:ext xmlns:c16="http://schemas.microsoft.com/office/drawing/2014/chart" uri="{C3380CC4-5D6E-409C-BE32-E72D297353CC}">
                    <c16:uniqueId val="{0000000D-6DAE-4EC6-A306-3E2F24F63E20}"/>
                  </c:ext>
                </c:extLst>
              </c15:ser>
            </c15:filteredBarSeries>
            <c15:filteredBarSeries>
              <c15:ser>
                <c:idx val="14"/>
                <c:order val="14"/>
                <c:tx>
                  <c:v>Produits minéraux</c:v>
                </c:tx>
                <c:spPr>
                  <a:solidFill>
                    <a:schemeClr val="accent3">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23324.789973999999</c:v>
                    </c:pt>
                    <c:pt idx="1">
                      <c:v>19850.616132000003</c:v>
                    </c:pt>
                    <c:pt idx="2">
                      <c:v>26065.078256000001</c:v>
                    </c:pt>
                    <c:pt idx="3">
                      <c:v>15837.226178999999</c:v>
                    </c:pt>
                    <c:pt idx="4">
                      <c:v>19494.79106</c:v>
                    </c:pt>
                  </c:numLit>
                </c:val>
                <c:extLst xmlns:c15="http://schemas.microsoft.com/office/drawing/2012/chart">
                  <c:ext xmlns:c16="http://schemas.microsoft.com/office/drawing/2014/chart" uri="{C3380CC4-5D6E-409C-BE32-E72D297353CC}">
                    <c16:uniqueId val="{0000000E-6DAE-4EC6-A306-3E2F24F63E20}"/>
                  </c:ext>
                </c:extLst>
              </c15:ser>
            </c15:filteredBarSeries>
            <c15:filteredBarSeries>
              <c15:ser>
                <c:idx val="15"/>
                <c:order val="15"/>
                <c:tx>
                  <c:v>Matières textiles et ouvrages en ces matières</c:v>
                </c:tx>
                <c:spPr>
                  <a:solidFill>
                    <a:schemeClr val="accent4">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8861.1277580000005</c:v>
                    </c:pt>
                    <c:pt idx="1">
                      <c:v>39835.118044000003</c:v>
                    </c:pt>
                    <c:pt idx="2">
                      <c:v>122417.029207</c:v>
                    </c:pt>
                    <c:pt idx="3">
                      <c:v>29182.424989000003</c:v>
                    </c:pt>
                    <c:pt idx="4">
                      <c:v>2980.1104755469996</c:v>
                    </c:pt>
                  </c:numLit>
                </c:val>
                <c:extLst xmlns:c15="http://schemas.microsoft.com/office/drawing/2012/chart">
                  <c:ext xmlns:c16="http://schemas.microsoft.com/office/drawing/2014/chart" uri="{C3380CC4-5D6E-409C-BE32-E72D297353CC}">
                    <c16:uniqueId val="{0000000F-6DAE-4EC6-A306-3E2F24F63E20}"/>
                  </c:ext>
                </c:extLst>
              </c15:ser>
            </c15:filteredBarSeries>
            <c15:filteredBarSeries>
              <c15:ser>
                <c:idx val="16"/>
                <c:order val="16"/>
                <c:tx>
                  <c:v>Perles fines/de culture, pierres gemmes, mét. précieux</c:v>
                </c:tx>
                <c:spPr>
                  <a:solidFill>
                    <a:schemeClr val="accent5">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530213.44181900006</c:v>
                    </c:pt>
                    <c:pt idx="1">
                      <c:v>566684.45945900003</c:v>
                    </c:pt>
                    <c:pt idx="2">
                      <c:v>600410.840967</c:v>
                    </c:pt>
                    <c:pt idx="3">
                      <c:v>668761.55005900003</c:v>
                    </c:pt>
                    <c:pt idx="4">
                      <c:v>721615.78743799997</c:v>
                    </c:pt>
                  </c:numLit>
                </c:val>
                <c:extLst xmlns:c15="http://schemas.microsoft.com/office/drawing/2012/chart">
                  <c:ext xmlns:c16="http://schemas.microsoft.com/office/drawing/2014/chart" uri="{C3380CC4-5D6E-409C-BE32-E72D297353CC}">
                    <c16:uniqueId val="{00000010-6DAE-4EC6-A306-3E2F24F63E20}"/>
                  </c:ext>
                </c:extLst>
              </c15:ser>
            </c15:filteredBarSeries>
            <c15:filteredBarSeries>
              <c15:ser>
                <c:idx val="17"/>
                <c:order val="17"/>
                <c:tx>
                  <c:v>Autres produits d'exportation</c:v>
                </c:tx>
                <c:spPr>
                  <a:solidFill>
                    <a:schemeClr val="accent6">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26576.216259000008</c:v>
                    </c:pt>
                    <c:pt idx="1">
                      <c:v>20161.530105999904</c:v>
                    </c:pt>
                    <c:pt idx="2">
                      <c:v>26179.413824999938</c:v>
                    </c:pt>
                    <c:pt idx="3">
                      <c:v>29303.927132999874</c:v>
                    </c:pt>
                    <c:pt idx="4">
                      <c:v>21696.84182340093</c:v>
                    </c:pt>
                  </c:numLit>
                </c:val>
                <c:extLst xmlns:c15="http://schemas.microsoft.com/office/drawing/2012/chart">
                  <c:ext xmlns:c16="http://schemas.microsoft.com/office/drawing/2014/chart" uri="{C3380CC4-5D6E-409C-BE32-E72D297353CC}">
                    <c16:uniqueId val="{00000011-6DAE-4EC6-A306-3E2F24F63E20}"/>
                  </c:ext>
                </c:extLst>
              </c15:ser>
            </c15:filteredBarSeries>
            <c15:filteredBarSeries>
              <c15:ser>
                <c:idx val="18"/>
                <c:order val="18"/>
                <c:tx>
                  <c:v>Indice prix à l'exportation</c:v>
                </c:tx>
                <c:spPr>
                  <a:solidFill>
                    <a:schemeClr val="accent1">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1.0258206474477398</c:v>
                    </c:pt>
                    <c:pt idx="1">
                      <c:v>1.0152989689663388</c:v>
                    </c:pt>
                    <c:pt idx="2">
                      <c:v>1.0372390355599221</c:v>
                    </c:pt>
                    <c:pt idx="3">
                      <c:v>1.0735276942659242</c:v>
                    </c:pt>
                    <c:pt idx="4">
                      <c:v>1.165</c:v>
                    </c:pt>
                  </c:numLit>
                </c:val>
                <c:extLst xmlns:c15="http://schemas.microsoft.com/office/drawing/2012/chart">
                  <c:ext xmlns:c16="http://schemas.microsoft.com/office/drawing/2014/chart" uri="{C3380CC4-5D6E-409C-BE32-E72D297353CC}">
                    <c16:uniqueId val="{00000012-6DAE-4EC6-A306-3E2F24F63E20}"/>
                  </c:ext>
                </c:extLst>
              </c15:ser>
            </c15:filteredBarSeries>
            <c15:filteredBarSeries>
              <c15:ser>
                <c:idx val="19"/>
                <c:order val="19"/>
                <c:tx>
                  <c:v>Indice prix à l'importation</c:v>
                </c:tx>
                <c:spPr>
                  <a:solidFill>
                    <a:schemeClr val="accent2">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1.0060138423164549</c:v>
                    </c:pt>
                    <c:pt idx="1">
                      <c:v>0.95922972442394028</c:v>
                    </c:pt>
                    <c:pt idx="2">
                      <c:v>0.97756106832482847</c:v>
                    </c:pt>
                    <c:pt idx="3">
                      <c:v>0.99249558068547772</c:v>
                    </c:pt>
                    <c:pt idx="4">
                      <c:v>0.95</c:v>
                    </c:pt>
                  </c:numLit>
                </c:val>
                <c:extLst xmlns:c15="http://schemas.microsoft.com/office/drawing/2012/chart">
                  <c:ext xmlns:c16="http://schemas.microsoft.com/office/drawing/2014/chart" uri="{C3380CC4-5D6E-409C-BE32-E72D297353CC}">
                    <c16:uniqueId val="{00000013-6DAE-4EC6-A306-3E2F24F63E20}"/>
                  </c:ext>
                </c:extLst>
              </c15:ser>
            </c15:filteredBarSeries>
            <c15:filteredBarSeries>
              <c15:ser>
                <c:idx val="20"/>
                <c:order val="20"/>
                <c:tx>
                  <c:v>Indice des termes de l'échange</c:v>
                </c:tx>
                <c:spPr>
                  <a:solidFill>
                    <a:schemeClr val="accent3">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1.0196884021850809</c:v>
                    </c:pt>
                    <c:pt idx="1">
                      <c:v>1.0584523635108061</c:v>
                    </c:pt>
                    <c:pt idx="2">
                      <c:v>1.0610478149844482</c:v>
                    </c:pt>
                    <c:pt idx="3">
                      <c:v>1.0816448104730914</c:v>
                    </c:pt>
                    <c:pt idx="4">
                      <c:v>1.2270000000000001</c:v>
                    </c:pt>
                  </c:numLit>
                </c:val>
                <c:extLst xmlns:c15="http://schemas.microsoft.com/office/drawing/2012/chart">
                  <c:ext xmlns:c16="http://schemas.microsoft.com/office/drawing/2014/chart" uri="{C3380CC4-5D6E-409C-BE32-E72D297353CC}">
                    <c16:uniqueId val="{00000014-6DAE-4EC6-A306-3E2F24F63E20}"/>
                  </c:ext>
                </c:extLst>
              </c15:ser>
            </c15:filteredBarSeries>
            <c15:filteredBarSeries>
              <c15:ser>
                <c:idx val="21"/>
                <c:order val="21"/>
                <c:tx>
                  <c:v>Indice de gain à l'exportation</c:v>
                </c:tx>
                <c:spPr>
                  <a:solidFill>
                    <a:schemeClr val="accent4">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1.0916143871063204</c:v>
                    </c:pt>
                    <c:pt idx="1">
                      <c:v>1.2845584180083973</c:v>
                    </c:pt>
                    <c:pt idx="2">
                      <c:v>1.1564995491569035</c:v>
                    </c:pt>
                    <c:pt idx="3">
                      <c:v>0.97379707191157394</c:v>
                    </c:pt>
                    <c:pt idx="4">
                      <c:v>1.244</c:v>
                    </c:pt>
                  </c:numLit>
                </c:val>
                <c:extLst xmlns:c15="http://schemas.microsoft.com/office/drawing/2012/chart">
                  <c:ext xmlns:c16="http://schemas.microsoft.com/office/drawing/2014/chart" uri="{C3380CC4-5D6E-409C-BE32-E72D297353CC}">
                    <c16:uniqueId val="{00000015-6DAE-4EC6-A306-3E2F24F63E20}"/>
                  </c:ext>
                </c:extLst>
              </c15:ser>
            </c15:filteredBarSeries>
            <c15:filteredBarSeries>
              <c15:ser>
                <c:idx val="22"/>
                <c:order val="22"/>
                <c:tx>
                  <c:v>Couverture des Importations par les Exportations (%)</c:v>
                </c:tx>
                <c:spPr>
                  <a:solidFill>
                    <a:schemeClr val="accent5">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0.78628932807249763</c:v>
                    </c:pt>
                    <c:pt idx="1">
                      <c:v>0.719628612597074</c:v>
                    </c:pt>
                    <c:pt idx="2">
                      <c:v>0.72609704189861224</c:v>
                    </c:pt>
                    <c:pt idx="3">
                      <c:v>0.91660418237045505</c:v>
                    </c:pt>
                    <c:pt idx="4">
                      <c:v>0.90400000000000003</c:v>
                    </c:pt>
                  </c:numLit>
                </c:val>
                <c:extLst xmlns:c15="http://schemas.microsoft.com/office/drawing/2012/chart">
                  <c:ext xmlns:c16="http://schemas.microsoft.com/office/drawing/2014/chart" uri="{C3380CC4-5D6E-409C-BE32-E72D297353CC}">
                    <c16:uniqueId val="{00000016-6DAE-4EC6-A306-3E2F24F63E20}"/>
                  </c:ext>
                </c:extLst>
              </c15:ser>
            </c15:filteredBarSeries>
          </c:ext>
        </c:extLst>
      </c:barChart>
      <c:catAx>
        <c:axId val="1767269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Arial" panose="020B0604020202020204" pitchFamily="34" charset="0"/>
                <a:ea typeface="+mn-ea"/>
                <a:cs typeface="+mn-cs"/>
              </a:defRPr>
            </a:pPr>
            <a:endParaRPr lang="fr-BF"/>
          </a:p>
        </c:txPr>
        <c:crossAx val="1767245167"/>
        <c:crosses val="autoZero"/>
        <c:auto val="1"/>
        <c:lblAlgn val="ctr"/>
        <c:lblOffset val="100"/>
        <c:noMultiLvlLbl val="0"/>
      </c:catAx>
      <c:valAx>
        <c:axId val="1767245167"/>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767269295"/>
        <c:crosses val="autoZero"/>
        <c:crossBetween val="between"/>
      </c:valAx>
      <c:spPr>
        <a:solidFill>
          <a:schemeClr val="bg1"/>
        </a:solidFill>
        <a:ln>
          <a:noFill/>
        </a:ln>
        <a:effectLst/>
      </c:spPr>
    </c:plotArea>
    <c:legend>
      <c:legendPos val="b"/>
      <c:layout>
        <c:manualLayout>
          <c:xMode val="edge"/>
          <c:yMode val="edge"/>
          <c:x val="8.03351089201184E-3"/>
          <c:y val="0.75339923388714158"/>
          <c:w val="0.95293720027001505"/>
          <c:h val="0.22109059208486798"/>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r>
              <a:rPr lang="fr-FR"/>
              <a:t>EXPORTATIONS</a:t>
            </a:r>
          </a:p>
        </c:rich>
      </c:tx>
      <c:layout>
        <c:manualLayout>
          <c:xMode val="edge"/>
          <c:yMode val="edge"/>
          <c:x val="0.33524195170790816"/>
          <c:y val="2.7777777777777776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endParaRPr lang="fr-BF"/>
        </a:p>
      </c:txPr>
    </c:title>
    <c:autoTitleDeleted val="0"/>
    <c:plotArea>
      <c:layout>
        <c:manualLayout>
          <c:layoutTarget val="inner"/>
          <c:xMode val="edge"/>
          <c:yMode val="edge"/>
          <c:x val="0.17434980985164591"/>
          <c:y val="0.17823567408811872"/>
          <c:w val="0.82565019014835406"/>
          <c:h val="0.56451963043439291"/>
        </c:manualLayout>
      </c:layout>
      <c:barChart>
        <c:barDir val="col"/>
        <c:grouping val="stacked"/>
        <c:varyColors val="0"/>
        <c:ser>
          <c:idx val="11"/>
          <c:order val="11"/>
          <c:tx>
            <c:v>Animaux vivants et produits du règne animal</c:v>
          </c:tx>
          <c:spPr>
            <a:solidFill>
              <a:schemeClr val="accent6">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59.358243000000002</c:v>
              </c:pt>
              <c:pt idx="1">
                <c:v>2864.567153</c:v>
              </c:pt>
              <c:pt idx="2">
                <c:v>3611.6104399999999</c:v>
              </c:pt>
              <c:pt idx="3">
                <c:v>2505.8695939999998</c:v>
              </c:pt>
              <c:pt idx="4">
                <c:v>2362.005717</c:v>
              </c:pt>
            </c:numLit>
          </c:val>
          <c:extLst>
            <c:ext xmlns:c16="http://schemas.microsoft.com/office/drawing/2014/chart" uri="{C3380CC4-5D6E-409C-BE32-E72D297353CC}">
              <c16:uniqueId val="{00000000-48C2-4558-81F5-09A728E217FB}"/>
            </c:ext>
          </c:extLst>
        </c:ser>
        <c:ser>
          <c:idx val="12"/>
          <c:order val="12"/>
          <c:tx>
            <c:v>Produits du règne végétal</c:v>
          </c:tx>
          <c:spPr>
            <a:solidFill>
              <a:schemeClr val="accent1">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30400.772001999998</c:v>
              </c:pt>
              <c:pt idx="1">
                <c:v>49816.129130000001</c:v>
              </c:pt>
              <c:pt idx="2">
                <c:v>49015.420007249995</c:v>
              </c:pt>
              <c:pt idx="3">
                <c:v>62542.968745000006</c:v>
              </c:pt>
              <c:pt idx="4">
                <c:v>80975.726713625001</c:v>
              </c:pt>
            </c:numLit>
          </c:val>
          <c:extLst>
            <c:ext xmlns:c16="http://schemas.microsoft.com/office/drawing/2014/chart" uri="{C3380CC4-5D6E-409C-BE32-E72D297353CC}">
              <c16:uniqueId val="{00000001-48C2-4558-81F5-09A728E217FB}"/>
            </c:ext>
          </c:extLst>
        </c:ser>
        <c:ser>
          <c:idx val="13"/>
          <c:order val="13"/>
          <c:tx>
            <c:v>Produits des industries alimentaires ; boissons, alcools</c:v>
          </c:tx>
          <c:spPr>
            <a:solidFill>
              <a:schemeClr val="accent2">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4941.8339479999995</c:v>
              </c:pt>
              <c:pt idx="1">
                <c:v>5976.4511120000006</c:v>
              </c:pt>
              <c:pt idx="2">
                <c:v>10483.456104000001</c:v>
              </c:pt>
              <c:pt idx="3">
                <c:v>8959.0866920000008</c:v>
              </c:pt>
              <c:pt idx="4">
                <c:v>6047.3742689999999</c:v>
              </c:pt>
            </c:numLit>
          </c:val>
          <c:extLst>
            <c:ext xmlns:c16="http://schemas.microsoft.com/office/drawing/2014/chart" uri="{C3380CC4-5D6E-409C-BE32-E72D297353CC}">
              <c16:uniqueId val="{00000002-48C2-4558-81F5-09A728E217FB}"/>
            </c:ext>
          </c:extLst>
        </c:ser>
        <c:ser>
          <c:idx val="14"/>
          <c:order val="14"/>
          <c:tx>
            <c:v>Produits minéraux</c:v>
          </c:tx>
          <c:spPr>
            <a:solidFill>
              <a:schemeClr val="accent3">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23324.789973999999</c:v>
              </c:pt>
              <c:pt idx="1">
                <c:v>19850.616132000003</c:v>
              </c:pt>
              <c:pt idx="2">
                <c:v>26065.078256000001</c:v>
              </c:pt>
              <c:pt idx="3">
                <c:v>15837.226178999999</c:v>
              </c:pt>
              <c:pt idx="4">
                <c:v>19494.79106</c:v>
              </c:pt>
            </c:numLit>
          </c:val>
          <c:extLst>
            <c:ext xmlns:c16="http://schemas.microsoft.com/office/drawing/2014/chart" uri="{C3380CC4-5D6E-409C-BE32-E72D297353CC}">
              <c16:uniqueId val="{00000003-48C2-4558-81F5-09A728E217FB}"/>
            </c:ext>
          </c:extLst>
        </c:ser>
        <c:ser>
          <c:idx val="15"/>
          <c:order val="15"/>
          <c:tx>
            <c:v>Matières textiles et ouvrages en ces matières</c:v>
          </c:tx>
          <c:spPr>
            <a:solidFill>
              <a:schemeClr val="accent4">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8861.1277580000005</c:v>
              </c:pt>
              <c:pt idx="1">
                <c:v>39835.118044000003</c:v>
              </c:pt>
              <c:pt idx="2">
                <c:v>122417.029207</c:v>
              </c:pt>
              <c:pt idx="3">
                <c:v>29182.424989000003</c:v>
              </c:pt>
              <c:pt idx="4">
                <c:v>2980.1104755469996</c:v>
              </c:pt>
            </c:numLit>
          </c:val>
          <c:extLst>
            <c:ext xmlns:c16="http://schemas.microsoft.com/office/drawing/2014/chart" uri="{C3380CC4-5D6E-409C-BE32-E72D297353CC}">
              <c16:uniqueId val="{00000004-48C2-4558-81F5-09A728E217FB}"/>
            </c:ext>
          </c:extLst>
        </c:ser>
        <c:ser>
          <c:idx val="16"/>
          <c:order val="16"/>
          <c:tx>
            <c:v>Perles fines/de culture, pierres gemmes, mét. précieux</c:v>
          </c:tx>
          <c:spPr>
            <a:solidFill>
              <a:schemeClr val="accent5">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530213.44181900006</c:v>
              </c:pt>
              <c:pt idx="1">
                <c:v>566684.45945900003</c:v>
              </c:pt>
              <c:pt idx="2">
                <c:v>600410.840967</c:v>
              </c:pt>
              <c:pt idx="3">
                <c:v>668761.55005900003</c:v>
              </c:pt>
              <c:pt idx="4">
                <c:v>721615.78743799997</c:v>
              </c:pt>
            </c:numLit>
          </c:val>
          <c:extLst>
            <c:ext xmlns:c16="http://schemas.microsoft.com/office/drawing/2014/chart" uri="{C3380CC4-5D6E-409C-BE32-E72D297353CC}">
              <c16:uniqueId val="{00000005-48C2-4558-81F5-09A728E217FB}"/>
            </c:ext>
          </c:extLst>
        </c:ser>
        <c:ser>
          <c:idx val="17"/>
          <c:order val="17"/>
          <c:tx>
            <c:v>Autres produits d'exportation</c:v>
          </c:tx>
          <c:spPr>
            <a:solidFill>
              <a:schemeClr val="accent6">
                <a:lumMod val="80000"/>
                <a:lumOff val="2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26576.216259000008</c:v>
              </c:pt>
              <c:pt idx="1">
                <c:v>20161.530105999904</c:v>
              </c:pt>
              <c:pt idx="2">
                <c:v>26179.413824999938</c:v>
              </c:pt>
              <c:pt idx="3">
                <c:v>29303.927132999874</c:v>
              </c:pt>
              <c:pt idx="4">
                <c:v>21696.84182340093</c:v>
              </c:pt>
            </c:numLit>
          </c:val>
          <c:extLst>
            <c:ext xmlns:c16="http://schemas.microsoft.com/office/drawing/2014/chart" uri="{C3380CC4-5D6E-409C-BE32-E72D297353CC}">
              <c16:uniqueId val="{00000006-48C2-4558-81F5-09A728E217FB}"/>
            </c:ext>
          </c:extLst>
        </c:ser>
        <c:dLbls>
          <c:showLegendKey val="0"/>
          <c:showVal val="0"/>
          <c:showCatName val="0"/>
          <c:showSerName val="0"/>
          <c:showPercent val="0"/>
          <c:showBubbleSize val="0"/>
        </c:dLbls>
        <c:gapWidth val="150"/>
        <c:overlap val="100"/>
        <c:axId val="800704879"/>
        <c:axId val="1949686111"/>
        <c:extLst>
          <c:ext xmlns:c15="http://schemas.microsoft.com/office/drawing/2012/chart" uri="{02D57815-91ED-43cb-92C2-25804820EDAC}">
            <c15:filteredBarSeries>
              <c15:ser>
                <c:idx val="0"/>
                <c:order val="0"/>
                <c:tx>
                  <c:v>Importation</c:v>
                </c:tx>
                <c:spPr>
                  <a:solidFill>
                    <a:srgbClr val="00B050"/>
                  </a:solidFill>
                  <a:ln>
                    <a:noFill/>
                  </a:ln>
                  <a:effectLst/>
                  <a:scene3d>
                    <a:camera prst="orthographicFront"/>
                    <a:lightRig rig="threePt" dir="t"/>
                  </a:scene3d>
                  <a:sp3d>
                    <a:bevelT w="6350" prst="angle"/>
                  </a:sp3d>
                </c:spPr>
                <c:invertIfNegative val="0"/>
                <c:cat>
                  <c:strLit>
                    <c:ptCount val="5"/>
                    <c:pt idx="0">
                      <c:v>3. TRIM.2023</c:v>
                    </c:pt>
                    <c:pt idx="1">
                      <c:v>4. TRIM.2023</c:v>
                    </c:pt>
                    <c:pt idx="2">
                      <c:v>1. TRIM.2024</c:v>
                    </c:pt>
                    <c:pt idx="3">
                      <c:v>2. TRIM.2024</c:v>
                    </c:pt>
                    <c:pt idx="4">
                      <c:v>3.Trim2024</c:v>
                    </c:pt>
                  </c:strLit>
                </c:cat>
                <c:val>
                  <c:numLit>
                    <c:formatCode>#\ ##0.0</c:formatCode>
                    <c:ptCount val="5"/>
                    <c:pt idx="0">
                      <c:v>867654.34785222798</c:v>
                    </c:pt>
                    <c:pt idx="1">
                      <c:v>971257.66959889105</c:v>
                    </c:pt>
                    <c:pt idx="2">
                      <c:v>918471.02635195712</c:v>
                    </c:pt>
                    <c:pt idx="3">
                      <c:v>908637.45265812892</c:v>
                    </c:pt>
                    <c:pt idx="4">
                      <c:v>1005645.7135923097</c:v>
                    </c:pt>
                  </c:numLit>
                </c:val>
                <c:extLst>
                  <c:ext xmlns:c16="http://schemas.microsoft.com/office/drawing/2014/chart" uri="{C3380CC4-5D6E-409C-BE32-E72D297353CC}">
                    <c16:uniqueId val="{00000007-48C2-4558-81F5-09A728E217FB}"/>
                  </c:ext>
                </c:extLst>
              </c15:ser>
            </c15:filteredBarSeries>
            <c15:filteredBarSeries>
              <c15:ser>
                <c:idx val="1"/>
                <c:order val="1"/>
                <c:tx>
                  <c:v>Dont</c:v>
                </c:tx>
                <c:spPr>
                  <a:solidFill>
                    <a:srgbClr val="FF0000"/>
                  </a:solidFill>
                  <a:ln>
                    <a:noFill/>
                  </a:ln>
                  <a:effectLst/>
                  <a:scene3d>
                    <a:camera prst="orthographicFront"/>
                    <a:lightRig rig="threePt" dir="t"/>
                  </a:scene3d>
                  <a:sp3d>
                    <a:bevelT w="6350" prst="angle"/>
                  </a:sp3d>
                </c:spPr>
                <c:invertIfNegative val="0"/>
                <c:cat>
                  <c:strLit>
                    <c:ptCount val="5"/>
                    <c:pt idx="0">
                      <c:v>3. TRIM.2023</c:v>
                    </c:pt>
                    <c:pt idx="1">
                      <c:v>4. TRIM.2023</c:v>
                    </c:pt>
                    <c:pt idx="2">
                      <c:v>1. TRIM.2024</c:v>
                    </c:pt>
                    <c:pt idx="3">
                      <c:v>2. TRIM.2024</c:v>
                    </c:pt>
                    <c:pt idx="4">
                      <c:v>3.Trim2024</c:v>
                    </c:pt>
                  </c:strLit>
                </c:cat>
                <c:val>
                  <c:numLit>
                    <c:formatCode>General</c:formatCode>
                    <c:ptCount val="5"/>
                  </c:numLit>
                </c:val>
                <c:extLst xmlns:c15="http://schemas.microsoft.com/office/drawing/2012/chart">
                  <c:ext xmlns:c16="http://schemas.microsoft.com/office/drawing/2014/chart" uri="{C3380CC4-5D6E-409C-BE32-E72D297353CC}">
                    <c16:uniqueId val="{00000008-48C2-4558-81F5-09A728E217FB}"/>
                  </c:ext>
                </c:extLst>
              </c15:ser>
            </c15:filteredBarSeries>
            <c15:filteredBarSeries>
              <c15:ser>
                <c:idx val="3"/>
                <c:order val="3"/>
                <c:tx>
                  <c:v>Produits du règne végéta</c:v>
                </c:tx>
                <c:spPr>
                  <a:solidFill>
                    <a:schemeClr val="accent4"/>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41503.157279999999</c:v>
                    </c:pt>
                    <c:pt idx="1">
                      <c:v>43016.092258999997</c:v>
                    </c:pt>
                    <c:pt idx="2">
                      <c:v>39175.639014</c:v>
                    </c:pt>
                    <c:pt idx="3">
                      <c:v>41155.743761999998</c:v>
                    </c:pt>
                    <c:pt idx="4">
                      <c:v>47660.27306</c:v>
                    </c:pt>
                  </c:numLit>
                </c:val>
                <c:extLst xmlns:c15="http://schemas.microsoft.com/office/drawing/2012/chart">
                  <c:ext xmlns:c16="http://schemas.microsoft.com/office/drawing/2014/chart" uri="{C3380CC4-5D6E-409C-BE32-E72D297353CC}">
                    <c16:uniqueId val="{0000000E-48C2-4558-81F5-09A728E217FB}"/>
                  </c:ext>
                </c:extLst>
              </c15:ser>
            </c15:filteredBarSeries>
            <c15:filteredBarSeries>
              <c15:ser>
                <c:idx val="4"/>
                <c:order val="4"/>
                <c:tx>
                  <c:v>Produits des industries alimentaires ; boissons, alcools</c:v>
                </c:tx>
                <c:spPr>
                  <a:solidFill>
                    <a:schemeClr val="accent5"/>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37225.501538000004</c:v>
                    </c:pt>
                    <c:pt idx="1">
                      <c:v>43714.188455702999</c:v>
                    </c:pt>
                    <c:pt idx="2">
                      <c:v>42996.787044999997</c:v>
                    </c:pt>
                    <c:pt idx="3">
                      <c:v>41821.666609749998</c:v>
                    </c:pt>
                    <c:pt idx="4">
                      <c:v>39345.227638937999</c:v>
                    </c:pt>
                  </c:numLit>
                </c:val>
                <c:extLst xmlns:c15="http://schemas.microsoft.com/office/drawing/2012/chart">
                  <c:ext xmlns:c16="http://schemas.microsoft.com/office/drawing/2014/chart" uri="{C3380CC4-5D6E-409C-BE32-E72D297353CC}">
                    <c16:uniqueId val="{0000000F-48C2-4558-81F5-09A728E217FB}"/>
                  </c:ext>
                </c:extLst>
              </c15:ser>
            </c15:filteredBarSeries>
            <c15:filteredBarSeries>
              <c15:ser>
                <c:idx val="5"/>
                <c:order val="5"/>
                <c:tx>
                  <c:v>Produits minéraux</c:v>
                </c:tx>
                <c:spPr>
                  <a:solidFill>
                    <a:schemeClr val="accent6"/>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370967.43682800001</c:v>
                    </c:pt>
                    <c:pt idx="1">
                      <c:v>504530.64055899996</c:v>
                    </c:pt>
                    <c:pt idx="2">
                      <c:v>433104.88728999998</c:v>
                    </c:pt>
                    <c:pt idx="3">
                      <c:v>375908.11113799998</c:v>
                    </c:pt>
                    <c:pt idx="4">
                      <c:v>447892.75613600004</c:v>
                    </c:pt>
                  </c:numLit>
                </c:val>
                <c:extLst xmlns:c15="http://schemas.microsoft.com/office/drawing/2012/chart">
                  <c:ext xmlns:c16="http://schemas.microsoft.com/office/drawing/2014/chart" uri="{C3380CC4-5D6E-409C-BE32-E72D297353CC}">
                    <c16:uniqueId val="{00000010-48C2-4558-81F5-09A728E217FB}"/>
                  </c:ext>
                </c:extLst>
              </c15:ser>
            </c15:filteredBarSeries>
            <c15:filteredBarSeries>
              <c15:ser>
                <c:idx val="6"/>
                <c:order val="6"/>
                <c:tx>
                  <c:v>Matières textiles et ouvrages en ces matières</c:v>
                </c:tx>
                <c:spPr>
                  <a:solidFill>
                    <a:schemeClr val="accent1">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12853.319864000001</c:v>
                    </c:pt>
                    <c:pt idx="1">
                      <c:v>10103.697305000002</c:v>
                    </c:pt>
                    <c:pt idx="2">
                      <c:v>9199.8410590040003</c:v>
                    </c:pt>
                    <c:pt idx="3">
                      <c:v>9106.4109336649999</c:v>
                    </c:pt>
                    <c:pt idx="4">
                      <c:v>16320.728392749999</c:v>
                    </c:pt>
                  </c:numLit>
                </c:val>
                <c:extLst xmlns:c15="http://schemas.microsoft.com/office/drawing/2012/chart">
                  <c:ext xmlns:c16="http://schemas.microsoft.com/office/drawing/2014/chart" uri="{C3380CC4-5D6E-409C-BE32-E72D297353CC}">
                    <c16:uniqueId val="{00000011-48C2-4558-81F5-09A728E217FB}"/>
                  </c:ext>
                </c:extLst>
              </c15:ser>
            </c15:filteredBarSeries>
            <c15:filteredBarSeries>
              <c15:ser>
                <c:idx val="7"/>
                <c:order val="7"/>
                <c:tx>
                  <c:v>Matériel de transport</c:v>
                </c:tx>
                <c:spPr>
                  <a:solidFill>
                    <a:schemeClr val="accent2">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50212.938945921996</c:v>
                    </c:pt>
                    <c:pt idx="1">
                      <c:v>44962.962872124997</c:v>
                    </c:pt>
                    <c:pt idx="2">
                      <c:v>49928.261450119004</c:v>
                    </c:pt>
                    <c:pt idx="3">
                      <c:v>50744.694455977995</c:v>
                    </c:pt>
                    <c:pt idx="4">
                      <c:v>59796.483300500004</c:v>
                    </c:pt>
                  </c:numLit>
                </c:val>
                <c:extLst xmlns:c15="http://schemas.microsoft.com/office/drawing/2012/chart">
                  <c:ext xmlns:c16="http://schemas.microsoft.com/office/drawing/2014/chart" uri="{C3380CC4-5D6E-409C-BE32-E72D297353CC}">
                    <c16:uniqueId val="{00000012-48C2-4558-81F5-09A728E217FB}"/>
                  </c:ext>
                </c:extLst>
              </c15:ser>
            </c15:filteredBarSeries>
            <c15:filteredBarSeries>
              <c15:ser>
                <c:idx val="8"/>
                <c:order val="8"/>
                <c:tx>
                  <c:v>Autres produits d'importation</c:v>
                </c:tx>
                <c:spPr>
                  <a:solidFill>
                    <a:schemeClr val="accent3">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0.0</c:formatCode>
                    <c:ptCount val="5"/>
                    <c:pt idx="0">
                      <c:v>343321.64394330594</c:v>
                    </c:pt>
                    <c:pt idx="1">
                      <c:v>311721.9398700631</c:v>
                    </c:pt>
                    <c:pt idx="2">
                      <c:v>330786.6516448342</c:v>
                    </c:pt>
                    <c:pt idx="3">
                      <c:v>373644.13880473597</c:v>
                    </c:pt>
                    <c:pt idx="4">
                      <c:v>380596.59500312165</c:v>
                    </c:pt>
                  </c:numLit>
                </c:val>
                <c:extLst xmlns:c15="http://schemas.microsoft.com/office/drawing/2012/chart">
                  <c:ext xmlns:c16="http://schemas.microsoft.com/office/drawing/2014/chart" uri="{C3380CC4-5D6E-409C-BE32-E72D297353CC}">
                    <c16:uniqueId val="{00000013-48C2-4558-81F5-09A728E217FB}"/>
                  </c:ext>
                </c:extLst>
              </c15:ser>
            </c15:filteredBarSeries>
            <c15:filteredBarSeries>
              <c15:ser>
                <c:idx val="9"/>
                <c:order val="9"/>
                <c:tx>
                  <c:v>Exportation</c:v>
                </c:tx>
                <c:spPr>
                  <a:solidFill>
                    <a:schemeClr val="accent4">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_ * #\ ##0.0_)\ _$_ ;_ * \(#\ ##0.0\)\ _$_ ;_ * "-"??_)\ _$_ ;_ @_ </c:formatCode>
                    <c:ptCount val="5"/>
                    <c:pt idx="0">
                      <c:v>624377.54000300006</c:v>
                    </c:pt>
                    <c:pt idx="1">
                      <c:v>705188.87113599991</c:v>
                    </c:pt>
                    <c:pt idx="2">
                      <c:v>838182.84880624991</c:v>
                    </c:pt>
                    <c:pt idx="3">
                      <c:v>817093.05339099991</c:v>
                    </c:pt>
                    <c:pt idx="4">
                      <c:v>855172.63749657292</c:v>
                    </c:pt>
                  </c:numLit>
                </c:val>
                <c:extLst xmlns:c15="http://schemas.microsoft.com/office/drawing/2012/chart">
                  <c:ext xmlns:c16="http://schemas.microsoft.com/office/drawing/2014/chart" uri="{C3380CC4-5D6E-409C-BE32-E72D297353CC}">
                    <c16:uniqueId val="{00000014-48C2-4558-81F5-09A728E217FB}"/>
                  </c:ext>
                </c:extLst>
              </c15:ser>
            </c15:filteredBarSeries>
            <c15:filteredBarSeries>
              <c15:ser>
                <c:idx val="10"/>
                <c:order val="10"/>
                <c:tx>
                  <c:v>Dont</c:v>
                </c:tx>
                <c:spPr>
                  <a:solidFill>
                    <a:schemeClr val="accent5">
                      <a:lumMod val="6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General</c:formatCode>
                    <c:ptCount val="5"/>
                  </c:numLit>
                </c:val>
                <c:extLst xmlns:c15="http://schemas.microsoft.com/office/drawing/2012/chart">
                  <c:ext xmlns:c16="http://schemas.microsoft.com/office/drawing/2014/chart" uri="{C3380CC4-5D6E-409C-BE32-E72D297353CC}">
                    <c16:uniqueId val="{00000015-48C2-4558-81F5-09A728E217FB}"/>
                  </c:ext>
                </c:extLst>
              </c15:ser>
            </c15:filteredBarSeries>
            <c15:filteredBarSeries>
              <c15:ser>
                <c:idx val="18"/>
                <c:order val="18"/>
                <c:tx>
                  <c:v>Indice prix à l'exportation</c:v>
                </c:tx>
                <c:spPr>
                  <a:solidFill>
                    <a:schemeClr val="accent1">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1.0258206474477398</c:v>
                    </c:pt>
                    <c:pt idx="1">
                      <c:v>1.0152989689663388</c:v>
                    </c:pt>
                    <c:pt idx="2">
                      <c:v>1.0372390355599221</c:v>
                    </c:pt>
                    <c:pt idx="3">
                      <c:v>1.0735276942659242</c:v>
                    </c:pt>
                    <c:pt idx="4">
                      <c:v>1.165</c:v>
                    </c:pt>
                  </c:numLit>
                </c:val>
                <c:extLst xmlns:c15="http://schemas.microsoft.com/office/drawing/2012/chart">
                  <c:ext xmlns:c16="http://schemas.microsoft.com/office/drawing/2014/chart" uri="{C3380CC4-5D6E-409C-BE32-E72D297353CC}">
                    <c16:uniqueId val="{00000016-48C2-4558-81F5-09A728E217FB}"/>
                  </c:ext>
                </c:extLst>
              </c15:ser>
            </c15:filteredBarSeries>
            <c15:filteredBarSeries>
              <c15:ser>
                <c:idx val="19"/>
                <c:order val="19"/>
                <c:tx>
                  <c:v>Indice prix à l'importation</c:v>
                </c:tx>
                <c:spPr>
                  <a:solidFill>
                    <a:schemeClr val="accent2">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1.0060138423164549</c:v>
                    </c:pt>
                    <c:pt idx="1">
                      <c:v>0.95922972442394028</c:v>
                    </c:pt>
                    <c:pt idx="2">
                      <c:v>0.97756106832482847</c:v>
                    </c:pt>
                    <c:pt idx="3">
                      <c:v>0.99249558068547772</c:v>
                    </c:pt>
                    <c:pt idx="4">
                      <c:v>0.95</c:v>
                    </c:pt>
                  </c:numLit>
                </c:val>
                <c:extLst xmlns:c15="http://schemas.microsoft.com/office/drawing/2012/chart">
                  <c:ext xmlns:c16="http://schemas.microsoft.com/office/drawing/2014/chart" uri="{C3380CC4-5D6E-409C-BE32-E72D297353CC}">
                    <c16:uniqueId val="{00000017-48C2-4558-81F5-09A728E217FB}"/>
                  </c:ext>
                </c:extLst>
              </c15:ser>
            </c15:filteredBarSeries>
            <c15:filteredBarSeries>
              <c15:ser>
                <c:idx val="20"/>
                <c:order val="20"/>
                <c:tx>
                  <c:v>Indice des termes de l'échange</c:v>
                </c:tx>
                <c:spPr>
                  <a:solidFill>
                    <a:schemeClr val="accent3">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1.0196884021850809</c:v>
                    </c:pt>
                    <c:pt idx="1">
                      <c:v>1.0584523635108061</c:v>
                    </c:pt>
                    <c:pt idx="2">
                      <c:v>1.0610478149844482</c:v>
                    </c:pt>
                    <c:pt idx="3">
                      <c:v>1.0816448104730914</c:v>
                    </c:pt>
                    <c:pt idx="4">
                      <c:v>1.2270000000000001</c:v>
                    </c:pt>
                  </c:numLit>
                </c:val>
                <c:extLst xmlns:c15="http://schemas.microsoft.com/office/drawing/2012/chart">
                  <c:ext xmlns:c16="http://schemas.microsoft.com/office/drawing/2014/chart" uri="{C3380CC4-5D6E-409C-BE32-E72D297353CC}">
                    <c16:uniqueId val="{00000018-48C2-4558-81F5-09A728E217FB}"/>
                  </c:ext>
                </c:extLst>
              </c15:ser>
            </c15:filteredBarSeries>
            <c15:filteredBarSeries>
              <c15:ser>
                <c:idx val="21"/>
                <c:order val="21"/>
                <c:tx>
                  <c:v>Indice de gain à l'exportation</c:v>
                </c:tx>
                <c:spPr>
                  <a:solidFill>
                    <a:schemeClr val="accent4">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1.0916143871063204</c:v>
                    </c:pt>
                    <c:pt idx="1">
                      <c:v>1.2845584180083973</c:v>
                    </c:pt>
                    <c:pt idx="2">
                      <c:v>1.1564995491569035</c:v>
                    </c:pt>
                    <c:pt idx="3">
                      <c:v>0.97379707191157394</c:v>
                    </c:pt>
                    <c:pt idx="4">
                      <c:v>1.244</c:v>
                    </c:pt>
                  </c:numLit>
                </c:val>
                <c:extLst xmlns:c15="http://schemas.microsoft.com/office/drawing/2012/chart">
                  <c:ext xmlns:c16="http://schemas.microsoft.com/office/drawing/2014/chart" uri="{C3380CC4-5D6E-409C-BE32-E72D297353CC}">
                    <c16:uniqueId val="{00000019-48C2-4558-81F5-09A728E217FB}"/>
                  </c:ext>
                </c:extLst>
              </c15:ser>
            </c15:filteredBarSeries>
            <c15:filteredBarSeries>
              <c15:ser>
                <c:idx val="22"/>
                <c:order val="22"/>
                <c:tx>
                  <c:v>Couverture des Importations par les Exportations (%)</c:v>
                </c:tx>
                <c:spPr>
                  <a:solidFill>
                    <a:schemeClr val="accent5">
                      <a:lumMod val="80000"/>
                    </a:schemeClr>
                  </a:solidFill>
                  <a:ln>
                    <a:noFill/>
                  </a:ln>
                  <a:effectLst/>
                </c:spPr>
                <c:invertIfNegative val="0"/>
                <c:cat>
                  <c:strLit>
                    <c:ptCount val="5"/>
                    <c:pt idx="0">
                      <c:v>3. TRIM.2023</c:v>
                    </c:pt>
                    <c:pt idx="1">
                      <c:v>4. TRIM.2023</c:v>
                    </c:pt>
                    <c:pt idx="2">
                      <c:v>1. TRIM.2024</c:v>
                    </c:pt>
                    <c:pt idx="3">
                      <c:v>2. TRIM.2024</c:v>
                    </c:pt>
                    <c:pt idx="4">
                      <c:v>3.Trim2024</c:v>
                    </c:pt>
                  </c:strLit>
                </c:cat>
                <c:val>
                  <c:numLit>
                    <c:formatCode>0%</c:formatCode>
                    <c:ptCount val="5"/>
                    <c:pt idx="0">
                      <c:v>0.78628932807249763</c:v>
                    </c:pt>
                    <c:pt idx="1">
                      <c:v>0.719628612597074</c:v>
                    </c:pt>
                    <c:pt idx="2">
                      <c:v>0.72609704189861224</c:v>
                    </c:pt>
                    <c:pt idx="3">
                      <c:v>0.91660418237045505</c:v>
                    </c:pt>
                    <c:pt idx="4">
                      <c:v>0.90400000000000003</c:v>
                    </c:pt>
                  </c:numLit>
                </c:val>
                <c:extLst xmlns:c15="http://schemas.microsoft.com/office/drawing/2012/chart">
                  <c:ext xmlns:c16="http://schemas.microsoft.com/office/drawing/2014/chart" uri="{C3380CC4-5D6E-409C-BE32-E72D297353CC}">
                    <c16:uniqueId val="{0000001A-48C2-4558-81F5-09A728E217FB}"/>
                  </c:ext>
                </c:extLst>
              </c15:ser>
            </c15:filteredBarSeries>
          </c:ext>
        </c:extLst>
      </c:barChart>
      <c:scatterChart>
        <c:scatterStyle val="lineMarker"/>
        <c:varyColors val="0"/>
        <c:dLbls>
          <c:showLegendKey val="0"/>
          <c:showVal val="0"/>
          <c:showCatName val="0"/>
          <c:showSerName val="0"/>
          <c:showPercent val="0"/>
          <c:showBubbleSize val="0"/>
        </c:dLbls>
        <c:axId val="1991677503"/>
        <c:axId val="1949678623"/>
        <c:extLst>
          <c:ext xmlns:c15="http://schemas.microsoft.com/office/drawing/2012/chart" uri="{02D57815-91ED-43cb-92C2-25804820EDAC}">
            <c15:filteredScatterSeries>
              <c15:ser>
                <c:idx val="2"/>
                <c:order val="2"/>
                <c:tx>
                  <c:v>Animaux vivants et produits du règne animal</c:v>
                </c:tx>
                <c:spPr>
                  <a:ln w="25400" cap="rnd">
                    <a:noFill/>
                    <a:round/>
                  </a:ln>
                  <a:effectLst/>
                </c:spPr>
                <c:marker>
                  <c:symbol val="circle"/>
                  <c:size val="5"/>
                  <c:spPr>
                    <a:solidFill>
                      <a:srgbClr val="FFFF00"/>
                    </a:solidFill>
                    <a:ln w="0">
                      <a:solidFill>
                        <a:srgbClr val="FFFF00"/>
                      </a:solidFill>
                    </a:ln>
                    <a:effectLst/>
                  </c:spPr>
                </c:marker>
                <c:dLbls>
                  <c:dLbl>
                    <c:idx val="0"/>
                    <c:layout>
                      <c:manualLayout>
                        <c:x val="3.931202105886155E-2"/>
                        <c:y val="-3.224033519794169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48C2-4558-81F5-09A728E217FB}"/>
                      </c:ext>
                    </c:extLst>
                  </c:dLbl>
                  <c:dLbl>
                    <c:idx val="1"/>
                    <c:layout>
                      <c:manualLayout>
                        <c:x val="3.5380818952975394E-2"/>
                        <c:y val="-1.20901256992282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48C2-4558-81F5-09A728E217FB}"/>
                      </c:ext>
                    </c:extLst>
                  </c:dLbl>
                  <c:dLbl>
                    <c:idx val="2"/>
                    <c:layout>
                      <c:manualLayout>
                        <c:x val="4.2573735058024836E-2"/>
                        <c:y val="3.128409929346180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48C2-4558-81F5-09A728E217FB}"/>
                      </c:ext>
                    </c:extLst>
                  </c:dLbl>
                  <c:dLbl>
                    <c:idx val="3"/>
                    <c:layout>
                      <c:manualLayout>
                        <c:x val="-3.9138931186670821E-3"/>
                        <c:y val="0.1692617597891939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48C2-4558-81F5-09A728E217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BF"/>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strLit>
                    <c:ptCount val="5"/>
                    <c:pt idx="0">
                      <c:v>3. TRIM.2023</c:v>
                    </c:pt>
                    <c:pt idx="1">
                      <c:v>4. TRIM.2023</c:v>
                    </c:pt>
                    <c:pt idx="2">
                      <c:v>1. TRIM.2024</c:v>
                    </c:pt>
                    <c:pt idx="3">
                      <c:v>2. TRIM.2024</c:v>
                    </c:pt>
                    <c:pt idx="4">
                      <c:v>3.Trim2024</c:v>
                    </c:pt>
                  </c:strLit>
                </c:xVal>
                <c:yVal>
                  <c:numLit>
                    <c:formatCode>0.0</c:formatCode>
                    <c:ptCount val="5"/>
                    <c:pt idx="0">
                      <c:v>11570.349452999999</c:v>
                    </c:pt>
                    <c:pt idx="1">
                      <c:v>13208.148278000001</c:v>
                    </c:pt>
                    <c:pt idx="2">
                      <c:v>13278.958849000002</c:v>
                    </c:pt>
                    <c:pt idx="3">
                      <c:v>16256.686954000001</c:v>
                    </c:pt>
                    <c:pt idx="4">
                      <c:v>14033.650061</c:v>
                    </c:pt>
                  </c:numLit>
                </c:yVal>
                <c:smooth val="0"/>
                <c:extLst>
                  <c:ext xmlns:c16="http://schemas.microsoft.com/office/drawing/2014/chart" uri="{C3380CC4-5D6E-409C-BE32-E72D297353CC}">
                    <c16:uniqueId val="{0000000D-48C2-4558-81F5-09A728E217FB}"/>
                  </c:ext>
                </c:extLst>
              </c15:ser>
            </c15:filteredScatterSeries>
          </c:ext>
        </c:extLst>
      </c:scatterChart>
      <c:catAx>
        <c:axId val="800704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mn-cs"/>
              </a:defRPr>
            </a:pPr>
            <a:endParaRPr lang="fr-BF"/>
          </a:p>
        </c:txPr>
        <c:crossAx val="1949686111"/>
        <c:crosses val="autoZero"/>
        <c:auto val="1"/>
        <c:lblAlgn val="ctr"/>
        <c:lblOffset val="100"/>
        <c:noMultiLvlLbl val="0"/>
      </c:catAx>
      <c:valAx>
        <c:axId val="19496861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800704879"/>
        <c:crosses val="autoZero"/>
        <c:crossBetween val="between"/>
      </c:valAx>
      <c:valAx>
        <c:axId val="1949678623"/>
        <c:scaling>
          <c:orientation val="minMax"/>
          <c:max val="1"/>
          <c:min val="-1"/>
        </c:scaling>
        <c:delete val="1"/>
        <c:axPos val="r"/>
        <c:numFmt formatCode="General" sourceLinked="1"/>
        <c:majorTickMark val="out"/>
        <c:minorTickMark val="none"/>
        <c:tickLblPos val="nextTo"/>
        <c:crossAx val="1991677503"/>
        <c:crosses val="max"/>
        <c:crossBetween val="midCat"/>
      </c:valAx>
      <c:valAx>
        <c:axId val="1991677503"/>
        <c:scaling>
          <c:orientation val="minMax"/>
        </c:scaling>
        <c:delete val="1"/>
        <c:axPos val="b"/>
        <c:numFmt formatCode="General" sourceLinked="1"/>
        <c:majorTickMark val="out"/>
        <c:minorTickMark val="none"/>
        <c:tickLblPos val="nextTo"/>
        <c:crossAx val="1949678623"/>
        <c:crosses val="autoZero"/>
        <c:crossBetween val="midCat"/>
      </c:valAx>
      <c:spPr>
        <a:solidFill>
          <a:sysClr val="window" lastClr="FFFFFF"/>
        </a:solidFill>
        <a:ln>
          <a:noFill/>
        </a:ln>
        <a:effectLst/>
      </c:spPr>
    </c:plotArea>
    <c:legend>
      <c:legendPos val="b"/>
      <c:layout>
        <c:manualLayout>
          <c:xMode val="edge"/>
          <c:yMode val="edge"/>
          <c:x val="4.0541248295017755E-2"/>
          <c:y val="0.8059924407069049"/>
          <c:w val="0.94290119299026609"/>
          <c:h val="0.171622275061677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BF"/>
        </a:p>
      </c:txPr>
    </c:legend>
    <c:plotVisOnly val="1"/>
    <c:dispBlanksAs val="gap"/>
    <c:showDLblsOverMax val="0"/>
    <c:extLst/>
  </c:chart>
  <c:spPr>
    <a:solidFill>
      <a:srgbClr val="70AD47">
        <a:lumMod val="40000"/>
        <a:lumOff val="60000"/>
      </a:srgb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Structure des exportations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areaChart>
        <c:grouping val="percentStacked"/>
        <c:varyColors val="0"/>
        <c:ser>
          <c:idx val="1"/>
          <c:order val="1"/>
          <c:tx>
            <c:v>or </c:v>
          </c:tx>
          <c:spPr>
            <a:solidFill>
              <a:schemeClr val="accent2"/>
            </a:solidFill>
            <a:ln>
              <a:noFill/>
            </a:ln>
            <a:effectLst/>
          </c:spPr>
          <c:cat>
            <c:numLit>
              <c:formatCode>0</c:formatCode>
              <c:ptCount val="4"/>
              <c:pt idx="0">
                <c:v>2020</c:v>
              </c:pt>
              <c:pt idx="1">
                <c:v>2021</c:v>
              </c:pt>
              <c:pt idx="2">
                <c:v>2022</c:v>
              </c:pt>
              <c:pt idx="3">
                <c:v>2023</c:v>
              </c:pt>
            </c:numLit>
          </c:cat>
          <c:val>
            <c:numLit>
              <c:formatCode>0.0%</c:formatCode>
              <c:ptCount val="4"/>
              <c:pt idx="0">
                <c:v>0.81444816466651293</c:v>
              </c:pt>
              <c:pt idx="1">
                <c:v>0.86258024522174814</c:v>
              </c:pt>
              <c:pt idx="2">
                <c:v>0.83363648005334501</c:v>
              </c:pt>
              <c:pt idx="3">
                <c:v>0.84602805118974245</c:v>
              </c:pt>
            </c:numLit>
          </c:val>
          <c:extLst>
            <c:ext xmlns:c16="http://schemas.microsoft.com/office/drawing/2014/chart" uri="{C3380CC4-5D6E-409C-BE32-E72D297353CC}">
              <c16:uniqueId val="{00000000-1DAE-4B9A-AB9E-7205B8A747CC}"/>
            </c:ext>
          </c:extLst>
        </c:ser>
        <c:ser>
          <c:idx val="2"/>
          <c:order val="2"/>
          <c:tx>
            <c:v>coton</c:v>
          </c:tx>
          <c:spPr>
            <a:solidFill>
              <a:schemeClr val="accent3"/>
            </a:solidFill>
            <a:ln>
              <a:noFill/>
            </a:ln>
            <a:effectLst/>
          </c:spPr>
          <c:cat>
            <c:numLit>
              <c:formatCode>0</c:formatCode>
              <c:ptCount val="4"/>
              <c:pt idx="0">
                <c:v>2020</c:v>
              </c:pt>
              <c:pt idx="1">
                <c:v>2021</c:v>
              </c:pt>
              <c:pt idx="2">
                <c:v>2022</c:v>
              </c:pt>
              <c:pt idx="3">
                <c:v>2023</c:v>
              </c:pt>
            </c:numLit>
          </c:cat>
          <c:val>
            <c:numLit>
              <c:formatCode>0.0%</c:formatCode>
              <c:ptCount val="4"/>
              <c:pt idx="0">
                <c:v>6.058576397509155E-2</c:v>
              </c:pt>
              <c:pt idx="1">
                <c:v>0.10109793324132184</c:v>
              </c:pt>
              <c:pt idx="2">
                <c:v>0.11858622665994531</c:v>
              </c:pt>
              <c:pt idx="3">
                <c:v>6.2570062705004856E-2</c:v>
              </c:pt>
            </c:numLit>
          </c:val>
          <c:extLst>
            <c:ext xmlns:c16="http://schemas.microsoft.com/office/drawing/2014/chart" uri="{C3380CC4-5D6E-409C-BE32-E72D297353CC}">
              <c16:uniqueId val="{00000001-1DAE-4B9A-AB9E-7205B8A747CC}"/>
            </c:ext>
          </c:extLst>
        </c:ser>
        <c:ser>
          <c:idx val="3"/>
          <c:order val="3"/>
          <c:tx>
            <c:v>produits de l'élevage </c:v>
          </c:tx>
          <c:spPr>
            <a:solidFill>
              <a:schemeClr val="accent4"/>
            </a:solidFill>
            <a:ln>
              <a:noFill/>
            </a:ln>
            <a:effectLst/>
          </c:spPr>
          <c:cat>
            <c:numLit>
              <c:formatCode>0</c:formatCode>
              <c:ptCount val="4"/>
              <c:pt idx="0">
                <c:v>2020</c:v>
              </c:pt>
              <c:pt idx="1">
                <c:v>2021</c:v>
              </c:pt>
              <c:pt idx="2">
                <c:v>2022</c:v>
              </c:pt>
              <c:pt idx="3">
                <c:v>2023</c:v>
              </c:pt>
            </c:numLit>
          </c:cat>
          <c:val>
            <c:numLit>
              <c:formatCode>0.0%</c:formatCode>
              <c:ptCount val="4"/>
              <c:pt idx="0">
                <c:v>2.2676260316468089E-4</c:v>
              </c:pt>
              <c:pt idx="1">
                <c:v>3.7896247560907827E-4</c:v>
              </c:pt>
              <c:pt idx="2">
                <c:v>3.9959813790024432E-4</c:v>
              </c:pt>
              <c:pt idx="3">
                <c:v>1.5366351840680108E-3</c:v>
              </c:pt>
            </c:numLit>
          </c:val>
          <c:extLst>
            <c:ext xmlns:c16="http://schemas.microsoft.com/office/drawing/2014/chart" uri="{C3380CC4-5D6E-409C-BE32-E72D297353CC}">
              <c16:uniqueId val="{00000002-1DAE-4B9A-AB9E-7205B8A747CC}"/>
            </c:ext>
          </c:extLst>
        </c:ser>
        <c:ser>
          <c:idx val="4"/>
          <c:order val="4"/>
          <c:tx>
            <c:v>karité </c:v>
          </c:tx>
          <c:spPr>
            <a:solidFill>
              <a:schemeClr val="accent5"/>
            </a:solidFill>
            <a:ln>
              <a:noFill/>
            </a:ln>
            <a:effectLst/>
          </c:spPr>
          <c:cat>
            <c:numLit>
              <c:formatCode>0</c:formatCode>
              <c:ptCount val="4"/>
              <c:pt idx="0">
                <c:v>2020</c:v>
              </c:pt>
              <c:pt idx="1">
                <c:v>2021</c:v>
              </c:pt>
              <c:pt idx="2">
                <c:v>2022</c:v>
              </c:pt>
              <c:pt idx="3">
                <c:v>2023</c:v>
              </c:pt>
            </c:numLit>
          </c:cat>
          <c:val>
            <c:numLit>
              <c:formatCode>0.0%</c:formatCode>
              <c:ptCount val="4"/>
              <c:pt idx="0">
                <c:v>1.7708268309811023E-2</c:v>
              </c:pt>
              <c:pt idx="1">
                <c:v>1.4753281686134084E-2</c:v>
              </c:pt>
              <c:pt idx="2">
                <c:v>1.7832230617739669E-2</c:v>
              </c:pt>
              <c:pt idx="3">
                <c:v>2.4192249585568284E-2</c:v>
              </c:pt>
            </c:numLit>
          </c:val>
          <c:extLst>
            <c:ext xmlns:c16="http://schemas.microsoft.com/office/drawing/2014/chart" uri="{C3380CC4-5D6E-409C-BE32-E72D297353CC}">
              <c16:uniqueId val="{00000003-1DAE-4B9A-AB9E-7205B8A747CC}"/>
            </c:ext>
          </c:extLst>
        </c:ser>
        <c:ser>
          <c:idx val="5"/>
          <c:order val="5"/>
          <c:tx>
            <c:v>Sésame</c:v>
          </c:tx>
          <c:spPr>
            <a:solidFill>
              <a:schemeClr val="accent6"/>
            </a:solidFill>
            <a:ln>
              <a:noFill/>
            </a:ln>
            <a:effectLst/>
          </c:spPr>
          <c:cat>
            <c:numLit>
              <c:formatCode>0</c:formatCode>
              <c:ptCount val="4"/>
              <c:pt idx="0">
                <c:v>2020</c:v>
              </c:pt>
              <c:pt idx="1">
                <c:v>2021</c:v>
              </c:pt>
              <c:pt idx="2">
                <c:v>2022</c:v>
              </c:pt>
              <c:pt idx="3">
                <c:v>2023</c:v>
              </c:pt>
            </c:numLit>
          </c:cat>
          <c:val>
            <c:numLit>
              <c:formatCode>0.0%</c:formatCode>
              <c:ptCount val="4"/>
              <c:pt idx="0">
                <c:v>1.4936154314101726E-2</c:v>
              </c:pt>
              <c:pt idx="1">
                <c:v>1.4210611996084522E-2</c:v>
              </c:pt>
              <c:pt idx="2">
                <c:v>1.68486432336237E-2</c:v>
              </c:pt>
              <c:pt idx="3">
                <c:v>1.4115251804509005E-2</c:v>
              </c:pt>
            </c:numLit>
          </c:val>
          <c:extLst>
            <c:ext xmlns:c16="http://schemas.microsoft.com/office/drawing/2014/chart" uri="{C3380CC4-5D6E-409C-BE32-E72D297353CC}">
              <c16:uniqueId val="{00000004-1DAE-4B9A-AB9E-7205B8A747CC}"/>
            </c:ext>
          </c:extLst>
        </c:ser>
        <c:ser>
          <c:idx val="6"/>
          <c:order val="6"/>
          <c:tx>
            <c:v> autres produits </c:v>
          </c:tx>
          <c:spPr>
            <a:solidFill>
              <a:schemeClr val="accent1">
                <a:lumMod val="60000"/>
              </a:schemeClr>
            </a:solidFill>
            <a:ln>
              <a:noFill/>
            </a:ln>
            <a:effectLst/>
          </c:spPr>
          <c:cat>
            <c:numLit>
              <c:formatCode>0</c:formatCode>
              <c:ptCount val="4"/>
              <c:pt idx="0">
                <c:v>2020</c:v>
              </c:pt>
              <c:pt idx="1">
                <c:v>2021</c:v>
              </c:pt>
              <c:pt idx="2">
                <c:v>2022</c:v>
              </c:pt>
              <c:pt idx="3">
                <c:v>2023</c:v>
              </c:pt>
            </c:numLit>
          </c:cat>
          <c:val>
            <c:numLit>
              <c:formatCode>0.0%</c:formatCode>
              <c:ptCount val="4"/>
              <c:pt idx="0">
                <c:v>9.2094886131318054E-2</c:v>
              </c:pt>
              <c:pt idx="1">
                <c:v>0.12139744890176499</c:v>
              </c:pt>
              <c:pt idx="2">
                <c:v>0.14132848396235842</c:v>
              </c:pt>
              <c:pt idx="3">
                <c:v>0.12789076753987044</c:v>
              </c:pt>
            </c:numLit>
          </c:val>
          <c:extLst>
            <c:ext xmlns:c16="http://schemas.microsoft.com/office/drawing/2014/chart" uri="{C3380CC4-5D6E-409C-BE32-E72D297353CC}">
              <c16:uniqueId val="{00000005-1DAE-4B9A-AB9E-7205B8A747CC}"/>
            </c:ext>
          </c:extLst>
        </c:ser>
        <c:dLbls>
          <c:showLegendKey val="0"/>
          <c:showVal val="0"/>
          <c:showCatName val="0"/>
          <c:showSerName val="0"/>
          <c:showPercent val="0"/>
          <c:showBubbleSize val="0"/>
        </c:dLbls>
        <c:axId val="1934693935"/>
        <c:axId val="1934708495"/>
        <c:extLst>
          <c:ext xmlns:c15="http://schemas.microsoft.com/office/drawing/2012/chart" uri="{02D57815-91ED-43cb-92C2-25804820EDAC}">
            <c15:filteredAreaSeries>
              <c15:ser>
                <c:idx val="0"/>
                <c:order val="0"/>
                <c:tx>
                  <c:v>Variable</c:v>
                </c:tx>
                <c:spPr>
                  <a:solidFill>
                    <a:schemeClr val="accent1"/>
                  </a:solidFill>
                  <a:ln>
                    <a:noFill/>
                  </a:ln>
                  <a:effectLst/>
                </c:spPr>
                <c:cat>
                  <c:numLit>
                    <c:formatCode>0</c:formatCode>
                    <c:ptCount val="4"/>
                    <c:pt idx="0">
                      <c:v>2020</c:v>
                    </c:pt>
                    <c:pt idx="1">
                      <c:v>2021</c:v>
                    </c:pt>
                    <c:pt idx="2">
                      <c:v>2022</c:v>
                    </c:pt>
                    <c:pt idx="3">
                      <c:v>2023</c:v>
                    </c:pt>
                  </c:numLit>
                </c:cat>
                <c:val>
                  <c:numLit>
                    <c:formatCode>0</c:formatCode>
                    <c:ptCount val="4"/>
                    <c:pt idx="0">
                      <c:v>2020</c:v>
                    </c:pt>
                    <c:pt idx="1">
                      <c:v>2021</c:v>
                    </c:pt>
                    <c:pt idx="2">
                      <c:v>2022</c:v>
                    </c:pt>
                    <c:pt idx="3">
                      <c:v>2023</c:v>
                    </c:pt>
                  </c:numLit>
                </c:val>
                <c:extLst>
                  <c:ext xmlns:c16="http://schemas.microsoft.com/office/drawing/2014/chart" uri="{C3380CC4-5D6E-409C-BE32-E72D297353CC}">
                    <c16:uniqueId val="{00000006-1DAE-4B9A-AB9E-7205B8A747CC}"/>
                  </c:ext>
                </c:extLst>
              </c15:ser>
            </c15:filteredAreaSeries>
          </c:ext>
        </c:extLst>
      </c:areaChart>
      <c:catAx>
        <c:axId val="1934693935"/>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mn-cs"/>
              </a:defRPr>
            </a:pPr>
            <a:endParaRPr lang="fr-BF"/>
          </a:p>
        </c:txPr>
        <c:crossAx val="1934708495"/>
        <c:crosses val="autoZero"/>
        <c:auto val="1"/>
        <c:lblAlgn val="ctr"/>
        <c:lblOffset val="100"/>
        <c:noMultiLvlLbl val="0"/>
      </c:catAx>
      <c:valAx>
        <c:axId val="19347084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934693935"/>
        <c:crosses val="autoZero"/>
        <c:crossBetween val="midCat"/>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DE L'INDICE DES</a:t>
            </a:r>
            <a:r>
              <a:rPr lang="en-US" baseline="0"/>
              <a:t> PRIX A L'IMPORTATION ET A L'EXPORTATION</a:t>
            </a:r>
            <a:endParaRPr lang="en-US"/>
          </a:p>
        </c:rich>
      </c:tx>
      <c:layout>
        <c:manualLayout>
          <c:xMode val="edge"/>
          <c:yMode val="edge"/>
          <c:x val="0.22655959570103576"/>
          <c:y val="2.14051300681454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barChart>
        <c:barDir val="col"/>
        <c:grouping val="clustered"/>
        <c:varyColors val="0"/>
        <c:ser>
          <c:idx val="0"/>
          <c:order val="0"/>
          <c:tx>
            <c:v>3. TRIM.2023</c:v>
          </c:tx>
          <c:spPr>
            <a:solidFill>
              <a:schemeClr val="accent1"/>
            </a:solidFill>
            <a:ln>
              <a:noFill/>
            </a:ln>
            <a:effectLst/>
          </c:spPr>
          <c:invertIfNegative val="0"/>
          <c:cat>
            <c:strLit>
              <c:ptCount val="3"/>
              <c:pt idx="0">
                <c:v>Indice prix à l'exportation</c:v>
              </c:pt>
              <c:pt idx="1">
                <c:v>Indice prix à l'importation</c:v>
              </c:pt>
              <c:pt idx="2">
                <c:v>Couverture des Importations par les Exportations (%)</c:v>
              </c:pt>
            </c:strLit>
          </c:cat>
          <c:val>
            <c:numLit>
              <c:formatCode>0%</c:formatCode>
              <c:ptCount val="3"/>
              <c:pt idx="0">
                <c:v>1.0258206474477398</c:v>
              </c:pt>
              <c:pt idx="1">
                <c:v>1.0060138423164549</c:v>
              </c:pt>
              <c:pt idx="2">
                <c:v>0.78628932807249763</c:v>
              </c:pt>
            </c:numLit>
          </c:val>
          <c:extLst xmlns:c15="http://schemas.microsoft.com/office/drawing/2012/chart">
            <c:ext xmlns:c16="http://schemas.microsoft.com/office/drawing/2014/chart" uri="{C3380CC4-5D6E-409C-BE32-E72D297353CC}">
              <c16:uniqueId val="{00000000-C49F-48F5-83C6-7A7081A87EFA}"/>
            </c:ext>
          </c:extLst>
        </c:ser>
        <c:ser>
          <c:idx val="1"/>
          <c:order val="1"/>
          <c:tx>
            <c:v>4. TRIM.2023</c:v>
          </c:tx>
          <c:spPr>
            <a:solidFill>
              <a:schemeClr val="accent2"/>
            </a:solidFill>
            <a:ln>
              <a:noFill/>
            </a:ln>
            <a:effectLst/>
          </c:spPr>
          <c:invertIfNegative val="0"/>
          <c:cat>
            <c:strLit>
              <c:ptCount val="3"/>
              <c:pt idx="0">
                <c:v>Indice prix à l'exportation</c:v>
              </c:pt>
              <c:pt idx="1">
                <c:v>Indice prix à l'importation</c:v>
              </c:pt>
              <c:pt idx="2">
                <c:v>Couverture des Importations par les Exportations (%)</c:v>
              </c:pt>
            </c:strLit>
          </c:cat>
          <c:val>
            <c:numLit>
              <c:formatCode>0%</c:formatCode>
              <c:ptCount val="3"/>
              <c:pt idx="0">
                <c:v>1.0152989689663388</c:v>
              </c:pt>
              <c:pt idx="1">
                <c:v>0.95922972442394028</c:v>
              </c:pt>
              <c:pt idx="2">
                <c:v>0.719628612597074</c:v>
              </c:pt>
            </c:numLit>
          </c:val>
          <c:extLst xmlns:c15="http://schemas.microsoft.com/office/drawing/2012/chart">
            <c:ext xmlns:c16="http://schemas.microsoft.com/office/drawing/2014/chart" uri="{C3380CC4-5D6E-409C-BE32-E72D297353CC}">
              <c16:uniqueId val="{00000001-C49F-48F5-83C6-7A7081A87EFA}"/>
            </c:ext>
          </c:extLst>
        </c:ser>
        <c:ser>
          <c:idx val="2"/>
          <c:order val="2"/>
          <c:tx>
            <c:v>1. TRIM.2024</c:v>
          </c:tx>
          <c:spPr>
            <a:solidFill>
              <a:schemeClr val="accent3"/>
            </a:solidFill>
            <a:ln>
              <a:noFill/>
            </a:ln>
            <a:effectLst/>
          </c:spPr>
          <c:invertIfNegative val="0"/>
          <c:cat>
            <c:strLit>
              <c:ptCount val="3"/>
              <c:pt idx="0">
                <c:v>Indice prix à l'exportation</c:v>
              </c:pt>
              <c:pt idx="1">
                <c:v>Indice prix à l'importation</c:v>
              </c:pt>
              <c:pt idx="2">
                <c:v>Couverture des Importations par les Exportations (%)</c:v>
              </c:pt>
            </c:strLit>
          </c:cat>
          <c:val>
            <c:numLit>
              <c:formatCode>0%</c:formatCode>
              <c:ptCount val="3"/>
              <c:pt idx="0">
                <c:v>1.0372390355599221</c:v>
              </c:pt>
              <c:pt idx="1">
                <c:v>0.97756106832482847</c:v>
              </c:pt>
              <c:pt idx="2">
                <c:v>0.72609704189861224</c:v>
              </c:pt>
            </c:numLit>
          </c:val>
          <c:extLst xmlns:c15="http://schemas.microsoft.com/office/drawing/2012/chart">
            <c:ext xmlns:c16="http://schemas.microsoft.com/office/drawing/2014/chart" uri="{C3380CC4-5D6E-409C-BE32-E72D297353CC}">
              <c16:uniqueId val="{00000002-C49F-48F5-83C6-7A7081A87EFA}"/>
            </c:ext>
          </c:extLst>
        </c:ser>
        <c:ser>
          <c:idx val="3"/>
          <c:order val="3"/>
          <c:tx>
            <c:v>2. TRIM.2024</c:v>
          </c:tx>
          <c:spPr>
            <a:solidFill>
              <a:schemeClr val="accent4"/>
            </a:solidFill>
            <a:ln>
              <a:noFill/>
            </a:ln>
            <a:effectLst/>
          </c:spPr>
          <c:invertIfNegative val="0"/>
          <c:cat>
            <c:strLit>
              <c:ptCount val="3"/>
              <c:pt idx="0">
                <c:v>Indice prix à l'exportation</c:v>
              </c:pt>
              <c:pt idx="1">
                <c:v>Indice prix à l'importation</c:v>
              </c:pt>
              <c:pt idx="2">
                <c:v>Couverture des Importations par les Exportations (%)</c:v>
              </c:pt>
            </c:strLit>
          </c:cat>
          <c:val>
            <c:numLit>
              <c:formatCode>0%</c:formatCode>
              <c:ptCount val="3"/>
              <c:pt idx="0">
                <c:v>1.0735276942659242</c:v>
              </c:pt>
              <c:pt idx="1">
                <c:v>0.99249558068547772</c:v>
              </c:pt>
              <c:pt idx="2">
                <c:v>0.91660418237045505</c:v>
              </c:pt>
            </c:numLit>
          </c:val>
          <c:extLst xmlns:c15="http://schemas.microsoft.com/office/drawing/2012/chart">
            <c:ext xmlns:c16="http://schemas.microsoft.com/office/drawing/2014/chart" uri="{C3380CC4-5D6E-409C-BE32-E72D297353CC}">
              <c16:uniqueId val="{00000003-C49F-48F5-83C6-7A7081A87EFA}"/>
            </c:ext>
          </c:extLst>
        </c:ser>
        <c:ser>
          <c:idx val="4"/>
          <c:order val="4"/>
          <c:tx>
            <c:v>3.Trim2024</c:v>
          </c:tx>
          <c:spPr>
            <a:solidFill>
              <a:schemeClr val="accent5"/>
            </a:solidFill>
            <a:ln>
              <a:noFill/>
            </a:ln>
            <a:effectLst/>
          </c:spPr>
          <c:invertIfNegative val="0"/>
          <c:cat>
            <c:strLit>
              <c:ptCount val="3"/>
              <c:pt idx="0">
                <c:v>Indice prix à l'exportation</c:v>
              </c:pt>
              <c:pt idx="1">
                <c:v>Indice prix à l'importation</c:v>
              </c:pt>
              <c:pt idx="2">
                <c:v>Couverture des Importations par les Exportations (%)</c:v>
              </c:pt>
            </c:strLit>
          </c:cat>
          <c:val>
            <c:numLit>
              <c:formatCode>0%</c:formatCode>
              <c:ptCount val="3"/>
              <c:pt idx="0">
                <c:v>1.165</c:v>
              </c:pt>
              <c:pt idx="1">
                <c:v>0.95</c:v>
              </c:pt>
              <c:pt idx="2">
                <c:v>0.90400000000000003</c:v>
              </c:pt>
            </c:numLit>
          </c:val>
          <c:extLst xmlns:c15="http://schemas.microsoft.com/office/drawing/2012/chart">
            <c:ext xmlns:c16="http://schemas.microsoft.com/office/drawing/2014/chart" uri="{C3380CC4-5D6E-409C-BE32-E72D297353CC}">
              <c16:uniqueId val="{00000004-C49F-48F5-83C6-7A7081A87EFA}"/>
            </c:ext>
          </c:extLst>
        </c:ser>
        <c:dLbls>
          <c:showLegendKey val="0"/>
          <c:showVal val="0"/>
          <c:showCatName val="0"/>
          <c:showSerName val="0"/>
          <c:showPercent val="0"/>
          <c:showBubbleSize val="0"/>
        </c:dLbls>
        <c:gapWidth val="150"/>
        <c:axId val="1113096399"/>
        <c:axId val="1113110127"/>
      </c:barChart>
      <c:catAx>
        <c:axId val="111309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110127"/>
        <c:crosses val="autoZero"/>
        <c:auto val="1"/>
        <c:lblAlgn val="ctr"/>
        <c:lblOffset val="100"/>
        <c:noMultiLvlLbl val="0"/>
      </c:catAx>
      <c:valAx>
        <c:axId val="1113110127"/>
        <c:scaling>
          <c:orientation val="minMax"/>
        </c:scaling>
        <c:delete val="0"/>
        <c:axPos val="l"/>
        <c:majorGridlines>
          <c:spPr>
            <a:ln w="9525" cap="flat" cmpd="sng" algn="ctr">
              <a:solidFill>
                <a:schemeClr val="tx1">
                  <a:lumMod val="15000"/>
                  <a:lumOff val="85000"/>
                </a:schemeClr>
              </a:solidFill>
              <a:round/>
            </a:ln>
            <a:effectLst>
              <a:softEdge rad="139700"/>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096399"/>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fr-BF"/>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DE</a:t>
            </a:r>
            <a:r>
              <a:rPr lang="en-US" baseline="0"/>
              <a:t> L'INDICE DES TERMES DE L'ECHANGE ET DU GAIN A L'EXPORTATION</a:t>
            </a:r>
            <a:r>
              <a:rPr lang="en-US"/>
              <a:t> </a:t>
            </a:r>
          </a:p>
        </c:rich>
      </c:tx>
      <c:layout>
        <c:manualLayout>
          <c:xMode val="edge"/>
          <c:yMode val="edge"/>
          <c:x val="0.22655959570103576"/>
          <c:y val="2.14051300681454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BF"/>
        </a:p>
      </c:txPr>
    </c:title>
    <c:autoTitleDeleted val="0"/>
    <c:plotArea>
      <c:layout>
        <c:manualLayout>
          <c:layoutTarget val="inner"/>
          <c:xMode val="edge"/>
          <c:yMode val="edge"/>
          <c:x val="3.1493114089908306E-2"/>
          <c:y val="0.1520765193545334"/>
          <c:w val="0.89385345756083279"/>
          <c:h val="0.67645949720456466"/>
        </c:manualLayout>
      </c:layout>
      <c:lineChart>
        <c:grouping val="stacked"/>
        <c:varyColors val="0"/>
        <c:ser>
          <c:idx val="20"/>
          <c:order val="20"/>
          <c:tx>
            <c:v>Indice des termes de l'échange</c:v>
          </c:tx>
          <c:spPr>
            <a:ln w="28575" cap="rnd">
              <a:solidFill>
                <a:schemeClr val="accent3">
                  <a:lumMod val="8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c:formatCode>
              <c:ptCount val="5"/>
              <c:pt idx="0">
                <c:v>1.0196884021850809</c:v>
              </c:pt>
              <c:pt idx="1">
                <c:v>1.0584523635108061</c:v>
              </c:pt>
              <c:pt idx="2">
                <c:v>1.0610478149844482</c:v>
              </c:pt>
              <c:pt idx="3">
                <c:v>1.0816448104730914</c:v>
              </c:pt>
              <c:pt idx="4">
                <c:v>1.2270000000000001</c:v>
              </c:pt>
            </c:numLit>
          </c:val>
          <c:smooth val="0"/>
          <c:extLst xmlns:c15="http://schemas.microsoft.com/office/drawing/2012/chart">
            <c:ext xmlns:c16="http://schemas.microsoft.com/office/drawing/2014/chart" uri="{C3380CC4-5D6E-409C-BE32-E72D297353CC}">
              <c16:uniqueId val="{00000000-5D44-4F00-9577-D954F68935B7}"/>
            </c:ext>
          </c:extLst>
        </c:ser>
        <c:ser>
          <c:idx val="21"/>
          <c:order val="21"/>
          <c:tx>
            <c:v>Indice de gain à l'exportation</c:v>
          </c:tx>
          <c:spPr>
            <a:ln w="28575" cap="rnd">
              <a:solidFill>
                <a:schemeClr val="accent4">
                  <a:lumMod val="8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c:formatCode>
              <c:ptCount val="5"/>
              <c:pt idx="0">
                <c:v>1.0916143871063204</c:v>
              </c:pt>
              <c:pt idx="1">
                <c:v>1.2845584180083973</c:v>
              </c:pt>
              <c:pt idx="2">
                <c:v>1.1564995491569035</c:v>
              </c:pt>
              <c:pt idx="3">
                <c:v>0.97379707191157394</c:v>
              </c:pt>
              <c:pt idx="4">
                <c:v>1.244</c:v>
              </c:pt>
            </c:numLit>
          </c:val>
          <c:smooth val="0"/>
          <c:extLst xmlns:c15="http://schemas.microsoft.com/office/drawing/2012/chart">
            <c:ext xmlns:c16="http://schemas.microsoft.com/office/drawing/2014/chart" uri="{C3380CC4-5D6E-409C-BE32-E72D297353CC}">
              <c16:uniqueId val="{00000001-5D44-4F00-9577-D954F68935B7}"/>
            </c:ext>
          </c:extLst>
        </c:ser>
        <c:dLbls>
          <c:showLegendKey val="0"/>
          <c:showVal val="0"/>
          <c:showCatName val="0"/>
          <c:showSerName val="0"/>
          <c:showPercent val="0"/>
          <c:showBubbleSize val="0"/>
        </c:dLbls>
        <c:smooth val="0"/>
        <c:axId val="1113096399"/>
        <c:axId val="1113110127"/>
        <c:extLst>
          <c:ext xmlns:c15="http://schemas.microsoft.com/office/drawing/2012/chart" uri="{02D57815-91ED-43cb-92C2-25804820EDAC}">
            <c15:filteredLineSeries>
              <c15:ser>
                <c:idx val="0"/>
                <c:order val="0"/>
                <c:tx>
                  <c:v>Importation</c:v>
                </c:tx>
                <c:spPr>
                  <a:ln w="28575" cap="rnd">
                    <a:solidFill>
                      <a:schemeClr val="accent1"/>
                    </a:solidFill>
                    <a:round/>
                  </a:ln>
                  <a:effectLst/>
                </c:spPr>
                <c:marker>
                  <c:symbol val="none"/>
                </c:marker>
                <c:cat>
                  <c:strLit>
                    <c:ptCount val="5"/>
                    <c:pt idx="0">
                      <c:v>3. TRIM.2023</c:v>
                    </c:pt>
                    <c:pt idx="1">
                      <c:v>4. TRIM.2023</c:v>
                    </c:pt>
                    <c:pt idx="2">
                      <c:v>1. TRIM.2024</c:v>
                    </c:pt>
                    <c:pt idx="3">
                      <c:v>2. TRIM.2024</c:v>
                    </c:pt>
                    <c:pt idx="4">
                      <c:v>3.Trim2024</c:v>
                    </c:pt>
                  </c:strLit>
                </c:cat>
                <c:val>
                  <c:numLit>
                    <c:formatCode>#\ ##0.0</c:formatCode>
                    <c:ptCount val="5"/>
                    <c:pt idx="0">
                      <c:v>867654.34785222798</c:v>
                    </c:pt>
                    <c:pt idx="1">
                      <c:v>971257.66959889105</c:v>
                    </c:pt>
                    <c:pt idx="2">
                      <c:v>918471.02635195712</c:v>
                    </c:pt>
                    <c:pt idx="3">
                      <c:v>908637.45265812892</c:v>
                    </c:pt>
                    <c:pt idx="4">
                      <c:v>1005645.7135923097</c:v>
                    </c:pt>
                  </c:numLit>
                </c:val>
                <c:smooth val="0"/>
                <c:extLst>
                  <c:ext xmlns:c16="http://schemas.microsoft.com/office/drawing/2014/chart" uri="{C3380CC4-5D6E-409C-BE32-E72D297353CC}">
                    <c16:uniqueId val="{00000002-5D44-4F00-9577-D954F68935B7}"/>
                  </c:ext>
                </c:extLst>
              </c15:ser>
            </c15:filteredLineSeries>
            <c15:filteredLineSeries>
              <c15:ser>
                <c:idx val="1"/>
                <c:order val="1"/>
                <c:tx>
                  <c:v>Dont</c:v>
                </c:tx>
                <c:spPr>
                  <a:ln w="28575" cap="rnd">
                    <a:solidFill>
                      <a:schemeClr val="accent2"/>
                    </a:solidFill>
                    <a:round/>
                  </a:ln>
                  <a:effectLst/>
                </c:spPr>
                <c:marker>
                  <c:symbol val="none"/>
                </c:marker>
                <c:cat>
                  <c:strLit>
                    <c:ptCount val="5"/>
                    <c:pt idx="0">
                      <c:v>3. TRIM.2023</c:v>
                    </c:pt>
                    <c:pt idx="1">
                      <c:v>4. TRIM.2023</c:v>
                    </c:pt>
                    <c:pt idx="2">
                      <c:v>1. TRIM.2024</c:v>
                    </c:pt>
                    <c:pt idx="3">
                      <c:v>2. TRIM.2024</c:v>
                    </c:pt>
                    <c:pt idx="4">
                      <c:v>3.Trim2024</c:v>
                    </c:pt>
                  </c:strLit>
                </c:cat>
                <c:val>
                  <c:numLit>
                    <c:formatCode>General</c:formatCode>
                    <c:ptCount val="5"/>
                  </c:numLit>
                </c:val>
                <c:smooth val="0"/>
                <c:extLst xmlns:c15="http://schemas.microsoft.com/office/drawing/2012/chart">
                  <c:ext xmlns:c16="http://schemas.microsoft.com/office/drawing/2014/chart" uri="{C3380CC4-5D6E-409C-BE32-E72D297353CC}">
                    <c16:uniqueId val="{00000003-5D44-4F00-9577-D954F68935B7}"/>
                  </c:ext>
                </c:extLst>
              </c15:ser>
            </c15:filteredLineSeries>
            <c15:filteredLineSeries>
              <c15:ser>
                <c:idx val="2"/>
                <c:order val="2"/>
                <c:tx>
                  <c:v>Animaux vivants et produits du règne animal</c:v>
                </c:tx>
                <c:spPr>
                  <a:ln w="28575" cap="rnd">
                    <a:solidFill>
                      <a:schemeClr val="accent3"/>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11570.349452999999</c:v>
                    </c:pt>
                    <c:pt idx="1">
                      <c:v>13208.148278000001</c:v>
                    </c:pt>
                    <c:pt idx="2">
                      <c:v>13278.958849000002</c:v>
                    </c:pt>
                    <c:pt idx="3">
                      <c:v>16256.686954000001</c:v>
                    </c:pt>
                    <c:pt idx="4">
                      <c:v>14033.650061</c:v>
                    </c:pt>
                  </c:numLit>
                </c:val>
                <c:smooth val="0"/>
                <c:extLst xmlns:c15="http://schemas.microsoft.com/office/drawing/2012/chart">
                  <c:ext xmlns:c16="http://schemas.microsoft.com/office/drawing/2014/chart" uri="{C3380CC4-5D6E-409C-BE32-E72D297353CC}">
                    <c16:uniqueId val="{00000004-5D44-4F00-9577-D954F68935B7}"/>
                  </c:ext>
                </c:extLst>
              </c15:ser>
            </c15:filteredLineSeries>
            <c15:filteredLineSeries>
              <c15:ser>
                <c:idx val="3"/>
                <c:order val="3"/>
                <c:tx>
                  <c:v>Produits du règne végéta</c:v>
                </c:tx>
                <c:spPr>
                  <a:ln w="28575" cap="rnd">
                    <a:solidFill>
                      <a:schemeClr val="accent4"/>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41503.157279999999</c:v>
                    </c:pt>
                    <c:pt idx="1">
                      <c:v>43016.092258999997</c:v>
                    </c:pt>
                    <c:pt idx="2">
                      <c:v>39175.639014</c:v>
                    </c:pt>
                    <c:pt idx="3">
                      <c:v>41155.743761999998</c:v>
                    </c:pt>
                    <c:pt idx="4">
                      <c:v>47660.27306</c:v>
                    </c:pt>
                  </c:numLit>
                </c:val>
                <c:smooth val="0"/>
                <c:extLst xmlns:c15="http://schemas.microsoft.com/office/drawing/2012/chart">
                  <c:ext xmlns:c16="http://schemas.microsoft.com/office/drawing/2014/chart" uri="{C3380CC4-5D6E-409C-BE32-E72D297353CC}">
                    <c16:uniqueId val="{00000005-5D44-4F00-9577-D954F68935B7}"/>
                  </c:ext>
                </c:extLst>
              </c15:ser>
            </c15:filteredLineSeries>
            <c15:filteredLineSeries>
              <c15:ser>
                <c:idx val="4"/>
                <c:order val="4"/>
                <c:tx>
                  <c:v>Produits des industries alimentaires ; boissons, alcools</c:v>
                </c:tx>
                <c:spPr>
                  <a:ln w="28575" cap="rnd">
                    <a:solidFill>
                      <a:schemeClr val="accent5"/>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37225.501538000004</c:v>
                    </c:pt>
                    <c:pt idx="1">
                      <c:v>43714.188455702999</c:v>
                    </c:pt>
                    <c:pt idx="2">
                      <c:v>42996.787044999997</c:v>
                    </c:pt>
                    <c:pt idx="3">
                      <c:v>41821.666609749998</c:v>
                    </c:pt>
                    <c:pt idx="4">
                      <c:v>39345.227638937999</c:v>
                    </c:pt>
                  </c:numLit>
                </c:val>
                <c:smooth val="0"/>
                <c:extLst xmlns:c15="http://schemas.microsoft.com/office/drawing/2012/chart">
                  <c:ext xmlns:c16="http://schemas.microsoft.com/office/drawing/2014/chart" uri="{C3380CC4-5D6E-409C-BE32-E72D297353CC}">
                    <c16:uniqueId val="{00000006-5D44-4F00-9577-D954F68935B7}"/>
                  </c:ext>
                </c:extLst>
              </c15:ser>
            </c15:filteredLineSeries>
            <c15:filteredLineSeries>
              <c15:ser>
                <c:idx val="5"/>
                <c:order val="5"/>
                <c:tx>
                  <c:v>Produits minéraux</c:v>
                </c:tx>
                <c:spPr>
                  <a:ln w="28575" cap="rnd">
                    <a:solidFill>
                      <a:schemeClr val="accent6"/>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370967.43682800001</c:v>
                    </c:pt>
                    <c:pt idx="1">
                      <c:v>504530.64055899996</c:v>
                    </c:pt>
                    <c:pt idx="2">
                      <c:v>433104.88728999998</c:v>
                    </c:pt>
                    <c:pt idx="3">
                      <c:v>375908.11113799998</c:v>
                    </c:pt>
                    <c:pt idx="4">
                      <c:v>447892.75613600004</c:v>
                    </c:pt>
                  </c:numLit>
                </c:val>
                <c:smooth val="0"/>
                <c:extLst xmlns:c15="http://schemas.microsoft.com/office/drawing/2012/chart">
                  <c:ext xmlns:c16="http://schemas.microsoft.com/office/drawing/2014/chart" uri="{C3380CC4-5D6E-409C-BE32-E72D297353CC}">
                    <c16:uniqueId val="{00000007-5D44-4F00-9577-D954F68935B7}"/>
                  </c:ext>
                </c:extLst>
              </c15:ser>
            </c15:filteredLineSeries>
            <c15:filteredLineSeries>
              <c15:ser>
                <c:idx val="6"/>
                <c:order val="6"/>
                <c:tx>
                  <c:v>Matières textiles et ouvrages en ces matières</c:v>
                </c:tx>
                <c:spPr>
                  <a:ln w="28575" cap="rnd">
                    <a:solidFill>
                      <a:schemeClr val="accent1">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12853.319864000001</c:v>
                    </c:pt>
                    <c:pt idx="1">
                      <c:v>10103.697305000002</c:v>
                    </c:pt>
                    <c:pt idx="2">
                      <c:v>9199.8410590040003</c:v>
                    </c:pt>
                    <c:pt idx="3">
                      <c:v>9106.4109336649999</c:v>
                    </c:pt>
                    <c:pt idx="4">
                      <c:v>16320.728392749999</c:v>
                    </c:pt>
                  </c:numLit>
                </c:val>
                <c:smooth val="0"/>
                <c:extLst xmlns:c15="http://schemas.microsoft.com/office/drawing/2012/chart">
                  <c:ext xmlns:c16="http://schemas.microsoft.com/office/drawing/2014/chart" uri="{C3380CC4-5D6E-409C-BE32-E72D297353CC}">
                    <c16:uniqueId val="{00000008-5D44-4F00-9577-D954F68935B7}"/>
                  </c:ext>
                </c:extLst>
              </c15:ser>
            </c15:filteredLineSeries>
            <c15:filteredLineSeries>
              <c15:ser>
                <c:idx val="7"/>
                <c:order val="7"/>
                <c:tx>
                  <c:v>Matériel de transport</c:v>
                </c:tx>
                <c:spPr>
                  <a:ln w="28575" cap="rnd">
                    <a:solidFill>
                      <a:schemeClr val="accent2">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50212.938945921996</c:v>
                    </c:pt>
                    <c:pt idx="1">
                      <c:v>44962.962872124997</c:v>
                    </c:pt>
                    <c:pt idx="2">
                      <c:v>49928.261450119004</c:v>
                    </c:pt>
                    <c:pt idx="3">
                      <c:v>50744.694455977995</c:v>
                    </c:pt>
                    <c:pt idx="4">
                      <c:v>59796.483300500004</c:v>
                    </c:pt>
                  </c:numLit>
                </c:val>
                <c:smooth val="0"/>
                <c:extLst xmlns:c15="http://schemas.microsoft.com/office/drawing/2012/chart">
                  <c:ext xmlns:c16="http://schemas.microsoft.com/office/drawing/2014/chart" uri="{C3380CC4-5D6E-409C-BE32-E72D297353CC}">
                    <c16:uniqueId val="{00000009-5D44-4F00-9577-D954F68935B7}"/>
                  </c:ext>
                </c:extLst>
              </c15:ser>
            </c15:filteredLineSeries>
            <c15:filteredLineSeries>
              <c15:ser>
                <c:idx val="8"/>
                <c:order val="8"/>
                <c:tx>
                  <c:v>Autres produits d'importation</c:v>
                </c:tx>
                <c:spPr>
                  <a:ln w="28575" cap="rnd">
                    <a:solidFill>
                      <a:schemeClr val="accent3">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343321.64394330594</c:v>
                    </c:pt>
                    <c:pt idx="1">
                      <c:v>311721.9398700631</c:v>
                    </c:pt>
                    <c:pt idx="2">
                      <c:v>330786.6516448342</c:v>
                    </c:pt>
                    <c:pt idx="3">
                      <c:v>373644.13880473597</c:v>
                    </c:pt>
                    <c:pt idx="4">
                      <c:v>380596.59500312165</c:v>
                    </c:pt>
                  </c:numLit>
                </c:val>
                <c:smooth val="0"/>
                <c:extLst xmlns:c15="http://schemas.microsoft.com/office/drawing/2012/chart">
                  <c:ext xmlns:c16="http://schemas.microsoft.com/office/drawing/2014/chart" uri="{C3380CC4-5D6E-409C-BE32-E72D297353CC}">
                    <c16:uniqueId val="{0000000A-5D44-4F00-9577-D954F68935B7}"/>
                  </c:ext>
                </c:extLst>
              </c15:ser>
            </c15:filteredLineSeries>
            <c15:filteredLineSeries>
              <c15:ser>
                <c:idx val="9"/>
                <c:order val="9"/>
                <c:tx>
                  <c:v>Exportation</c:v>
                </c:tx>
                <c:spPr>
                  <a:ln w="28575" cap="rnd">
                    <a:solidFill>
                      <a:schemeClr val="accent4">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_ * #\ ##0.0_)\ _$_ ;_ * \(#\ ##0.0\)\ _$_ ;_ * "-"??_)\ _$_ ;_ @_ </c:formatCode>
                    <c:ptCount val="5"/>
                    <c:pt idx="0">
                      <c:v>624377.54000300006</c:v>
                    </c:pt>
                    <c:pt idx="1">
                      <c:v>705188.87113599991</c:v>
                    </c:pt>
                    <c:pt idx="2">
                      <c:v>838182.84880624991</c:v>
                    </c:pt>
                    <c:pt idx="3">
                      <c:v>817093.05339099991</c:v>
                    </c:pt>
                    <c:pt idx="4">
                      <c:v>855172.63749657292</c:v>
                    </c:pt>
                  </c:numLit>
                </c:val>
                <c:smooth val="0"/>
                <c:extLst xmlns:c15="http://schemas.microsoft.com/office/drawing/2012/chart">
                  <c:ext xmlns:c16="http://schemas.microsoft.com/office/drawing/2014/chart" uri="{C3380CC4-5D6E-409C-BE32-E72D297353CC}">
                    <c16:uniqueId val="{0000000B-5D44-4F00-9577-D954F68935B7}"/>
                  </c:ext>
                </c:extLst>
              </c15:ser>
            </c15:filteredLineSeries>
            <c15:filteredLineSeries>
              <c15:ser>
                <c:idx val="10"/>
                <c:order val="10"/>
                <c:tx>
                  <c:v>Dont</c:v>
                </c:tx>
                <c:spPr>
                  <a:ln w="28575" cap="rnd">
                    <a:solidFill>
                      <a:schemeClr val="accent5">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General</c:formatCode>
                    <c:ptCount val="5"/>
                  </c:numLit>
                </c:val>
                <c:smooth val="0"/>
                <c:extLst xmlns:c15="http://schemas.microsoft.com/office/drawing/2012/chart">
                  <c:ext xmlns:c16="http://schemas.microsoft.com/office/drawing/2014/chart" uri="{C3380CC4-5D6E-409C-BE32-E72D297353CC}">
                    <c16:uniqueId val="{0000000C-5D44-4F00-9577-D954F68935B7}"/>
                  </c:ext>
                </c:extLst>
              </c15:ser>
            </c15:filteredLineSeries>
            <c15:filteredLineSeries>
              <c15:ser>
                <c:idx val="11"/>
                <c:order val="11"/>
                <c:tx>
                  <c:v>Animaux vivants et produits du règne animal</c:v>
                </c:tx>
                <c:spPr>
                  <a:ln w="28575" cap="rnd">
                    <a:solidFill>
                      <a:schemeClr val="accent6">
                        <a:lumMod val="6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59.358243000000002</c:v>
                    </c:pt>
                    <c:pt idx="1">
                      <c:v>2864.567153</c:v>
                    </c:pt>
                    <c:pt idx="2">
                      <c:v>3611.6104399999999</c:v>
                    </c:pt>
                    <c:pt idx="3">
                      <c:v>2505.8695939999998</c:v>
                    </c:pt>
                    <c:pt idx="4">
                      <c:v>2362.005717</c:v>
                    </c:pt>
                  </c:numLit>
                </c:val>
                <c:smooth val="0"/>
                <c:extLst xmlns:c15="http://schemas.microsoft.com/office/drawing/2012/chart">
                  <c:ext xmlns:c16="http://schemas.microsoft.com/office/drawing/2014/chart" uri="{C3380CC4-5D6E-409C-BE32-E72D297353CC}">
                    <c16:uniqueId val="{0000000D-5D44-4F00-9577-D954F68935B7}"/>
                  </c:ext>
                </c:extLst>
              </c15:ser>
            </c15:filteredLineSeries>
            <c15:filteredLineSeries>
              <c15:ser>
                <c:idx val="12"/>
                <c:order val="12"/>
                <c:tx>
                  <c:v>Produits du règne végétal</c:v>
                </c:tx>
                <c:spPr>
                  <a:ln w="28575" cap="rnd">
                    <a:solidFill>
                      <a:schemeClr val="accent1">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30400.772001999998</c:v>
                    </c:pt>
                    <c:pt idx="1">
                      <c:v>49816.129130000001</c:v>
                    </c:pt>
                    <c:pt idx="2">
                      <c:v>49015.420007249995</c:v>
                    </c:pt>
                    <c:pt idx="3">
                      <c:v>62542.968745000006</c:v>
                    </c:pt>
                    <c:pt idx="4">
                      <c:v>80975.726713625001</c:v>
                    </c:pt>
                  </c:numLit>
                </c:val>
                <c:smooth val="0"/>
                <c:extLst xmlns:c15="http://schemas.microsoft.com/office/drawing/2012/chart">
                  <c:ext xmlns:c16="http://schemas.microsoft.com/office/drawing/2014/chart" uri="{C3380CC4-5D6E-409C-BE32-E72D297353CC}">
                    <c16:uniqueId val="{0000000E-5D44-4F00-9577-D954F68935B7}"/>
                  </c:ext>
                </c:extLst>
              </c15:ser>
            </c15:filteredLineSeries>
            <c15:filteredLineSeries>
              <c15:ser>
                <c:idx val="13"/>
                <c:order val="13"/>
                <c:tx>
                  <c:v>Produits des industries alimentaires ; boissons, alcools</c:v>
                </c:tx>
                <c:spPr>
                  <a:ln w="28575" cap="rnd">
                    <a:solidFill>
                      <a:schemeClr val="accent2">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4941.8339479999995</c:v>
                    </c:pt>
                    <c:pt idx="1">
                      <c:v>5976.4511120000006</c:v>
                    </c:pt>
                    <c:pt idx="2">
                      <c:v>10483.456104000001</c:v>
                    </c:pt>
                    <c:pt idx="3">
                      <c:v>8959.0866920000008</c:v>
                    </c:pt>
                    <c:pt idx="4">
                      <c:v>6047.3742689999999</c:v>
                    </c:pt>
                  </c:numLit>
                </c:val>
                <c:smooth val="0"/>
                <c:extLst xmlns:c15="http://schemas.microsoft.com/office/drawing/2012/chart">
                  <c:ext xmlns:c16="http://schemas.microsoft.com/office/drawing/2014/chart" uri="{C3380CC4-5D6E-409C-BE32-E72D297353CC}">
                    <c16:uniqueId val="{0000000F-5D44-4F00-9577-D954F68935B7}"/>
                  </c:ext>
                </c:extLst>
              </c15:ser>
            </c15:filteredLineSeries>
            <c15:filteredLineSeries>
              <c15:ser>
                <c:idx val="14"/>
                <c:order val="14"/>
                <c:tx>
                  <c:v>Produits minéraux</c:v>
                </c:tx>
                <c:spPr>
                  <a:ln w="28575" cap="rnd">
                    <a:solidFill>
                      <a:schemeClr val="accent3">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23324.789973999999</c:v>
                    </c:pt>
                    <c:pt idx="1">
                      <c:v>19850.616132000003</c:v>
                    </c:pt>
                    <c:pt idx="2">
                      <c:v>26065.078256000001</c:v>
                    </c:pt>
                    <c:pt idx="3">
                      <c:v>15837.226178999999</c:v>
                    </c:pt>
                    <c:pt idx="4">
                      <c:v>19494.79106</c:v>
                    </c:pt>
                  </c:numLit>
                </c:val>
                <c:smooth val="0"/>
                <c:extLst xmlns:c15="http://schemas.microsoft.com/office/drawing/2012/chart">
                  <c:ext xmlns:c16="http://schemas.microsoft.com/office/drawing/2014/chart" uri="{C3380CC4-5D6E-409C-BE32-E72D297353CC}">
                    <c16:uniqueId val="{00000010-5D44-4F00-9577-D954F68935B7}"/>
                  </c:ext>
                </c:extLst>
              </c15:ser>
            </c15:filteredLineSeries>
            <c15:filteredLineSeries>
              <c15:ser>
                <c:idx val="15"/>
                <c:order val="15"/>
                <c:tx>
                  <c:v>Matières textiles et ouvrages en ces matières</c:v>
                </c:tx>
                <c:spPr>
                  <a:ln w="28575" cap="rnd">
                    <a:solidFill>
                      <a:schemeClr val="accent4">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8861.1277580000005</c:v>
                    </c:pt>
                    <c:pt idx="1">
                      <c:v>39835.118044000003</c:v>
                    </c:pt>
                    <c:pt idx="2">
                      <c:v>122417.029207</c:v>
                    </c:pt>
                    <c:pt idx="3">
                      <c:v>29182.424989000003</c:v>
                    </c:pt>
                    <c:pt idx="4">
                      <c:v>2980.1104755469996</c:v>
                    </c:pt>
                  </c:numLit>
                </c:val>
                <c:smooth val="0"/>
                <c:extLst xmlns:c15="http://schemas.microsoft.com/office/drawing/2012/chart">
                  <c:ext xmlns:c16="http://schemas.microsoft.com/office/drawing/2014/chart" uri="{C3380CC4-5D6E-409C-BE32-E72D297353CC}">
                    <c16:uniqueId val="{00000011-5D44-4F00-9577-D954F68935B7}"/>
                  </c:ext>
                </c:extLst>
              </c15:ser>
            </c15:filteredLineSeries>
            <c15:filteredLineSeries>
              <c15:ser>
                <c:idx val="16"/>
                <c:order val="16"/>
                <c:tx>
                  <c:v>Perles fines/de culture, pierres gemmes, mét. précieux</c:v>
                </c:tx>
                <c:spPr>
                  <a:ln w="28575" cap="rnd">
                    <a:solidFill>
                      <a:schemeClr val="accent5">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530213.44181900006</c:v>
                    </c:pt>
                    <c:pt idx="1">
                      <c:v>566684.45945900003</c:v>
                    </c:pt>
                    <c:pt idx="2">
                      <c:v>600410.840967</c:v>
                    </c:pt>
                    <c:pt idx="3">
                      <c:v>668761.55005900003</c:v>
                    </c:pt>
                    <c:pt idx="4">
                      <c:v>721615.78743799997</c:v>
                    </c:pt>
                  </c:numLit>
                </c:val>
                <c:smooth val="0"/>
                <c:extLst xmlns:c15="http://schemas.microsoft.com/office/drawing/2012/chart">
                  <c:ext xmlns:c16="http://schemas.microsoft.com/office/drawing/2014/chart" uri="{C3380CC4-5D6E-409C-BE32-E72D297353CC}">
                    <c16:uniqueId val="{00000012-5D44-4F00-9577-D954F68935B7}"/>
                  </c:ext>
                </c:extLst>
              </c15:ser>
            </c15:filteredLineSeries>
            <c15:filteredLineSeries>
              <c15:ser>
                <c:idx val="17"/>
                <c:order val="17"/>
                <c:tx>
                  <c:v>Autres produits d'exportation</c:v>
                </c:tx>
                <c:spPr>
                  <a:ln w="28575" cap="rnd">
                    <a:solidFill>
                      <a:schemeClr val="accent6">
                        <a:lumMod val="80000"/>
                        <a:lumOff val="2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0.0</c:formatCode>
                    <c:ptCount val="5"/>
                    <c:pt idx="0">
                      <c:v>26576.216259000008</c:v>
                    </c:pt>
                    <c:pt idx="1">
                      <c:v>20161.530105999904</c:v>
                    </c:pt>
                    <c:pt idx="2">
                      <c:v>26179.413824999938</c:v>
                    </c:pt>
                    <c:pt idx="3">
                      <c:v>29303.927132999874</c:v>
                    </c:pt>
                    <c:pt idx="4">
                      <c:v>21696.84182340093</c:v>
                    </c:pt>
                  </c:numLit>
                </c:val>
                <c:smooth val="0"/>
                <c:extLst xmlns:c15="http://schemas.microsoft.com/office/drawing/2012/chart">
                  <c:ext xmlns:c16="http://schemas.microsoft.com/office/drawing/2014/chart" uri="{C3380CC4-5D6E-409C-BE32-E72D297353CC}">
                    <c16:uniqueId val="{00000013-5D44-4F00-9577-D954F68935B7}"/>
                  </c:ext>
                </c:extLst>
              </c15:ser>
            </c15:filteredLineSeries>
            <c15:filteredLineSeries>
              <c15:ser>
                <c:idx val="18"/>
                <c:order val="18"/>
                <c:tx>
                  <c:v>Indice prix à l'exportation</c:v>
                </c:tx>
                <c:spPr>
                  <a:ln w="28575" cap="rnd">
                    <a:solidFill>
                      <a:schemeClr val="accent1">
                        <a:lumMod val="8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c:formatCode>
                    <c:ptCount val="5"/>
                    <c:pt idx="0">
                      <c:v>1.0258206474477398</c:v>
                    </c:pt>
                    <c:pt idx="1">
                      <c:v>1.0152989689663388</c:v>
                    </c:pt>
                    <c:pt idx="2">
                      <c:v>1.0372390355599221</c:v>
                    </c:pt>
                    <c:pt idx="3">
                      <c:v>1.0735276942659242</c:v>
                    </c:pt>
                    <c:pt idx="4">
                      <c:v>1.165</c:v>
                    </c:pt>
                  </c:numLit>
                </c:val>
                <c:smooth val="0"/>
                <c:extLst xmlns:c15="http://schemas.microsoft.com/office/drawing/2012/chart">
                  <c:ext xmlns:c16="http://schemas.microsoft.com/office/drawing/2014/chart" uri="{C3380CC4-5D6E-409C-BE32-E72D297353CC}">
                    <c16:uniqueId val="{00000014-5D44-4F00-9577-D954F68935B7}"/>
                  </c:ext>
                </c:extLst>
              </c15:ser>
            </c15:filteredLineSeries>
            <c15:filteredLineSeries>
              <c15:ser>
                <c:idx val="19"/>
                <c:order val="19"/>
                <c:tx>
                  <c:v>Indice prix à l'importation</c:v>
                </c:tx>
                <c:spPr>
                  <a:ln w="28575" cap="rnd">
                    <a:solidFill>
                      <a:schemeClr val="accent2">
                        <a:lumMod val="80000"/>
                      </a:schemeClr>
                    </a:solidFill>
                    <a:round/>
                  </a:ln>
                  <a:effectLst/>
                </c:spPr>
                <c:marker>
                  <c:symbol val="none"/>
                </c:marker>
                <c:cat>
                  <c:strLit>
                    <c:ptCount val="5"/>
                    <c:pt idx="0">
                      <c:v>3. TRIM.2023</c:v>
                    </c:pt>
                    <c:pt idx="1">
                      <c:v>4. TRIM.2023</c:v>
                    </c:pt>
                    <c:pt idx="2">
                      <c:v>1. TRIM.2024</c:v>
                    </c:pt>
                    <c:pt idx="3">
                      <c:v>2. TRIM.2024</c:v>
                    </c:pt>
                    <c:pt idx="4">
                      <c:v>3.Trim2024</c:v>
                    </c:pt>
                  </c:strLit>
                </c:cat>
                <c:val>
                  <c:numLit>
                    <c:formatCode>0%</c:formatCode>
                    <c:ptCount val="5"/>
                    <c:pt idx="0">
                      <c:v>1.0060138423164549</c:v>
                    </c:pt>
                    <c:pt idx="1">
                      <c:v>0.95922972442394028</c:v>
                    </c:pt>
                    <c:pt idx="2">
                      <c:v>0.97756106832482847</c:v>
                    </c:pt>
                    <c:pt idx="3">
                      <c:v>0.99249558068547772</c:v>
                    </c:pt>
                    <c:pt idx="4">
                      <c:v>0.95</c:v>
                    </c:pt>
                  </c:numLit>
                </c:val>
                <c:smooth val="0"/>
                <c:extLst xmlns:c15="http://schemas.microsoft.com/office/drawing/2012/chart">
                  <c:ext xmlns:c16="http://schemas.microsoft.com/office/drawing/2014/chart" uri="{C3380CC4-5D6E-409C-BE32-E72D297353CC}">
                    <c16:uniqueId val="{00000015-5D44-4F00-9577-D954F68935B7}"/>
                  </c:ext>
                </c:extLst>
              </c15:ser>
            </c15:filteredLineSeries>
            <c15:filteredLineSeries>
              <c15:ser>
                <c:idx val="22"/>
                <c:order val="22"/>
                <c:tx>
                  <c:v>Couverture des Importations par les Exportations (%)</c:v>
                </c:tx>
                <c:spPr>
                  <a:ln w="28575" cap="rnd">
                    <a:solidFill>
                      <a:srgbClr val="92D050"/>
                    </a:solidFill>
                    <a:round/>
                  </a:ln>
                  <a:effectLst/>
                </c:spPr>
                <c:marker>
                  <c:symbol val="none"/>
                </c:marker>
                <c:cat>
                  <c:strLit>
                    <c:ptCount val="5"/>
                    <c:pt idx="0">
                      <c:v>3. TRIM.2023</c:v>
                    </c:pt>
                    <c:pt idx="1">
                      <c:v>4. TRIM.2023</c:v>
                    </c:pt>
                    <c:pt idx="2">
                      <c:v>1. TRIM.2024</c:v>
                    </c:pt>
                    <c:pt idx="3">
                      <c:v>2. TRIM.2024</c:v>
                    </c:pt>
                    <c:pt idx="4">
                      <c:v>3.Trim2024</c:v>
                    </c:pt>
                  </c:strLit>
                </c:cat>
                <c:val>
                  <c:numLit>
                    <c:formatCode>0%</c:formatCode>
                    <c:ptCount val="5"/>
                    <c:pt idx="0">
                      <c:v>0.78628932807249763</c:v>
                    </c:pt>
                    <c:pt idx="1">
                      <c:v>0.719628612597074</c:v>
                    </c:pt>
                    <c:pt idx="2">
                      <c:v>0.72609704189861224</c:v>
                    </c:pt>
                    <c:pt idx="3">
                      <c:v>0.91660418237045505</c:v>
                    </c:pt>
                    <c:pt idx="4">
                      <c:v>0.90400000000000003</c:v>
                    </c:pt>
                  </c:numLit>
                </c:val>
                <c:smooth val="0"/>
                <c:extLst xmlns:c15="http://schemas.microsoft.com/office/drawing/2012/chart">
                  <c:ext xmlns:c16="http://schemas.microsoft.com/office/drawing/2014/chart" uri="{C3380CC4-5D6E-409C-BE32-E72D297353CC}">
                    <c16:uniqueId val="{00000016-5D44-4F00-9577-D954F68935B7}"/>
                  </c:ext>
                </c:extLst>
              </c15:ser>
            </c15:filteredLineSeries>
          </c:ext>
        </c:extLst>
      </c:lineChart>
      <c:catAx>
        <c:axId val="111309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110127"/>
        <c:crosses val="autoZero"/>
        <c:auto val="1"/>
        <c:lblAlgn val="ctr"/>
        <c:lblOffset val="100"/>
        <c:noMultiLvlLbl val="0"/>
      </c:catAx>
      <c:valAx>
        <c:axId val="1113110127"/>
        <c:scaling>
          <c:orientation val="minMax"/>
        </c:scaling>
        <c:delete val="0"/>
        <c:axPos val="l"/>
        <c:majorGridlines>
          <c:spPr>
            <a:ln w="9525" cap="flat" cmpd="sng" algn="ctr">
              <a:solidFill>
                <a:schemeClr val="tx1">
                  <a:lumMod val="15000"/>
                  <a:lumOff val="85000"/>
                </a:schemeClr>
              </a:solidFill>
              <a:round/>
            </a:ln>
            <a:effectLst>
              <a:softEdge rad="139700"/>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113096399"/>
        <c:crosses val="autoZero"/>
        <c:crossBetween val="between"/>
      </c:valAx>
      <c:spPr>
        <a:solidFill>
          <a:schemeClr val="bg1"/>
        </a:solidFill>
        <a:ln>
          <a:solidFill>
            <a:schemeClr val="bg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legend>
    <c:plotVisOnly val="1"/>
    <c:dispBlanksAs val="gap"/>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Importation</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5"/>
              <c:pt idx="0">
                <c:v>3. TRIM.2023</c:v>
              </c:pt>
              <c:pt idx="1">
                <c:v>4. TRIM.2023</c:v>
              </c:pt>
              <c:pt idx="2">
                <c:v>1. TRIM.2024</c:v>
              </c:pt>
              <c:pt idx="3">
                <c:v>2. TRIM.2024</c:v>
              </c:pt>
              <c:pt idx="4">
                <c:v>3.Trim2024</c:v>
              </c:pt>
            </c:strLit>
          </c:cat>
          <c:val>
            <c:numLit>
              <c:formatCode>#\ ##0.0</c:formatCode>
              <c:ptCount val="5"/>
              <c:pt idx="0">
                <c:v>867654.34785222798</c:v>
              </c:pt>
              <c:pt idx="1">
                <c:v>971257.66959889105</c:v>
              </c:pt>
              <c:pt idx="2">
                <c:v>918471.02635195712</c:v>
              </c:pt>
              <c:pt idx="3">
                <c:v>908637.45265812892</c:v>
              </c:pt>
              <c:pt idx="4">
                <c:v>1005645.7135923097</c:v>
              </c:pt>
            </c:numLit>
          </c:val>
          <c:smooth val="0"/>
          <c:extLst>
            <c:ext xmlns:c16="http://schemas.microsoft.com/office/drawing/2014/chart" uri="{C3380CC4-5D6E-409C-BE32-E72D297353CC}">
              <c16:uniqueId val="{00000000-7C79-4DDE-98C4-FBFFE494F4D3}"/>
            </c:ext>
          </c:extLst>
        </c:ser>
        <c:ser>
          <c:idx val="1"/>
          <c:order val="1"/>
          <c:tx>
            <c:v>Exportation</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5"/>
              <c:pt idx="0">
                <c:v>3. TRIM.2023</c:v>
              </c:pt>
              <c:pt idx="1">
                <c:v>4. TRIM.2023</c:v>
              </c:pt>
              <c:pt idx="2">
                <c:v>1. TRIM.2024</c:v>
              </c:pt>
              <c:pt idx="3">
                <c:v>2. TRIM.2024</c:v>
              </c:pt>
              <c:pt idx="4">
                <c:v>3.Trim2024</c:v>
              </c:pt>
            </c:strLit>
          </c:cat>
          <c:val>
            <c:numLit>
              <c:formatCode>_ * #\ ##0.0_)\ _$_ ;_ * \(#\ ##0.0\)\ _$_ ;_ * "-"??_)\ _$_ ;_ @_ </c:formatCode>
              <c:ptCount val="5"/>
              <c:pt idx="0">
                <c:v>624377.54000300006</c:v>
              </c:pt>
              <c:pt idx="1">
                <c:v>705188.87113599991</c:v>
              </c:pt>
              <c:pt idx="2">
                <c:v>838182.84880624991</c:v>
              </c:pt>
              <c:pt idx="3">
                <c:v>817093.05339099991</c:v>
              </c:pt>
              <c:pt idx="4">
                <c:v>855172.63749657292</c:v>
              </c:pt>
            </c:numLit>
          </c:val>
          <c:smooth val="0"/>
          <c:extLst>
            <c:ext xmlns:c16="http://schemas.microsoft.com/office/drawing/2014/chart" uri="{C3380CC4-5D6E-409C-BE32-E72D297353CC}">
              <c16:uniqueId val="{00000001-7C79-4DDE-98C4-FBFFE494F4D3}"/>
            </c:ext>
          </c:extLst>
        </c:ser>
        <c:dLbls>
          <c:showLegendKey val="0"/>
          <c:showVal val="0"/>
          <c:showCatName val="0"/>
          <c:showSerName val="0"/>
          <c:showPercent val="0"/>
          <c:showBubbleSize val="0"/>
        </c:dLbls>
        <c:marker val="1"/>
        <c:smooth val="0"/>
        <c:axId val="1021773088"/>
        <c:axId val="232335680"/>
      </c:lineChart>
      <c:catAx>
        <c:axId val="102177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BF"/>
          </a:p>
        </c:txPr>
        <c:crossAx val="232335680"/>
        <c:crosses val="autoZero"/>
        <c:auto val="1"/>
        <c:lblAlgn val="ctr"/>
        <c:lblOffset val="100"/>
        <c:noMultiLvlLbl val="0"/>
      </c:catAx>
      <c:valAx>
        <c:axId val="232335680"/>
        <c:scaling>
          <c:orientation val="minMax"/>
          <c:min val="5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BF"/>
          </a:p>
        </c:txPr>
        <c:crossAx val="1021773088"/>
        <c:crosses val="autoZero"/>
        <c:crossBetween val="between"/>
        <c:majorUnit val="50000"/>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rgbClr val="00B050"/>
      </a:solidFill>
      <a:round/>
    </a:ln>
    <a:effectLst/>
  </c:spPr>
  <c:txPr>
    <a:bodyPr/>
    <a:lstStyle/>
    <a:p>
      <a:pPr>
        <a:defRPr/>
      </a:pPr>
      <a:endParaRPr lang="fr-BF"/>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6185476815402E-2"/>
          <c:y val="0.17948308544765235"/>
          <c:w val="0.86928937007874019"/>
          <c:h val="0.63043999708369791"/>
        </c:manualLayout>
      </c:layout>
      <c:lineChart>
        <c:grouping val="standard"/>
        <c:varyColors val="0"/>
        <c:ser>
          <c:idx val="0"/>
          <c:order val="0"/>
          <c:tx>
            <c:v>Taux de change du Dollar (en Francs CFA)</c:v>
          </c:tx>
          <c:marker>
            <c:symbol val="none"/>
          </c:marker>
          <c:cat>
            <c:numLit>
              <c:formatCode>mmm\-yy</c:formatCode>
              <c:ptCount val="51"/>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pt idx="30">
                <c:v>44927</c:v>
              </c:pt>
              <c:pt idx="31">
                <c:v>44958</c:v>
              </c:pt>
              <c:pt idx="32">
                <c:v>44986</c:v>
              </c:pt>
              <c:pt idx="33">
                <c:v>45017</c:v>
              </c:pt>
              <c:pt idx="34">
                <c:v>45047</c:v>
              </c:pt>
              <c:pt idx="35">
                <c:v>45078</c:v>
              </c:pt>
              <c:pt idx="36">
                <c:v>45108</c:v>
              </c:pt>
              <c:pt idx="37">
                <c:v>45139</c:v>
              </c:pt>
              <c:pt idx="38">
                <c:v>45170</c:v>
              </c:pt>
              <c:pt idx="39">
                <c:v>45200</c:v>
              </c:pt>
              <c:pt idx="40">
                <c:v>45231</c:v>
              </c:pt>
              <c:pt idx="41">
                <c:v>45261</c:v>
              </c:pt>
              <c:pt idx="42">
                <c:v>45292</c:v>
              </c:pt>
              <c:pt idx="43">
                <c:v>45323</c:v>
              </c:pt>
              <c:pt idx="44">
                <c:v>45352</c:v>
              </c:pt>
              <c:pt idx="45">
                <c:v>45383</c:v>
              </c:pt>
              <c:pt idx="46">
                <c:v>45413</c:v>
              </c:pt>
              <c:pt idx="47">
                <c:v>45444</c:v>
              </c:pt>
              <c:pt idx="48">
                <c:v>45474</c:v>
              </c:pt>
              <c:pt idx="49">
                <c:v>45505</c:v>
              </c:pt>
              <c:pt idx="50">
                <c:v>45536</c:v>
              </c:pt>
            </c:numLit>
          </c:cat>
          <c:val>
            <c:numLit>
              <c:formatCode>#\ ##0.0</c:formatCode>
              <c:ptCount val="51"/>
              <c:pt idx="0">
                <c:v>572.37130342568253</c:v>
              </c:pt>
              <c:pt idx="1">
                <c:v>554.58844289445176</c:v>
              </c:pt>
              <c:pt idx="2">
                <c:v>556.28421881376664</c:v>
              </c:pt>
              <c:pt idx="3">
                <c:v>557.07587313563533</c:v>
              </c:pt>
              <c:pt idx="4">
                <c:v>554.46844451492746</c:v>
              </c:pt>
              <c:pt idx="5">
                <c:v>539.02687269476223</c:v>
              </c:pt>
              <c:pt idx="6">
                <c:v>538.97655936975536</c:v>
              </c:pt>
              <c:pt idx="7">
                <c:v>542.22040629357105</c:v>
              </c:pt>
              <c:pt idx="8">
                <c:v>551.29869114548626</c:v>
              </c:pt>
              <c:pt idx="9">
                <c:v>547.62466593162094</c:v>
              </c:pt>
              <c:pt idx="10">
                <c:v>540.08419060206313</c:v>
              </c:pt>
              <c:pt idx="11">
                <c:v>544.55361270906462</c:v>
              </c:pt>
              <c:pt idx="12">
                <c:v>554.87553810552754</c:v>
              </c:pt>
              <c:pt idx="13">
                <c:v>557.24046274388184</c:v>
              </c:pt>
              <c:pt idx="14">
                <c:v>557.32123062660753</c:v>
              </c:pt>
              <c:pt idx="15">
                <c:v>565.4121650742012</c:v>
              </c:pt>
              <c:pt idx="16">
                <c:v>574.77286708775625</c:v>
              </c:pt>
              <c:pt idx="17">
                <c:v>580.30118232211919</c:v>
              </c:pt>
              <c:pt idx="18">
                <c:v>579.78126422655839</c:v>
              </c:pt>
              <c:pt idx="19">
                <c:v>578.37890893172448</c:v>
              </c:pt>
              <c:pt idx="20">
                <c:v>595.3224078158496</c:v>
              </c:pt>
              <c:pt idx="21">
                <c:v>606.43197959839063</c:v>
              </c:pt>
              <c:pt idx="22">
                <c:v>620.14188682105419</c:v>
              </c:pt>
              <c:pt idx="23">
                <c:v>620.90096940673163</c:v>
              </c:pt>
              <c:pt idx="24">
                <c:v>644.56520703337208</c:v>
              </c:pt>
              <c:pt idx="25">
                <c:v>647.70000000000005</c:v>
              </c:pt>
              <c:pt idx="26">
                <c:v>662.50221826894438</c:v>
              </c:pt>
              <c:pt idx="27">
                <c:v>667.66319471048143</c:v>
              </c:pt>
              <c:pt idx="28">
                <c:v>643.30202704481917</c:v>
              </c:pt>
              <c:pt idx="29">
                <c:v>619.49785425824382</c:v>
              </c:pt>
              <c:pt idx="30">
                <c:v>609.1864081582662</c:v>
              </c:pt>
              <c:pt idx="31">
                <c:v>612.24616140192643</c:v>
              </c:pt>
              <c:pt idx="32">
                <c:v>612.7749991642238</c:v>
              </c:pt>
              <c:pt idx="33">
                <c:v>598.09353314966711</c:v>
              </c:pt>
              <c:pt idx="34">
                <c:v>603.66036467713059</c:v>
              </c:pt>
              <c:pt idx="35">
                <c:v>605.1835846483234</c:v>
              </c:pt>
              <c:pt idx="36">
                <c:v>593.2641265094702</c:v>
              </c:pt>
              <c:pt idx="37">
                <c:v>601.32709833270178</c:v>
              </c:pt>
              <c:pt idx="38">
                <c:v>614.00350832972708</c:v>
              </c:pt>
              <c:pt idx="39">
                <c:v>621.03103739036931</c:v>
              </c:pt>
              <c:pt idx="40">
                <c:v>606.99125880362328</c:v>
              </c:pt>
              <c:pt idx="41">
                <c:v>601.6863186386588</c:v>
              </c:pt>
              <c:pt idx="42">
                <c:v>601.52107623722429</c:v>
              </c:pt>
              <c:pt idx="43">
                <c:v>607.67460870830405</c:v>
              </c:pt>
              <c:pt idx="44">
                <c:v>603.29047327935814</c:v>
              </c:pt>
              <c:pt idx="45">
                <c:v>611.48947797402127</c:v>
              </c:pt>
              <c:pt idx="46">
                <c:v>606.69389980255619</c:v>
              </c:pt>
              <c:pt idx="47">
                <c:v>609.70671069424441</c:v>
              </c:pt>
              <c:pt idx="48">
                <c:v>604.91292488908994</c:v>
              </c:pt>
              <c:pt idx="49">
                <c:v>595.71919407984967</c:v>
              </c:pt>
              <c:pt idx="50">
                <c:v>590.64721120577258</c:v>
              </c:pt>
            </c:numLit>
          </c:val>
          <c:smooth val="0"/>
          <c:extLst>
            <c:ext xmlns:c16="http://schemas.microsoft.com/office/drawing/2014/chart" uri="{C3380CC4-5D6E-409C-BE32-E72D297353CC}">
              <c16:uniqueId val="{00000000-DF4F-46E5-AE2B-FDAA1D84F721}"/>
            </c:ext>
          </c:extLst>
        </c:ser>
        <c:dLbls>
          <c:showLegendKey val="0"/>
          <c:showVal val="0"/>
          <c:showCatName val="0"/>
          <c:showSerName val="0"/>
          <c:showPercent val="0"/>
          <c:showBubbleSize val="0"/>
        </c:dLbls>
        <c:marker val="1"/>
        <c:smooth val="0"/>
        <c:axId val="117688960"/>
        <c:axId val="117690752"/>
      </c:lineChart>
      <c:lineChart>
        <c:grouping val="standard"/>
        <c:varyColors val="0"/>
        <c:ser>
          <c:idx val="1"/>
          <c:order val="1"/>
          <c:tx>
            <c:v>Cours mondial du coton (Indice Liverpool $ US / tonne)</c:v>
          </c:tx>
          <c:marker>
            <c:symbol val="none"/>
          </c:marker>
          <c:cat>
            <c:numLit>
              <c:formatCode>mmm\-yy</c:formatCode>
              <c:ptCount val="51"/>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pt idx="30">
                <c:v>44927</c:v>
              </c:pt>
              <c:pt idx="31">
                <c:v>44958</c:v>
              </c:pt>
              <c:pt idx="32">
                <c:v>44986</c:v>
              </c:pt>
              <c:pt idx="33">
                <c:v>45017</c:v>
              </c:pt>
              <c:pt idx="34">
                <c:v>45047</c:v>
              </c:pt>
              <c:pt idx="35">
                <c:v>45078</c:v>
              </c:pt>
              <c:pt idx="36">
                <c:v>45108</c:v>
              </c:pt>
              <c:pt idx="37">
                <c:v>45139</c:v>
              </c:pt>
              <c:pt idx="38">
                <c:v>45170</c:v>
              </c:pt>
              <c:pt idx="39">
                <c:v>45200</c:v>
              </c:pt>
              <c:pt idx="40">
                <c:v>45231</c:v>
              </c:pt>
              <c:pt idx="41">
                <c:v>45261</c:v>
              </c:pt>
              <c:pt idx="42">
                <c:v>45292</c:v>
              </c:pt>
              <c:pt idx="43">
                <c:v>45323</c:v>
              </c:pt>
              <c:pt idx="44">
                <c:v>45352</c:v>
              </c:pt>
              <c:pt idx="45">
                <c:v>45383</c:v>
              </c:pt>
              <c:pt idx="46">
                <c:v>45413</c:v>
              </c:pt>
              <c:pt idx="47">
                <c:v>45444</c:v>
              </c:pt>
              <c:pt idx="48">
                <c:v>45474</c:v>
              </c:pt>
              <c:pt idx="49">
                <c:v>45505</c:v>
              </c:pt>
              <c:pt idx="50">
                <c:v>45536</c:v>
              </c:pt>
            </c:numLit>
          </c:cat>
          <c:val>
            <c:numLit>
              <c:formatCode>#\ ##0.0</c:formatCode>
              <c:ptCount val="51"/>
              <c:pt idx="0">
                <c:v>1.5106056240000001</c:v>
              </c:pt>
              <c:pt idx="1">
                <c:v>1.541911228</c:v>
              </c:pt>
              <c:pt idx="2">
                <c:v>1.5610914220000001</c:v>
              </c:pt>
              <c:pt idx="3">
                <c:v>1.649496684</c:v>
              </c:pt>
              <c:pt idx="4">
                <c:v>1.711226044</c:v>
              </c:pt>
              <c:pt idx="5">
                <c:v>1.7861831239999999</c:v>
              </c:pt>
              <c:pt idx="6">
                <c:v>1.9230900259999999</c:v>
              </c:pt>
              <c:pt idx="7">
                <c:v>2.0450055119999999</c:v>
              </c:pt>
              <c:pt idx="8">
                <c:v>2.0161249899999998</c:v>
              </c:pt>
              <c:pt idx="9">
                <c:v>2.0002517260000001</c:v>
              </c:pt>
              <c:pt idx="10">
                <c:v>2.0037791179999997</c:v>
              </c:pt>
              <c:pt idx="11">
                <c:v>2.0833659</c:v>
              </c:pt>
              <c:pt idx="12">
                <c:v>2.1539137400000001</c:v>
              </c:pt>
              <c:pt idx="13">
                <c:v>2.2332800599999998</c:v>
              </c:pt>
              <c:pt idx="14">
                <c:v>2.2857500160000002</c:v>
              </c:pt>
              <c:pt idx="15">
                <c:v>2.5877829559999999</c:v>
              </c:pt>
              <c:pt idx="16">
                <c:v>2.7897261480000002</c:v>
              </c:pt>
              <c:pt idx="17">
                <c:v>2.6464258479999998</c:v>
              </c:pt>
              <c:pt idx="18">
                <c:v>2.9112007100000001</c:v>
              </c:pt>
              <c:pt idx="19">
                <c:v>3.0514145419999998</c:v>
              </c:pt>
              <c:pt idx="20">
                <c:v>3.1113802060000002</c:v>
              </c:pt>
              <c:pt idx="21">
                <c:v>3.4242157839999998</c:v>
              </c:pt>
              <c:pt idx="22">
                <c:v>3.6100652499999999</c:v>
              </c:pt>
              <c:pt idx="23">
                <c:v>3.3988626540000002</c:v>
              </c:pt>
              <c:pt idx="24">
                <c:v>2.8887135860000002</c:v>
              </c:pt>
              <c:pt idx="25">
                <c:v>2.742988204</c:v>
              </c:pt>
              <c:pt idx="26">
                <c:v>2.607844998</c:v>
              </c:pt>
              <c:pt idx="27">
                <c:v>2.1975652160000001</c:v>
              </c:pt>
              <c:pt idx="28">
                <c:v>2.2255638900000001</c:v>
              </c:pt>
              <c:pt idx="29">
                <c:v>2.2238000000000002</c:v>
              </c:pt>
              <c:pt idx="30">
                <c:v>2.2109999999999999</c:v>
              </c:pt>
              <c:pt idx="31">
                <c:v>2.1909999999999998</c:v>
              </c:pt>
              <c:pt idx="32">
                <c:v>2.1030000000000002</c:v>
              </c:pt>
              <c:pt idx="33">
                <c:v>2.0979163920000001</c:v>
              </c:pt>
              <c:pt idx="34">
                <c:v>2.0734451100000002</c:v>
              </c:pt>
              <c:pt idx="35">
                <c:v>2.0388325759999999</c:v>
              </c:pt>
              <c:pt idx="36">
                <c:v>2.0542649160000002</c:v>
              </c:pt>
              <c:pt idx="37">
                <c:v>2.1148919660000001</c:v>
              </c:pt>
              <c:pt idx="38">
                <c:v>2.1594252900000002</c:v>
              </c:pt>
              <c:pt idx="39">
                <c:v>2.1062939479999998</c:v>
              </c:pt>
              <c:pt idx="40">
                <c:v>1.994299252</c:v>
              </c:pt>
              <c:pt idx="41">
                <c:v>1.9954015620000001</c:v>
              </c:pt>
              <c:pt idx="42">
                <c:v>2.0300140959999999</c:v>
              </c:pt>
              <c:pt idx="43">
                <c:v>2.187864888</c:v>
              </c:pt>
              <c:pt idx="44">
                <c:v>2.1988879880000001</c:v>
              </c:pt>
              <c:pt idx="45">
                <c:v>1.9907718599999999</c:v>
              </c:pt>
              <c:pt idx="46">
                <c:v>1.9069963000000001</c:v>
              </c:pt>
              <c:pt idx="47">
                <c:v>1.833802916</c:v>
              </c:pt>
              <c:pt idx="48">
                <c:v>1.792796984</c:v>
              </c:pt>
              <c:pt idx="49">
                <c:v>1.7612709179999999</c:v>
              </c:pt>
              <c:pt idx="50">
                <c:v>1.818370576</c:v>
              </c:pt>
            </c:numLit>
          </c:val>
          <c:smooth val="0"/>
          <c:extLst>
            <c:ext xmlns:c16="http://schemas.microsoft.com/office/drawing/2014/chart" uri="{C3380CC4-5D6E-409C-BE32-E72D297353CC}">
              <c16:uniqueId val="{00000001-DF4F-46E5-AE2B-FDAA1D84F721}"/>
            </c:ext>
          </c:extLst>
        </c:ser>
        <c:dLbls>
          <c:showLegendKey val="0"/>
          <c:showVal val="0"/>
          <c:showCatName val="0"/>
          <c:showSerName val="0"/>
          <c:showPercent val="0"/>
          <c:showBubbleSize val="0"/>
        </c:dLbls>
        <c:marker val="1"/>
        <c:smooth val="0"/>
        <c:axId val="500044784"/>
        <c:axId val="500020784"/>
      </c:lineChart>
      <c:dateAx>
        <c:axId val="117688960"/>
        <c:scaling>
          <c:orientation val="minMax"/>
        </c:scaling>
        <c:delete val="0"/>
        <c:axPos val="b"/>
        <c:numFmt formatCode="mmm\-yy" sourceLinked="1"/>
        <c:majorTickMark val="out"/>
        <c:minorTickMark val="none"/>
        <c:tickLblPos val="nextTo"/>
        <c:txPr>
          <a:bodyPr rot="-2940000"/>
          <a:lstStyle/>
          <a:p>
            <a:pPr>
              <a:defRPr sz="700" b="1"/>
            </a:pPr>
            <a:endParaRPr lang="fr-BF"/>
          </a:p>
        </c:txPr>
        <c:crossAx val="117690752"/>
        <c:crosses val="autoZero"/>
        <c:auto val="1"/>
        <c:lblOffset val="100"/>
        <c:baseTimeUnit val="months"/>
        <c:majorUnit val="5"/>
        <c:majorTimeUnit val="months"/>
      </c:dateAx>
      <c:valAx>
        <c:axId val="117690752"/>
        <c:scaling>
          <c:orientation val="minMax"/>
        </c:scaling>
        <c:delete val="0"/>
        <c:axPos val="l"/>
        <c:majorGridlines>
          <c:spPr>
            <a:ln>
              <a:solidFill>
                <a:srgbClr val="4F81BD"/>
              </a:solidFill>
              <a:prstDash val="sysDot"/>
            </a:ln>
          </c:spPr>
        </c:majorGridlines>
        <c:numFmt formatCode="0" sourceLinked="0"/>
        <c:majorTickMark val="out"/>
        <c:minorTickMark val="none"/>
        <c:tickLblPos val="nextTo"/>
        <c:crossAx val="117688960"/>
        <c:crosses val="autoZero"/>
        <c:crossBetween val="between"/>
      </c:valAx>
      <c:valAx>
        <c:axId val="500020784"/>
        <c:scaling>
          <c:orientation val="minMax"/>
        </c:scaling>
        <c:delete val="0"/>
        <c:axPos val="r"/>
        <c:numFmt formatCode="#\ ##0.0" sourceLinked="1"/>
        <c:majorTickMark val="out"/>
        <c:minorTickMark val="none"/>
        <c:tickLblPos val="nextTo"/>
        <c:crossAx val="500044784"/>
        <c:crosses val="max"/>
        <c:crossBetween val="between"/>
      </c:valAx>
      <c:dateAx>
        <c:axId val="500044784"/>
        <c:scaling>
          <c:orientation val="minMax"/>
        </c:scaling>
        <c:delete val="1"/>
        <c:axPos val="b"/>
        <c:numFmt formatCode="mmm\-yy" sourceLinked="1"/>
        <c:majorTickMark val="out"/>
        <c:minorTickMark val="none"/>
        <c:tickLblPos val="nextTo"/>
        <c:crossAx val="500020784"/>
        <c:crosses val="autoZero"/>
        <c:auto val="1"/>
        <c:lblOffset val="100"/>
        <c:baseTimeUnit val="months"/>
      </c:dateAx>
    </c:plotArea>
    <c:legend>
      <c:legendPos val="t"/>
      <c:layout>
        <c:manualLayout>
          <c:xMode val="edge"/>
          <c:yMode val="edge"/>
          <c:x val="0.12793424151845867"/>
          <c:y val="2.4091121580292408E-2"/>
          <c:w val="0.71581628884923565"/>
          <c:h val="0.10643417943394849"/>
        </c:manualLayout>
      </c:layout>
      <c:overlay val="0"/>
      <c:spPr>
        <a:ln>
          <a:solidFill>
            <a:srgbClr val="00B050"/>
          </a:solidFill>
        </a:ln>
      </c:spPr>
      <c:txPr>
        <a:bodyPr/>
        <a:lstStyle/>
        <a:p>
          <a:pPr>
            <a:defRPr sz="600"/>
          </a:pPr>
          <a:endParaRPr lang="fr-BF"/>
        </a:p>
      </c:txPr>
    </c:legend>
    <c:plotVisOnly val="1"/>
    <c:dispBlanksAs val="gap"/>
    <c:showDLblsOverMax val="0"/>
  </c:chart>
  <c:spPr>
    <a:solidFill>
      <a:srgbClr val="70AD47">
        <a:lumMod val="40000"/>
        <a:lumOff val="60000"/>
      </a:srgbClr>
    </a:solidFill>
    <a:ln>
      <a:solidFill>
        <a:srgbClr val="00B050"/>
      </a:solid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6185476815402E-2"/>
          <c:y val="0.17948308544765235"/>
          <c:w val="0.86928937007874019"/>
          <c:h val="0.68529575737044779"/>
        </c:manualLayout>
      </c:layout>
      <c:lineChart>
        <c:grouping val="standard"/>
        <c:varyColors val="0"/>
        <c:ser>
          <c:idx val="1"/>
          <c:order val="0"/>
          <c:tx>
            <c:v>Cours mondial du pétrole (en $ US / Baril)</c:v>
          </c:tx>
          <c:marker>
            <c:symbol val="none"/>
          </c:marker>
          <c:cat>
            <c:numLit>
              <c:formatCode>mmm\-yy</c:formatCode>
              <c:ptCount val="51"/>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pt idx="30">
                <c:v>44927</c:v>
              </c:pt>
              <c:pt idx="31">
                <c:v>44958</c:v>
              </c:pt>
              <c:pt idx="32">
                <c:v>44986</c:v>
              </c:pt>
              <c:pt idx="33">
                <c:v>45017</c:v>
              </c:pt>
              <c:pt idx="34">
                <c:v>45047</c:v>
              </c:pt>
              <c:pt idx="35">
                <c:v>45078</c:v>
              </c:pt>
              <c:pt idx="36">
                <c:v>45108</c:v>
              </c:pt>
              <c:pt idx="37">
                <c:v>45139</c:v>
              </c:pt>
              <c:pt idx="38">
                <c:v>45170</c:v>
              </c:pt>
              <c:pt idx="39">
                <c:v>45200</c:v>
              </c:pt>
              <c:pt idx="40">
                <c:v>45231</c:v>
              </c:pt>
              <c:pt idx="41">
                <c:v>45261</c:v>
              </c:pt>
              <c:pt idx="42">
                <c:v>45292</c:v>
              </c:pt>
              <c:pt idx="43">
                <c:v>45323</c:v>
              </c:pt>
              <c:pt idx="44">
                <c:v>45352</c:v>
              </c:pt>
              <c:pt idx="45">
                <c:v>45383</c:v>
              </c:pt>
              <c:pt idx="46">
                <c:v>45413</c:v>
              </c:pt>
              <c:pt idx="47">
                <c:v>45444</c:v>
              </c:pt>
              <c:pt idx="48">
                <c:v>45474</c:v>
              </c:pt>
              <c:pt idx="49">
                <c:v>45505</c:v>
              </c:pt>
              <c:pt idx="50">
                <c:v>45536</c:v>
              </c:pt>
            </c:numLit>
          </c:cat>
          <c:val>
            <c:numLit>
              <c:formatCode>#\ ##0.0</c:formatCode>
              <c:ptCount val="51"/>
              <c:pt idx="0">
                <c:v>42.81</c:v>
              </c:pt>
              <c:pt idx="1">
                <c:v>44.26</c:v>
              </c:pt>
              <c:pt idx="2">
                <c:v>41.09</c:v>
              </c:pt>
              <c:pt idx="3">
                <c:v>40.47</c:v>
              </c:pt>
              <c:pt idx="4">
                <c:v>43.23</c:v>
              </c:pt>
              <c:pt idx="5">
                <c:v>49.87</c:v>
              </c:pt>
              <c:pt idx="6">
                <c:v>54.55</c:v>
              </c:pt>
              <c:pt idx="7">
                <c:v>61.96</c:v>
              </c:pt>
              <c:pt idx="8">
                <c:v>65.19</c:v>
              </c:pt>
              <c:pt idx="9">
                <c:v>64.77</c:v>
              </c:pt>
              <c:pt idx="10">
                <c:v>68.040000000000006</c:v>
              </c:pt>
              <c:pt idx="11">
                <c:v>73.069999999999993</c:v>
              </c:pt>
              <c:pt idx="12">
                <c:v>74.39</c:v>
              </c:pt>
              <c:pt idx="13">
                <c:v>70.02</c:v>
              </c:pt>
              <c:pt idx="14">
                <c:v>74.599999999999994</c:v>
              </c:pt>
              <c:pt idx="15">
                <c:v>83.65</c:v>
              </c:pt>
              <c:pt idx="16">
                <c:v>80.77</c:v>
              </c:pt>
              <c:pt idx="17">
                <c:v>74.31</c:v>
              </c:pt>
              <c:pt idx="18">
                <c:v>85.53</c:v>
              </c:pt>
              <c:pt idx="19">
                <c:v>95.76</c:v>
              </c:pt>
              <c:pt idx="20">
                <c:v>115.59</c:v>
              </c:pt>
              <c:pt idx="21">
                <c:v>105.78</c:v>
              </c:pt>
              <c:pt idx="22">
                <c:v>112.37</c:v>
              </c:pt>
              <c:pt idx="23">
                <c:v>120.08</c:v>
              </c:pt>
              <c:pt idx="24">
                <c:v>108.92</c:v>
              </c:pt>
              <c:pt idx="25">
                <c:v>98.6</c:v>
              </c:pt>
              <c:pt idx="26">
                <c:v>90.16</c:v>
              </c:pt>
              <c:pt idx="27">
                <c:v>93.13</c:v>
              </c:pt>
              <c:pt idx="28">
                <c:v>91.07</c:v>
              </c:pt>
              <c:pt idx="29">
                <c:v>80.900000000000006</c:v>
              </c:pt>
              <c:pt idx="30">
                <c:v>83.1</c:v>
              </c:pt>
              <c:pt idx="31">
                <c:v>82.7</c:v>
              </c:pt>
              <c:pt idx="32">
                <c:v>78.5</c:v>
              </c:pt>
              <c:pt idx="33">
                <c:v>84.11</c:v>
              </c:pt>
              <c:pt idx="34">
                <c:v>75.7</c:v>
              </c:pt>
              <c:pt idx="35">
                <c:v>74.89</c:v>
              </c:pt>
              <c:pt idx="36">
                <c:v>80.099999999999994</c:v>
              </c:pt>
              <c:pt idx="37">
                <c:v>86.162999999999997</c:v>
              </c:pt>
              <c:pt idx="38">
                <c:v>94</c:v>
              </c:pt>
              <c:pt idx="39">
                <c:v>91.061000000000007</c:v>
              </c:pt>
              <c:pt idx="40">
                <c:v>83.183000000000007</c:v>
              </c:pt>
              <c:pt idx="41">
                <c:v>77.858000000000004</c:v>
              </c:pt>
              <c:pt idx="42">
                <c:v>80.227000000000004</c:v>
              </c:pt>
              <c:pt idx="43">
                <c:v>83.763999999999996</c:v>
              </c:pt>
              <c:pt idx="44">
                <c:v>85.447000000000003</c:v>
              </c:pt>
              <c:pt idx="45">
                <c:v>90.054000000000002</c:v>
              </c:pt>
              <c:pt idx="46">
                <c:v>81.995000000000005</c:v>
              </c:pt>
              <c:pt idx="47">
                <c:v>82.555000000000007</c:v>
              </c:pt>
              <c:pt idx="48">
                <c:v>85.296000000000006</c:v>
              </c:pt>
              <c:pt idx="49">
                <c:v>80.863</c:v>
              </c:pt>
              <c:pt idx="50">
                <c:v>74.293000000000006</c:v>
              </c:pt>
            </c:numLit>
          </c:val>
          <c:smooth val="0"/>
          <c:extLst>
            <c:ext xmlns:c16="http://schemas.microsoft.com/office/drawing/2014/chart" uri="{C3380CC4-5D6E-409C-BE32-E72D297353CC}">
              <c16:uniqueId val="{00000000-8DA7-40F6-A74A-69208FC6D685}"/>
            </c:ext>
          </c:extLst>
        </c:ser>
        <c:ser>
          <c:idx val="2"/>
          <c:order val="1"/>
          <c:tx>
            <c:v>Cours mondial de l'Or (en $ US / g)</c:v>
          </c:tx>
          <c:marker>
            <c:symbol val="none"/>
          </c:marker>
          <c:cat>
            <c:numLit>
              <c:formatCode>mmm\-yy</c:formatCode>
              <c:ptCount val="51"/>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pt idx="30">
                <c:v>44927</c:v>
              </c:pt>
              <c:pt idx="31">
                <c:v>44958</c:v>
              </c:pt>
              <c:pt idx="32">
                <c:v>44986</c:v>
              </c:pt>
              <c:pt idx="33">
                <c:v>45017</c:v>
              </c:pt>
              <c:pt idx="34">
                <c:v>45047</c:v>
              </c:pt>
              <c:pt idx="35">
                <c:v>45078</c:v>
              </c:pt>
              <c:pt idx="36">
                <c:v>45108</c:v>
              </c:pt>
              <c:pt idx="37">
                <c:v>45139</c:v>
              </c:pt>
              <c:pt idx="38">
                <c:v>45170</c:v>
              </c:pt>
              <c:pt idx="39">
                <c:v>45200</c:v>
              </c:pt>
              <c:pt idx="40">
                <c:v>45231</c:v>
              </c:pt>
              <c:pt idx="41">
                <c:v>45261</c:v>
              </c:pt>
              <c:pt idx="42">
                <c:v>45292</c:v>
              </c:pt>
              <c:pt idx="43">
                <c:v>45323</c:v>
              </c:pt>
              <c:pt idx="44">
                <c:v>45352</c:v>
              </c:pt>
              <c:pt idx="45">
                <c:v>45383</c:v>
              </c:pt>
              <c:pt idx="46">
                <c:v>45413</c:v>
              </c:pt>
              <c:pt idx="47">
                <c:v>45444</c:v>
              </c:pt>
              <c:pt idx="48">
                <c:v>45474</c:v>
              </c:pt>
              <c:pt idx="49">
                <c:v>45505</c:v>
              </c:pt>
              <c:pt idx="50">
                <c:v>45536</c:v>
              </c:pt>
            </c:numLit>
          </c:cat>
          <c:val>
            <c:numLit>
              <c:formatCode>#\ ##0.0</c:formatCode>
              <c:ptCount val="51"/>
              <c:pt idx="0">
                <c:v>59.189920313155298</c:v>
              </c:pt>
              <c:pt idx="1">
                <c:v>63.381672025723475</c:v>
              </c:pt>
              <c:pt idx="2">
                <c:v>61.84814381759719</c:v>
              </c:pt>
              <c:pt idx="3">
                <c:v>61.174437299035368</c:v>
              </c:pt>
              <c:pt idx="4">
                <c:v>60.11261675088042</c:v>
              </c:pt>
              <c:pt idx="5">
                <c:v>59.607640483846268</c:v>
              </c:pt>
              <c:pt idx="6">
                <c:v>60.118167202572337</c:v>
              </c:pt>
              <c:pt idx="7">
                <c:v>58.328135048231502</c:v>
              </c:pt>
              <c:pt idx="8">
                <c:v>55.355515168460776</c:v>
              </c:pt>
              <c:pt idx="9">
                <c:v>56.553054662379431</c:v>
              </c:pt>
              <c:pt idx="10">
                <c:v>59.407090878321199</c:v>
              </c:pt>
              <c:pt idx="11">
                <c:v>59.038512130955851</c:v>
              </c:pt>
              <c:pt idx="12">
                <c:v>58.06664717918737</c:v>
              </c:pt>
              <c:pt idx="13">
                <c:v>57.366100137804317</c:v>
              </c:pt>
              <c:pt idx="14">
                <c:v>58.324758842443728</c:v>
              </c:pt>
              <c:pt idx="15">
                <c:v>57.057877813504838</c:v>
              </c:pt>
              <c:pt idx="16">
                <c:v>58.530327389652157</c:v>
              </c:pt>
              <c:pt idx="17">
                <c:v>57.516479099678456</c:v>
              </c:pt>
              <c:pt idx="18">
                <c:v>58.402250803858514</c:v>
              </c:pt>
              <c:pt idx="19">
                <c:v>59.733681672025725</c:v>
              </c:pt>
              <c:pt idx="20">
                <c:v>62.617922549979035</c:v>
              </c:pt>
              <c:pt idx="21">
                <c:v>62.219918767981049</c:v>
              </c:pt>
              <c:pt idx="22">
                <c:v>59.535063543102112</c:v>
              </c:pt>
              <c:pt idx="23">
                <c:v>59.013665594855304</c:v>
              </c:pt>
              <c:pt idx="24">
                <c:v>55.911269330883478</c:v>
              </c:pt>
              <c:pt idx="25">
                <c:v>56.772508038585215</c:v>
              </c:pt>
              <c:pt idx="26">
                <c:v>54.19239013933548</c:v>
              </c:pt>
              <c:pt idx="27">
                <c:v>53.55649977032612</c:v>
              </c:pt>
              <c:pt idx="28">
                <c:v>55.479026600409235</c:v>
              </c:pt>
              <c:pt idx="29">
                <c:v>57.691318327974273</c:v>
              </c:pt>
              <c:pt idx="30">
                <c:v>61.019292604501608</c:v>
              </c:pt>
              <c:pt idx="31">
                <c:v>59.688102893890672</c:v>
              </c:pt>
              <c:pt idx="32">
                <c:v>61.369774919614144</c:v>
              </c:pt>
              <c:pt idx="33">
                <c:v>64.271436227223987</c:v>
              </c:pt>
              <c:pt idx="34">
                <c:v>64.076768488745984</c:v>
              </c:pt>
              <c:pt idx="35">
                <c:v>62.495615317158702</c:v>
              </c:pt>
              <c:pt idx="36">
                <c:v>51.335266235036578</c:v>
              </c:pt>
              <c:pt idx="37">
                <c:v>50.588804448456528</c:v>
              </c:pt>
              <c:pt idx="38">
                <c:v>50.515412156895188</c:v>
              </c:pt>
              <c:pt idx="39">
                <c:v>61.500859287317624</c:v>
              </c:pt>
              <c:pt idx="40">
                <c:v>63.777824541713422</c:v>
              </c:pt>
              <c:pt idx="41">
                <c:v>65.319394433013258</c:v>
              </c:pt>
              <c:pt idx="42">
                <c:v>65.447004769921449</c:v>
              </c:pt>
              <c:pt idx="43">
                <c:v>65.11947628845779</c:v>
              </c:pt>
              <c:pt idx="44">
                <c:v>69.394852752057616</c:v>
              </c:pt>
              <c:pt idx="45">
                <c:v>75.112142979619847</c:v>
              </c:pt>
              <c:pt idx="46">
                <c:v>75.570742700372335</c:v>
              </c:pt>
              <c:pt idx="47">
                <c:v>74.78510125622698</c:v>
              </c:pt>
              <c:pt idx="48">
                <c:v>76.864672165524965</c:v>
              </c:pt>
              <c:pt idx="49">
                <c:v>79.364568978716903</c:v>
              </c:pt>
              <c:pt idx="50">
                <c:v>82.576328280508349</c:v>
              </c:pt>
            </c:numLit>
          </c:val>
          <c:smooth val="0"/>
          <c:extLst>
            <c:ext xmlns:c16="http://schemas.microsoft.com/office/drawing/2014/chart" uri="{C3380CC4-5D6E-409C-BE32-E72D297353CC}">
              <c16:uniqueId val="{00000001-8DA7-40F6-A74A-69208FC6D685}"/>
            </c:ext>
          </c:extLst>
        </c:ser>
        <c:dLbls>
          <c:showLegendKey val="0"/>
          <c:showVal val="0"/>
          <c:showCatName val="0"/>
          <c:showSerName val="0"/>
          <c:showPercent val="0"/>
          <c:showBubbleSize val="0"/>
        </c:dLbls>
        <c:smooth val="0"/>
        <c:axId val="117688960"/>
        <c:axId val="117690752"/>
      </c:lineChart>
      <c:dateAx>
        <c:axId val="117688960"/>
        <c:scaling>
          <c:orientation val="minMax"/>
        </c:scaling>
        <c:delete val="0"/>
        <c:axPos val="b"/>
        <c:numFmt formatCode="mmm\-yy" sourceLinked="1"/>
        <c:majorTickMark val="out"/>
        <c:minorTickMark val="none"/>
        <c:tickLblPos val="nextTo"/>
        <c:txPr>
          <a:bodyPr rot="-2640000"/>
          <a:lstStyle/>
          <a:p>
            <a:pPr>
              <a:defRPr sz="700" b="1"/>
            </a:pPr>
            <a:endParaRPr lang="fr-BF"/>
          </a:p>
        </c:txPr>
        <c:crossAx val="117690752"/>
        <c:crosses val="autoZero"/>
        <c:auto val="1"/>
        <c:lblOffset val="100"/>
        <c:baseTimeUnit val="months"/>
        <c:majorUnit val="5"/>
        <c:majorTimeUnit val="months"/>
      </c:dateAx>
      <c:valAx>
        <c:axId val="117690752"/>
        <c:scaling>
          <c:orientation val="minMax"/>
        </c:scaling>
        <c:delete val="0"/>
        <c:axPos val="l"/>
        <c:majorGridlines>
          <c:spPr>
            <a:ln>
              <a:solidFill>
                <a:srgbClr val="4F81BD"/>
              </a:solidFill>
              <a:prstDash val="sysDot"/>
            </a:ln>
          </c:spPr>
        </c:majorGridlines>
        <c:numFmt formatCode="0" sourceLinked="0"/>
        <c:majorTickMark val="out"/>
        <c:minorTickMark val="none"/>
        <c:tickLblPos val="nextTo"/>
        <c:crossAx val="117688960"/>
        <c:crosses val="autoZero"/>
        <c:crossBetween val="between"/>
      </c:valAx>
    </c:plotArea>
    <c:legend>
      <c:legendPos val="t"/>
      <c:layout>
        <c:manualLayout>
          <c:xMode val="edge"/>
          <c:yMode val="edge"/>
          <c:x val="0.11463622061208285"/>
          <c:y val="4.417107426386549E-2"/>
          <c:w val="0.83525569284882262"/>
          <c:h val="9.8356162957369514E-2"/>
        </c:manualLayout>
      </c:layout>
      <c:overlay val="0"/>
      <c:spPr>
        <a:ln>
          <a:solidFill>
            <a:srgbClr val="00B050"/>
          </a:solidFill>
        </a:ln>
      </c:spPr>
      <c:txPr>
        <a:bodyPr/>
        <a:lstStyle/>
        <a:p>
          <a:pPr>
            <a:defRPr sz="600"/>
          </a:pPr>
          <a:endParaRPr lang="fr-BF"/>
        </a:p>
      </c:txPr>
    </c:legend>
    <c:plotVisOnly val="1"/>
    <c:dispBlanksAs val="gap"/>
    <c:showDLblsOverMax val="0"/>
  </c:chart>
  <c:spPr>
    <a:solidFill>
      <a:srgbClr val="70AD47">
        <a:lumMod val="40000"/>
        <a:lumOff val="60000"/>
      </a:srgbClr>
    </a:solidFill>
    <a:ln>
      <a:solidFill>
        <a:srgbClr val="00B050"/>
      </a:solid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6481504241013E-2"/>
          <c:y val="5.0332137631039955E-2"/>
          <c:w val="0.91734488591939078"/>
          <c:h val="0.78171371596900241"/>
        </c:manualLayout>
      </c:layout>
      <c:barChart>
        <c:barDir val="col"/>
        <c:grouping val="clustered"/>
        <c:varyColors val="0"/>
        <c:ser>
          <c:idx val="0"/>
          <c:order val="0"/>
          <c:tx>
            <c:v>Circulation fiduciaire</c:v>
          </c:tx>
          <c:invertIfNegative val="0"/>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370.47084328199998</c:v>
              </c:pt>
              <c:pt idx="1">
                <c:v>383.140696248425</c:v>
              </c:pt>
              <c:pt idx="2">
                <c:v>389.288254832956</c:v>
              </c:pt>
              <c:pt idx="3">
                <c:v>396.19907098728902</c:v>
              </c:pt>
              <c:pt idx="4">
                <c:v>402.87479088104203</c:v>
              </c:pt>
              <c:pt idx="5">
                <c:v>447.88524436486398</c:v>
              </c:pt>
              <c:pt idx="6">
                <c:v>455.48230536099999</c:v>
              </c:pt>
              <c:pt idx="7">
                <c:v>467.60939213299997</c:v>
              </c:pt>
              <c:pt idx="8">
                <c:v>494.75071774899993</c:v>
              </c:pt>
              <c:pt idx="9">
                <c:v>504.11075422199997</c:v>
              </c:pt>
              <c:pt idx="10">
                <c:v>502.67899937599992</c:v>
              </c:pt>
              <c:pt idx="11">
                <c:v>513.30257099599999</c:v>
              </c:pt>
              <c:pt idx="12">
                <c:v>508.445812655</c:v>
              </c:pt>
              <c:pt idx="13">
                <c:v>512.52333656199994</c:v>
              </c:pt>
              <c:pt idx="14">
                <c:v>498.427988094</c:v>
              </c:pt>
              <c:pt idx="15">
                <c:v>493.41945155699995</c:v>
              </c:pt>
              <c:pt idx="16">
                <c:v>527.28241877000005</c:v>
              </c:pt>
              <c:pt idx="17">
                <c:v>577.81096395400016</c:v>
              </c:pt>
              <c:pt idx="18">
                <c:v>556.15485447408037</c:v>
              </c:pt>
              <c:pt idx="19">
                <c:v>564.45864322721116</c:v>
              </c:pt>
              <c:pt idx="20">
                <c:v>596.91050461700002</c:v>
              </c:pt>
              <c:pt idx="21">
                <c:v>593.0085980918933</c:v>
              </c:pt>
              <c:pt idx="22">
                <c:v>597.80315791134547</c:v>
              </c:pt>
              <c:pt idx="23">
                <c:v>571.95605468917836</c:v>
              </c:pt>
              <c:pt idx="24">
                <c:v>566.1833044629999</c:v>
              </c:pt>
              <c:pt idx="25">
                <c:v>562.48034102199995</c:v>
              </c:pt>
              <c:pt idx="26">
                <c:v>554.64895519900006</c:v>
              </c:pt>
              <c:pt idx="27">
                <c:v>557.22728732200005</c:v>
              </c:pt>
              <c:pt idx="28">
                <c:v>592.666747203</c:v>
              </c:pt>
              <c:pt idx="29">
                <c:v>655.88045644454292</c:v>
              </c:pt>
              <c:pt idx="30">
                <c:v>641.43941933963845</c:v>
              </c:pt>
              <c:pt idx="31">
                <c:v>649.78554837003003</c:v>
              </c:pt>
              <c:pt idx="32">
                <c:v>654.77673972598882</c:v>
              </c:pt>
              <c:pt idx="33">
                <c:v>667.73314264209307</c:v>
              </c:pt>
              <c:pt idx="34">
                <c:v>692.87994507299993</c:v>
              </c:pt>
              <c:pt idx="35">
                <c:v>661.87057758999993</c:v>
              </c:pt>
              <c:pt idx="36">
                <c:v>683.86547867499996</c:v>
              </c:pt>
              <c:pt idx="37">
                <c:v>645.20461593300001</c:v>
              </c:pt>
              <c:pt idx="38">
                <c:v>626.61868268600006</c:v>
              </c:pt>
              <c:pt idx="39">
                <c:v>632.46072877000006</c:v>
              </c:pt>
              <c:pt idx="40">
                <c:v>636.86056889916335</c:v>
              </c:pt>
              <c:pt idx="41">
                <c:v>697.68567470958476</c:v>
              </c:pt>
              <c:pt idx="42">
                <c:v>677.28951742907759</c:v>
              </c:pt>
              <c:pt idx="43">
                <c:v>664.31510174878542</c:v>
              </c:pt>
              <c:pt idx="44">
                <c:v>681.38280337900005</c:v>
              </c:pt>
              <c:pt idx="45">
                <c:v>694.81758351500014</c:v>
              </c:pt>
              <c:pt idx="46">
                <c:v>658.79299317000005</c:v>
              </c:pt>
              <c:pt idx="47">
                <c:v>635.84013341812897</c:v>
              </c:pt>
              <c:pt idx="48">
                <c:v>619.66947138400008</c:v>
              </c:pt>
              <c:pt idx="49">
                <c:v>592.80179774073054</c:v>
              </c:pt>
              <c:pt idx="50">
                <c:v>648.643576897</c:v>
              </c:pt>
              <c:pt idx="51">
                <c:v>671.53595779400007</c:v>
              </c:pt>
              <c:pt idx="52">
                <c:v>737.675421873</c:v>
              </c:pt>
              <c:pt idx="53">
                <c:v>833.54291078699998</c:v>
              </c:pt>
              <c:pt idx="54">
                <c:v>802.93570887800001</c:v>
              </c:pt>
              <c:pt idx="55">
                <c:v>807.37070134200007</c:v>
              </c:pt>
              <c:pt idx="56">
                <c:v>833.3663855210001</c:v>
              </c:pt>
              <c:pt idx="57">
                <c:v>889.96556564100001</c:v>
              </c:pt>
              <c:pt idx="58">
                <c:v>835.85004947300001</c:v>
              </c:pt>
              <c:pt idx="59">
                <c:v>825.13500047900004</c:v>
              </c:pt>
              <c:pt idx="60">
                <c:v>797.78235572500012</c:v>
              </c:pt>
              <c:pt idx="61">
                <c:v>767.574278865</c:v>
              </c:pt>
              <c:pt idx="62">
                <c:v>738.004078241</c:v>
              </c:pt>
              <c:pt idx="63">
                <c:v>740.392667426</c:v>
              </c:pt>
              <c:pt idx="64">
                <c:v>785.4504543270001</c:v>
              </c:pt>
              <c:pt idx="65">
                <c:v>828.74838173000012</c:v>
              </c:pt>
              <c:pt idx="66">
                <c:v>823.79585933800001</c:v>
              </c:pt>
              <c:pt idx="67">
                <c:v>826.7502541340001</c:v>
              </c:pt>
              <c:pt idx="68">
                <c:v>858.63758405400006</c:v>
              </c:pt>
              <c:pt idx="69">
                <c:v>900.03724503499996</c:v>
              </c:pt>
              <c:pt idx="70">
                <c:v>909.28460970600008</c:v>
              </c:pt>
              <c:pt idx="71">
                <c:v>923.48333448599999</c:v>
              </c:pt>
              <c:pt idx="72">
                <c:v>917.14915839100001</c:v>
              </c:pt>
              <c:pt idx="73">
                <c:v>923.61169018800001</c:v>
              </c:pt>
              <c:pt idx="74">
                <c:v>933.14057847800018</c:v>
              </c:pt>
              <c:pt idx="75">
                <c:v>909.10119619900001</c:v>
              </c:pt>
              <c:pt idx="76">
                <c:v>936.48323727700006</c:v>
              </c:pt>
              <c:pt idx="77">
                <c:v>986.10114882400012</c:v>
              </c:pt>
              <c:pt idx="78">
                <c:v>966.40376012700006</c:v>
              </c:pt>
              <c:pt idx="79">
                <c:v>970.61523102800004</c:v>
              </c:pt>
              <c:pt idx="80">
                <c:v>986.01292398299995</c:v>
              </c:pt>
              <c:pt idx="81">
                <c:v>1020.61290896</c:v>
              </c:pt>
              <c:pt idx="82">
                <c:v>1060.2597071550001</c:v>
              </c:pt>
              <c:pt idx="83">
                <c:v>1086.3953938499999</c:v>
              </c:pt>
            </c:numLit>
          </c:val>
          <c:extLst>
            <c:ext xmlns:c16="http://schemas.microsoft.com/office/drawing/2014/chart" uri="{C3380CC4-5D6E-409C-BE32-E72D297353CC}">
              <c16:uniqueId val="{00000000-7C54-4417-B74D-E652CE799A9F}"/>
            </c:ext>
          </c:extLst>
        </c:ser>
        <c:ser>
          <c:idx val="1"/>
          <c:order val="1"/>
          <c:tx>
            <c:v>Dépôts transférables</c:v>
          </c:tx>
          <c:invertIfNegative val="0"/>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1483.0051150961424</c:v>
              </c:pt>
              <c:pt idx="1">
                <c:v>1389.1792660684418</c:v>
              </c:pt>
              <c:pt idx="2">
                <c:v>1408.9334970832335</c:v>
              </c:pt>
              <c:pt idx="3">
                <c:v>1374.8607745172606</c:v>
              </c:pt>
              <c:pt idx="4">
                <c:v>1473.8939114464188</c:v>
              </c:pt>
              <c:pt idx="5">
                <c:v>1577.7467324755287</c:v>
              </c:pt>
              <c:pt idx="6">
                <c:v>1555.2988111509999</c:v>
              </c:pt>
              <c:pt idx="7">
                <c:v>1589.5912991499999</c:v>
              </c:pt>
              <c:pt idx="8">
                <c:v>1666.090048408</c:v>
              </c:pt>
              <c:pt idx="9">
                <c:v>1659.106201906</c:v>
              </c:pt>
              <c:pt idx="10">
                <c:v>1695.2392778340002</c:v>
              </c:pt>
              <c:pt idx="11">
                <c:v>1672.6648020580001</c:v>
              </c:pt>
              <c:pt idx="12">
                <c:v>1552.4878647739999</c:v>
              </c:pt>
              <c:pt idx="13">
                <c:v>1611.1873344400001</c:v>
              </c:pt>
              <c:pt idx="14">
                <c:v>1546.776219371</c:v>
              </c:pt>
              <c:pt idx="15">
                <c:v>1504.1816670400001</c:v>
              </c:pt>
              <c:pt idx="16">
                <c:v>1523.7622451220002</c:v>
              </c:pt>
              <c:pt idx="17">
                <c:v>1710.9678940620001</c:v>
              </c:pt>
              <c:pt idx="18">
                <c:v>1561.4909430540001</c:v>
              </c:pt>
              <c:pt idx="19">
                <c:v>1636.5610427029999</c:v>
              </c:pt>
              <c:pt idx="20">
                <c:v>1835.5257073700002</c:v>
              </c:pt>
              <c:pt idx="21">
                <c:v>1673.6478806139999</c:v>
              </c:pt>
              <c:pt idx="22">
                <c:v>1716.605932829</c:v>
              </c:pt>
              <c:pt idx="23">
                <c:v>1779.0833197980003</c:v>
              </c:pt>
              <c:pt idx="24">
                <c:v>1660.054592836</c:v>
              </c:pt>
              <c:pt idx="25">
                <c:v>1668.4155016899999</c:v>
              </c:pt>
              <c:pt idx="26">
                <c:v>1651.3846579810001</c:v>
              </c:pt>
              <c:pt idx="27">
                <c:v>1613.313057307</c:v>
              </c:pt>
              <c:pt idx="28">
                <c:v>1676.8675171490002</c:v>
              </c:pt>
              <c:pt idx="29">
                <c:v>1828.6421499549999</c:v>
              </c:pt>
              <c:pt idx="30">
                <c:v>1834.5314103149999</c:v>
              </c:pt>
              <c:pt idx="31">
                <c:v>1898.8955691780002</c:v>
              </c:pt>
              <c:pt idx="32">
                <c:v>1887.5419678849998</c:v>
              </c:pt>
              <c:pt idx="33">
                <c:v>1941.0860471189999</c:v>
              </c:pt>
              <c:pt idx="34">
                <c:v>2050.5817973869998</c:v>
              </c:pt>
              <c:pt idx="35">
                <c:v>2123.55626312</c:v>
              </c:pt>
              <c:pt idx="36">
                <c:v>1912.8814978089999</c:v>
              </c:pt>
              <c:pt idx="37">
                <c:v>1933.0922765450002</c:v>
              </c:pt>
              <c:pt idx="38">
                <c:v>2047.0703964170002</c:v>
              </c:pt>
              <c:pt idx="39">
                <c:v>1903.805072202</c:v>
              </c:pt>
              <c:pt idx="40">
                <c:v>2040.8259189729999</c:v>
              </c:pt>
              <c:pt idx="41">
                <c:v>2300.480586912</c:v>
              </c:pt>
              <c:pt idx="42">
                <c:v>2245.673037304</c:v>
              </c:pt>
              <c:pt idx="43">
                <c:v>2280.9538020489999</c:v>
              </c:pt>
              <c:pt idx="44">
                <c:v>2453.5429812570001</c:v>
              </c:pt>
              <c:pt idx="45">
                <c:v>2437.1786688339998</c:v>
              </c:pt>
              <c:pt idx="46">
                <c:v>2443.4435870559996</c:v>
              </c:pt>
              <c:pt idx="47">
                <c:v>2568.778376755</c:v>
              </c:pt>
              <c:pt idx="48">
                <c:v>2564.5620450610004</c:v>
              </c:pt>
              <c:pt idx="49">
                <c:v>2396.564953776</c:v>
              </c:pt>
              <c:pt idx="50">
                <c:v>2453.0367143889998</c:v>
              </c:pt>
              <c:pt idx="51">
                <c:v>2405.7117832479998</c:v>
              </c:pt>
              <c:pt idx="52">
                <c:v>2324.3443692370001</c:v>
              </c:pt>
              <c:pt idx="53">
                <c:v>2783.6456819710002</c:v>
              </c:pt>
              <c:pt idx="54">
                <c:v>2633.4108219939994</c:v>
              </c:pt>
              <c:pt idx="55">
                <c:v>2526.7033283820001</c:v>
              </c:pt>
              <c:pt idx="56">
                <c:v>2712.2345806119997</c:v>
              </c:pt>
              <c:pt idx="57">
                <c:v>2471.5377282479999</c:v>
              </c:pt>
              <c:pt idx="58">
                <c:v>2579.9564671369994</c:v>
              </c:pt>
              <c:pt idx="59">
                <c:v>2726.0595514409997</c:v>
              </c:pt>
              <c:pt idx="60">
                <c:v>2712.5537556019999</c:v>
              </c:pt>
              <c:pt idx="61">
                <c:v>2692.2841766889997</c:v>
              </c:pt>
              <c:pt idx="62">
                <c:v>2682.8821712329996</c:v>
              </c:pt>
              <c:pt idx="63">
                <c:v>2455.6303334100003</c:v>
              </c:pt>
              <c:pt idx="64">
                <c:v>2516.9423734750003</c:v>
              </c:pt>
              <c:pt idx="65">
                <c:v>2813.9410329239995</c:v>
              </c:pt>
              <c:pt idx="66">
                <c:v>2678.9427819900002</c:v>
              </c:pt>
              <c:pt idx="67">
                <c:v>2406.3967885699999</c:v>
              </c:pt>
              <c:pt idx="68">
                <c:v>2550.6226424810002</c:v>
              </c:pt>
              <c:pt idx="69">
                <c:v>2549.7487594269996</c:v>
              </c:pt>
              <c:pt idx="70">
                <c:v>2606.9043459149998</c:v>
              </c:pt>
              <c:pt idx="71">
                <c:v>2690.4704537129996</c:v>
              </c:pt>
              <c:pt idx="72">
                <c:v>2625.6817730969997</c:v>
              </c:pt>
              <c:pt idx="73">
                <c:v>2551.1044592650001</c:v>
              </c:pt>
              <c:pt idx="74">
                <c:v>2693.1156919209998</c:v>
              </c:pt>
              <c:pt idx="75">
                <c:v>2581.2692009709999</c:v>
              </c:pt>
              <c:pt idx="76">
                <c:v>2489.0704990740001</c:v>
              </c:pt>
              <c:pt idx="77">
                <c:v>2491.7672695840001</c:v>
              </c:pt>
              <c:pt idx="78">
                <c:v>2393.7560068399998</c:v>
              </c:pt>
              <c:pt idx="79">
                <c:v>2633.4856944880003</c:v>
              </c:pt>
              <c:pt idx="80">
                <c:v>2574.5984891410003</c:v>
              </c:pt>
              <c:pt idx="81">
                <c:v>2426.583377986</c:v>
              </c:pt>
              <c:pt idx="82">
                <c:v>2624.6136953999999</c:v>
              </c:pt>
              <c:pt idx="83">
                <c:v>2749.2134212410001</c:v>
              </c:pt>
            </c:numLit>
          </c:val>
          <c:extLst>
            <c:ext xmlns:c16="http://schemas.microsoft.com/office/drawing/2014/chart" uri="{C3380CC4-5D6E-409C-BE32-E72D297353CC}">
              <c16:uniqueId val="{00000001-7C54-4417-B74D-E652CE799A9F}"/>
            </c:ext>
          </c:extLst>
        </c:ser>
        <c:dLbls>
          <c:showLegendKey val="0"/>
          <c:showVal val="0"/>
          <c:showCatName val="0"/>
          <c:showSerName val="0"/>
          <c:showPercent val="0"/>
          <c:showBubbleSize val="0"/>
        </c:dLbls>
        <c:gapWidth val="150"/>
        <c:axId val="682172312"/>
        <c:axId val="682170744"/>
      </c:barChart>
      <c:catAx>
        <c:axId val="682172312"/>
        <c:scaling>
          <c:orientation val="minMax"/>
        </c:scaling>
        <c:delete val="0"/>
        <c:axPos val="b"/>
        <c:numFmt formatCode="[$-40C]mmm\-yy;@" sourceLinked="1"/>
        <c:majorTickMark val="out"/>
        <c:minorTickMark val="in"/>
        <c:tickLblPos val="low"/>
        <c:spPr>
          <a:ln w="12700">
            <a:solidFill>
              <a:srgbClr val="000000"/>
            </a:solidFill>
            <a:prstDash val="solid"/>
          </a:ln>
        </c:spPr>
        <c:txPr>
          <a:bodyPr rot="2100000" vert="horz"/>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682170744"/>
        <c:crosses val="autoZero"/>
        <c:auto val="0"/>
        <c:lblAlgn val="ctr"/>
        <c:lblOffset val="100"/>
        <c:tickLblSkip val="1"/>
        <c:tickMarkSkip val="1"/>
        <c:noMultiLvlLbl val="0"/>
      </c:catAx>
      <c:valAx>
        <c:axId val="682170744"/>
        <c:scaling>
          <c:orientation val="minMax"/>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328427256503E-3"/>
              <c:y val="0.29255537064176135"/>
            </c:manualLayout>
          </c:layout>
          <c:overlay val="0"/>
          <c:spPr>
            <a:noFill/>
            <a:ln w="25400">
              <a:noFill/>
            </a:ln>
          </c:spPr>
        </c:title>
        <c:numFmt formatCode="General"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682172312"/>
        <c:crosses val="autoZero"/>
        <c:crossBetween val="between"/>
      </c:valAx>
      <c:spPr>
        <a:solidFill>
          <a:srgbClr val="FFFFFF"/>
        </a:solidFill>
        <a:ln w="3175">
          <a:solidFill>
            <a:srgbClr val="000000"/>
          </a:solidFill>
          <a:prstDash val="solid"/>
        </a:ln>
      </c:spPr>
    </c:plotArea>
    <c:legend>
      <c:legendPos val="r"/>
      <c:layout>
        <c:manualLayout>
          <c:xMode val="edge"/>
          <c:yMode val="edge"/>
          <c:x val="8.8638548064693151E-2"/>
          <c:y val="9.6001315534977955E-2"/>
          <c:w val="0.12843988195969286"/>
          <c:h val="0.1908768578698552"/>
        </c:manualLayout>
      </c:layout>
      <c:overlay val="0"/>
      <c:spPr>
        <a:solidFill>
          <a:srgbClr val="FFFFFF"/>
        </a:solidFill>
        <a:ln w="25400">
          <a:noFill/>
        </a:ln>
      </c:spPr>
      <c:txPr>
        <a:bodyPr/>
        <a:lstStyle/>
        <a:p>
          <a:pPr>
            <a:defRPr sz="10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oddHeader>&amp;LComité de Prévision et de Conjoncture&amp;RTableau de bord de l’économie - 1er trimestre 2024</c:oddHeader>
      <c:oddFooter>&amp;C&amp;P</c:oddFooter>
    </c:headerFooter>
    <c:pageMargins b="0.98425196850393704" l="0.78740157480314965" r="0.78740157480314965" t="0.98425196850393704" header="0.51181102362204722" footer="0.51181102362204722"/>
    <c:pageSetup firstPageNumber="29" orientation="portrait" useFirstPageNumber="1"/>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ENSEMBLE IHPC</c:v>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133.34263116000002</c:v>
              </c:pt>
              <c:pt idx="1">
                <c:v>133.23119429000005</c:v>
              </c:pt>
              <c:pt idx="2">
                <c:v>132.12287429000006</c:v>
              </c:pt>
              <c:pt idx="3">
                <c:v>129.06581515000005</c:v>
              </c:pt>
              <c:pt idx="4">
                <c:v>128.44381332397401</c:v>
              </c:pt>
              <c:pt idx="5">
                <c:v>127.60931542</c:v>
              </c:pt>
              <c:pt idx="6">
                <c:v>125.44593053999999</c:v>
              </c:pt>
              <c:pt idx="7">
                <c:v>124.79216410999997</c:v>
              </c:pt>
              <c:pt idx="8">
                <c:v>126.19224217000001</c:v>
              </c:pt>
              <c:pt idx="9">
                <c:v>127.13718759</c:v>
              </c:pt>
              <c:pt idx="10">
                <c:v>129.29721126000001</c:v>
              </c:pt>
              <c:pt idx="11">
                <c:v>128.07451846000001</c:v>
              </c:pt>
              <c:pt idx="12">
                <c:v>126.02636161000001</c:v>
              </c:pt>
              <c:pt idx="13">
                <c:v>126.44912232000003</c:v>
              </c:pt>
              <c:pt idx="14">
                <c:v>127.09062953</c:v>
              </c:pt>
              <c:pt idx="15">
                <c:v>126.29818422000002</c:v>
              </c:pt>
              <c:pt idx="16">
                <c:v>124.29561928</c:v>
              </c:pt>
              <c:pt idx="17">
                <c:v>122.68747968000001</c:v>
              </c:pt>
              <c:pt idx="18">
                <c:v>122.0667859</c:v>
              </c:pt>
              <c:pt idx="19">
                <c:v>121.53550749000001</c:v>
              </c:pt>
              <c:pt idx="20">
                <c:v>120.99631079</c:v>
              </c:pt>
              <c:pt idx="21">
                <c:v>123.24</c:v>
              </c:pt>
              <c:pt idx="22">
                <c:v>125.75</c:v>
              </c:pt>
              <c:pt idx="23">
                <c:v>127.54</c:v>
              </c:pt>
              <c:pt idx="24">
                <c:v>128.91</c:v>
              </c:pt>
              <c:pt idx="25">
                <c:v>128.53</c:v>
              </c:pt>
              <c:pt idx="26">
                <c:v>128.13</c:v>
              </c:pt>
              <c:pt idx="27">
                <c:v>126.95</c:v>
              </c:pt>
              <c:pt idx="28">
                <c:v>124.51</c:v>
              </c:pt>
              <c:pt idx="29">
                <c:v>122.22</c:v>
              </c:pt>
              <c:pt idx="30">
                <c:v>118.64</c:v>
              </c:pt>
              <c:pt idx="31">
                <c:v>114.39</c:v>
              </c:pt>
              <c:pt idx="32">
                <c:v>111.81</c:v>
              </c:pt>
              <c:pt idx="33">
                <c:v>112.47</c:v>
              </c:pt>
              <c:pt idx="34">
                <c:v>112.12</c:v>
              </c:pt>
              <c:pt idx="35">
                <c:v>110.86</c:v>
              </c:pt>
              <c:pt idx="36">
                <c:v>110.69</c:v>
              </c:pt>
              <c:pt idx="37">
                <c:v>108.82</c:v>
              </c:pt>
              <c:pt idx="38">
                <c:v>108.37</c:v>
              </c:pt>
              <c:pt idx="39">
                <c:v>107.81</c:v>
              </c:pt>
              <c:pt idx="40">
                <c:v>107.95</c:v>
              </c:pt>
              <c:pt idx="41">
                <c:v>106.17</c:v>
              </c:pt>
              <c:pt idx="42">
                <c:v>104.54</c:v>
              </c:pt>
              <c:pt idx="43">
                <c:v>103.89</c:v>
              </c:pt>
              <c:pt idx="44">
                <c:v>104.33</c:v>
              </c:pt>
              <c:pt idx="45">
                <c:v>104.15</c:v>
              </c:pt>
              <c:pt idx="46">
                <c:v>105.82</c:v>
              </c:pt>
              <c:pt idx="47">
                <c:v>106.69</c:v>
              </c:pt>
              <c:pt idx="48">
                <c:v>106.02</c:v>
              </c:pt>
              <c:pt idx="49">
                <c:v>105.85</c:v>
              </c:pt>
              <c:pt idx="50">
                <c:v>104.66</c:v>
              </c:pt>
              <c:pt idx="51">
                <c:v>104.15</c:v>
              </c:pt>
              <c:pt idx="52">
                <c:v>105.51</c:v>
              </c:pt>
              <c:pt idx="53">
                <c:v>101.53</c:v>
              </c:pt>
              <c:pt idx="54">
                <c:v>101.97</c:v>
              </c:pt>
              <c:pt idx="55">
                <c:v>102.23</c:v>
              </c:pt>
              <c:pt idx="56">
                <c:v>101.26</c:v>
              </c:pt>
              <c:pt idx="57">
                <c:v>101.79</c:v>
              </c:pt>
              <c:pt idx="58">
                <c:v>101.26</c:v>
              </c:pt>
              <c:pt idx="59">
                <c:v>102.02</c:v>
              </c:pt>
              <c:pt idx="60">
                <c:v>101.47</c:v>
              </c:pt>
              <c:pt idx="61">
                <c:v>101.68</c:v>
              </c:pt>
              <c:pt idx="62">
                <c:v>103.22</c:v>
              </c:pt>
              <c:pt idx="63">
                <c:v>102.99</c:v>
              </c:pt>
              <c:pt idx="64">
                <c:v>103.29</c:v>
              </c:pt>
              <c:pt idx="65">
                <c:v>102.76</c:v>
              </c:pt>
              <c:pt idx="66">
                <c:v>102.28</c:v>
              </c:pt>
              <c:pt idx="67">
                <c:v>101.77</c:v>
              </c:pt>
              <c:pt idx="68">
                <c:v>102.19</c:v>
              </c:pt>
              <c:pt idx="69">
                <c:v>104.46</c:v>
              </c:pt>
              <c:pt idx="70">
                <c:v>104.52</c:v>
              </c:pt>
              <c:pt idx="71">
                <c:v>106.05</c:v>
              </c:pt>
            </c:numLit>
          </c:val>
          <c:smooth val="0"/>
          <c:extLst>
            <c:ext xmlns:c16="http://schemas.microsoft.com/office/drawing/2014/chart" uri="{C3380CC4-5D6E-409C-BE32-E72D297353CC}">
              <c16:uniqueId val="{00000000-2EC4-405D-87FD-D679D5EF7C41}"/>
            </c:ext>
          </c:extLst>
        </c:ser>
        <c:ser>
          <c:idx val="1"/>
          <c:order val="1"/>
          <c:tx>
            <c:v>PRODUITS ALIM. ET BOISSONS NON ALC.</c:v>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Ref>
              <c:f>SectReel_IHPC!$M$31:$M$102</c:f>
              <c:numCache>
                <c:formatCode>0.0</c:formatCode>
                <c:ptCount val="72"/>
                <c:pt idx="0">
                  <c:v>154.81</c:v>
                </c:pt>
                <c:pt idx="1">
                  <c:v>154.91999999999999</c:v>
                </c:pt>
                <c:pt idx="2">
                  <c:v>152.81</c:v>
                </c:pt>
                <c:pt idx="3">
                  <c:v>146.55000000000001</c:v>
                </c:pt>
                <c:pt idx="4">
                  <c:v>144.63</c:v>
                </c:pt>
                <c:pt idx="5">
                  <c:v>142.57141126661176</c:v>
                </c:pt>
                <c:pt idx="6">
                  <c:v>139.31631992297832</c:v>
                </c:pt>
                <c:pt idx="7">
                  <c:v>138.00462197788616</c:v>
                </c:pt>
                <c:pt idx="8">
                  <c:v>138.10361262326157</c:v>
                </c:pt>
                <c:pt idx="9">
                  <c:v>139.88154424061693</c:v>
                </c:pt>
                <c:pt idx="10">
                  <c:v>143.69792049466088</c:v>
                </c:pt>
                <c:pt idx="11">
                  <c:v>143.04524911447007</c:v>
                </c:pt>
                <c:pt idx="12">
                  <c:v>141.00660161817265</c:v>
                </c:pt>
                <c:pt idx="13">
                  <c:v>141.07602477291164</c:v>
                </c:pt>
                <c:pt idx="14">
                  <c:v>142.33970062410674</c:v>
                </c:pt>
                <c:pt idx="15">
                  <c:v>141.68770148920518</c:v>
                </c:pt>
                <c:pt idx="16">
                  <c:v>138.63609164861057</c:v>
                </c:pt>
                <c:pt idx="17">
                  <c:v>136.0681002517556</c:v>
                </c:pt>
                <c:pt idx="18">
                  <c:v>134.92316197473673</c:v>
                </c:pt>
                <c:pt idx="19">
                  <c:v>134.34828200216472</c:v>
                </c:pt>
                <c:pt idx="20">
                  <c:v>133.91646427880886</c:v>
                </c:pt>
                <c:pt idx="21">
                  <c:v>138.97999999999999</c:v>
                </c:pt>
                <c:pt idx="22">
                  <c:v>143.59</c:v>
                </c:pt>
                <c:pt idx="23">
                  <c:v>146.62</c:v>
                </c:pt>
                <c:pt idx="24">
                  <c:v>149.37</c:v>
                </c:pt>
                <c:pt idx="25">
                  <c:v>148.96</c:v>
                </c:pt>
                <c:pt idx="26">
                  <c:v>148.96</c:v>
                </c:pt>
                <c:pt idx="27">
                  <c:v>146.41999999999999</c:v>
                </c:pt>
                <c:pt idx="28">
                  <c:v>142.22</c:v>
                </c:pt>
                <c:pt idx="29">
                  <c:v>138.16</c:v>
                </c:pt>
                <c:pt idx="30">
                  <c:v>133.18</c:v>
                </c:pt>
                <c:pt idx="31">
                  <c:v>124.88</c:v>
                </c:pt>
                <c:pt idx="32">
                  <c:v>120.89</c:v>
                </c:pt>
                <c:pt idx="33">
                  <c:v>121.19</c:v>
                </c:pt>
                <c:pt idx="34">
                  <c:v>120.07</c:v>
                </c:pt>
                <c:pt idx="35">
                  <c:v>118.53</c:v>
                </c:pt>
                <c:pt idx="36">
                  <c:v>118.19</c:v>
                </c:pt>
                <c:pt idx="37">
                  <c:v>114.78</c:v>
                </c:pt>
                <c:pt idx="38">
                  <c:v>113.93</c:v>
                </c:pt>
                <c:pt idx="39">
                  <c:v>113.59</c:v>
                </c:pt>
                <c:pt idx="40">
                  <c:v>113.58</c:v>
                </c:pt>
                <c:pt idx="41">
                  <c:v>109.95</c:v>
                </c:pt>
                <c:pt idx="42">
                  <c:v>107.19</c:v>
                </c:pt>
                <c:pt idx="43">
                  <c:v>105.98</c:v>
                </c:pt>
                <c:pt idx="44">
                  <c:v>105.93</c:v>
                </c:pt>
                <c:pt idx="45">
                  <c:v>106.05</c:v>
                </c:pt>
                <c:pt idx="46">
                  <c:v>108.91</c:v>
                </c:pt>
                <c:pt idx="47">
                  <c:v>109.39</c:v>
                </c:pt>
                <c:pt idx="48">
                  <c:v>108.87</c:v>
                </c:pt>
                <c:pt idx="49">
                  <c:v>108.19</c:v>
                </c:pt>
                <c:pt idx="50">
                  <c:v>107.85</c:v>
                </c:pt>
                <c:pt idx="51">
                  <c:v>107.25</c:v>
                </c:pt>
                <c:pt idx="52">
                  <c:v>108.99</c:v>
                </c:pt>
                <c:pt idx="53">
                  <c:v>102.4</c:v>
                </c:pt>
                <c:pt idx="54">
                  <c:v>101.53</c:v>
                </c:pt>
                <c:pt idx="55">
                  <c:v>100.92</c:v>
                </c:pt>
                <c:pt idx="56">
                  <c:v>100.15</c:v>
                </c:pt>
                <c:pt idx="57">
                  <c:v>100.62</c:v>
                </c:pt>
                <c:pt idx="58">
                  <c:v>100.2</c:v>
                </c:pt>
                <c:pt idx="59">
                  <c:v>100.78</c:v>
                </c:pt>
                <c:pt idx="60">
                  <c:v>100.71</c:v>
                </c:pt>
                <c:pt idx="61">
                  <c:v>101.47</c:v>
                </c:pt>
                <c:pt idx="62">
                  <c:v>104.7</c:v>
                </c:pt>
                <c:pt idx="63">
                  <c:v>103.58</c:v>
                </c:pt>
                <c:pt idx="64">
                  <c:v>104.3</c:v>
                </c:pt>
                <c:pt idx="65">
                  <c:v>102.93</c:v>
                </c:pt>
                <c:pt idx="66">
                  <c:v>102.17</c:v>
                </c:pt>
                <c:pt idx="67">
                  <c:v>101.3</c:v>
                </c:pt>
                <c:pt idx="68">
                  <c:v>102.31</c:v>
                </c:pt>
                <c:pt idx="69">
                  <c:v>106.27</c:v>
                </c:pt>
                <c:pt idx="70">
                  <c:v>106.65</c:v>
                </c:pt>
                <c:pt idx="71">
                  <c:v>109.9</c:v>
                </c:pt>
              </c:numCache>
            </c:numRef>
          </c:val>
          <c:smooth val="0"/>
          <c:extLst>
            <c:ext xmlns:c16="http://schemas.microsoft.com/office/drawing/2014/chart" uri="{C3380CC4-5D6E-409C-BE32-E72D297353CC}">
              <c16:uniqueId val="{00000001-2EC4-405D-87FD-D679D5EF7C4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494063808"/>
        <c:axId val="494064224"/>
      </c:lineChart>
      <c:dateAx>
        <c:axId val="494063808"/>
        <c:scaling>
          <c:orientation val="minMax"/>
        </c:scaling>
        <c:delete val="0"/>
        <c:axPos val="b"/>
        <c:numFmt formatCode="mm\ yyyy" sourceLinked="1"/>
        <c:majorTickMark val="out"/>
        <c:minorTickMark val="in"/>
        <c:tickLblPos val="nextTo"/>
        <c:spPr>
          <a:noFill/>
          <a:ln w="12700" cap="flat" cmpd="sng" algn="ctr">
            <a:solidFill>
              <a:schemeClr val="tx1">
                <a:alpha val="97000"/>
              </a:schemeClr>
            </a:solidFill>
            <a:round/>
          </a:ln>
          <a:effectLst/>
        </c:spPr>
        <c:txPr>
          <a:bodyPr rot="-3600000" spcFirstLastPara="1" vertOverflow="ellipsis"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494064224"/>
        <c:crosses val="autoZero"/>
        <c:auto val="1"/>
        <c:lblOffset val="100"/>
        <c:baseTimeUnit val="months"/>
        <c:majorUnit val="1"/>
        <c:majorTimeUnit val="months"/>
        <c:minorUnit val="1"/>
        <c:minorTimeUnit val="months"/>
      </c:dateAx>
      <c:valAx>
        <c:axId val="494064224"/>
        <c:scaling>
          <c:orientation val="minMax"/>
          <c:min val="98"/>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fr-BF"/>
          </a:p>
        </c:txPr>
        <c:crossAx val="494063808"/>
        <c:crossesAt val="42370"/>
        <c:crossBetween val="between"/>
      </c:valAx>
      <c:spPr>
        <a:gradFill>
          <a:gsLst>
            <a:gs pos="100000">
              <a:schemeClr val="lt1">
                <a:lumMod val="95000"/>
              </a:schemeClr>
            </a:gs>
            <a:gs pos="0">
              <a:schemeClr val="lt1"/>
            </a:gs>
          </a:gsLst>
          <a:lin ang="5400000" scaled="0"/>
        </a:gradFill>
        <a:ln w="22225">
          <a:solidFill>
            <a:srgbClr val="00B050">
              <a:alpha val="98000"/>
            </a:srgb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9050" cap="flat" cmpd="sng" algn="ctr">
      <a:solidFill>
        <a:srgbClr val="00B050">
          <a:alpha val="96000"/>
        </a:srgbClr>
      </a:solidFill>
      <a:round/>
    </a:ln>
    <a:effectLst/>
  </c:spPr>
  <c:txPr>
    <a:bodyPr/>
    <a:lstStyle/>
    <a:p>
      <a:pPr>
        <a:defRPr/>
      </a:pPr>
      <a:endParaRPr lang="fr-BF"/>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8620370222484E-2"/>
          <c:y val="3.7141956514175296E-2"/>
          <c:w val="0.8917044471875093"/>
          <c:h val="0.80764255397818596"/>
        </c:manualLayout>
      </c:layout>
      <c:lineChart>
        <c:grouping val="standard"/>
        <c:varyColors val="0"/>
        <c:ser>
          <c:idx val="0"/>
          <c:order val="0"/>
          <c:tx>
            <c:v>Créances intérieures</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2262.7193068913061</c:v>
              </c:pt>
              <c:pt idx="1">
                <c:v>2205.7952405882784</c:v>
              </c:pt>
              <c:pt idx="2">
                <c:v>2268.2651970117604</c:v>
              </c:pt>
              <c:pt idx="3">
                <c:v>2206.5715252970281</c:v>
              </c:pt>
              <c:pt idx="4">
                <c:v>2341.3833981174266</c:v>
              </c:pt>
              <c:pt idx="5">
                <c:v>2436.3076982104953</c:v>
              </c:pt>
              <c:pt idx="6">
                <c:v>2920.9207507430001</c:v>
              </c:pt>
              <c:pt idx="7">
                <c:v>2666.7208088909997</c:v>
              </c:pt>
              <c:pt idx="8">
                <c:v>2594.6044734740008</c:v>
              </c:pt>
              <c:pt idx="9">
                <c:v>2589.6169811579998</c:v>
              </c:pt>
              <c:pt idx="10">
                <c:v>2618.7031532740002</c:v>
              </c:pt>
              <c:pt idx="11">
                <c:v>2540.1024509100002</c:v>
              </c:pt>
              <c:pt idx="12">
                <c:v>2535.1702227170003</c:v>
              </c:pt>
              <c:pt idx="13">
                <c:v>2597.4150319750001</c:v>
              </c:pt>
              <c:pt idx="14">
                <c:v>2683.7665308769997</c:v>
              </c:pt>
              <c:pt idx="15">
                <c:v>2672.1659929669995</c:v>
              </c:pt>
              <c:pt idx="16">
                <c:v>2701.3786013340005</c:v>
              </c:pt>
              <c:pt idx="17">
                <c:v>2721.8996238999998</c:v>
              </c:pt>
              <c:pt idx="18">
                <c:v>2643.9239946839998</c:v>
              </c:pt>
              <c:pt idx="19">
                <c:v>2650.608200997</c:v>
              </c:pt>
              <c:pt idx="20">
                <c:v>2805.8215981940002</c:v>
              </c:pt>
              <c:pt idx="21">
                <c:v>2671.202181959</c:v>
              </c:pt>
              <c:pt idx="22">
                <c:v>2774.4306330579998</c:v>
              </c:pt>
              <c:pt idx="23">
                <c:v>2914.6619491460001</c:v>
              </c:pt>
              <c:pt idx="24">
                <c:v>2878.8609048989997</c:v>
              </c:pt>
              <c:pt idx="25">
                <c:v>2872.8530330489994</c:v>
              </c:pt>
              <c:pt idx="26">
                <c:v>2992.0923849280002</c:v>
              </c:pt>
              <c:pt idx="27">
                <c:v>2930.2730309629997</c:v>
              </c:pt>
              <c:pt idx="28">
                <c:v>2971.1800957659993</c:v>
              </c:pt>
              <c:pt idx="29">
                <c:v>3068.0108933849997</c:v>
              </c:pt>
              <c:pt idx="30">
                <c:v>3226.1496238720001</c:v>
              </c:pt>
              <c:pt idx="31">
                <c:v>3333.2732072510003</c:v>
              </c:pt>
              <c:pt idx="32">
                <c:v>3178.4879513169999</c:v>
              </c:pt>
              <c:pt idx="33">
                <c:v>3117.2970779369998</c:v>
              </c:pt>
              <c:pt idx="34">
                <c:v>3155.938857049</c:v>
              </c:pt>
              <c:pt idx="35">
                <c:v>3109.3512532989998</c:v>
              </c:pt>
              <c:pt idx="36">
                <c:v>2974.445008532</c:v>
              </c:pt>
              <c:pt idx="37">
                <c:v>2938.1651668149998</c:v>
              </c:pt>
              <c:pt idx="38">
                <c:v>3107.3518570829997</c:v>
              </c:pt>
              <c:pt idx="39">
                <c:v>3071.374039281</c:v>
              </c:pt>
              <c:pt idx="40">
                <c:v>3132.6527954860003</c:v>
              </c:pt>
              <c:pt idx="41">
                <c:v>3380.8458239050969</c:v>
              </c:pt>
              <c:pt idx="42">
                <c:v>3290.8440766990002</c:v>
              </c:pt>
              <c:pt idx="43">
                <c:v>3252.0626526297851</c:v>
              </c:pt>
              <c:pt idx="44">
                <c:v>3216.7188229919998</c:v>
              </c:pt>
              <c:pt idx="45">
                <c:v>3173.4525791410001</c:v>
              </c:pt>
              <c:pt idx="46">
                <c:v>3083.1565170270001</c:v>
              </c:pt>
              <c:pt idx="47">
                <c:v>3200.42611493</c:v>
              </c:pt>
              <c:pt idx="48">
                <c:v>3172.24010567</c:v>
              </c:pt>
              <c:pt idx="49">
                <c:v>3122.7952985309998</c:v>
              </c:pt>
              <c:pt idx="50">
                <c:v>3296.6871737959996</c:v>
              </c:pt>
              <c:pt idx="51">
                <c:v>3333.7935720150003</c:v>
              </c:pt>
              <c:pt idx="52">
                <c:v>3175.2930384069996</c:v>
              </c:pt>
              <c:pt idx="53">
                <c:v>3487.3946488610004</c:v>
              </c:pt>
              <c:pt idx="54">
                <c:v>3534.092421931</c:v>
              </c:pt>
              <c:pt idx="55">
                <c:v>3753.6763490879998</c:v>
              </c:pt>
              <c:pt idx="56">
                <c:v>3741.5916782479999</c:v>
              </c:pt>
              <c:pt idx="57">
                <c:v>3640.1557074620005</c:v>
              </c:pt>
              <c:pt idx="58">
                <c:v>3784.0068229709996</c:v>
              </c:pt>
              <c:pt idx="59">
                <c:v>3954.5169609490003</c:v>
              </c:pt>
              <c:pt idx="60">
                <c:v>3920.7905950890004</c:v>
              </c:pt>
              <c:pt idx="61">
                <c:v>3974.333842685</c:v>
              </c:pt>
              <c:pt idx="62">
                <c:v>4014.8611862760004</c:v>
              </c:pt>
              <c:pt idx="63">
                <c:v>4058.4603249169995</c:v>
              </c:pt>
              <c:pt idx="64">
                <c:v>4141.4212905269997</c:v>
              </c:pt>
              <c:pt idx="65">
                <c:v>4396.1364443080001</c:v>
              </c:pt>
              <c:pt idx="66">
                <c:v>4416.1022129339999</c:v>
              </c:pt>
              <c:pt idx="67">
                <c:v>4359.746941509</c:v>
              </c:pt>
              <c:pt idx="68">
                <c:v>4317.6425430890004</c:v>
              </c:pt>
              <c:pt idx="69">
                <c:v>4381.3401735160005</c:v>
              </c:pt>
              <c:pt idx="70">
                <c:v>4452.6248572139993</c:v>
              </c:pt>
              <c:pt idx="71">
                <c:v>4551.9022971499999</c:v>
              </c:pt>
              <c:pt idx="72">
                <c:v>4446.4742233510005</c:v>
              </c:pt>
              <c:pt idx="73">
                <c:v>4580.0022047880002</c:v>
              </c:pt>
              <c:pt idx="74">
                <c:v>4686.3317924869998</c:v>
              </c:pt>
              <c:pt idx="75">
                <c:v>4747.5566415049998</c:v>
              </c:pt>
              <c:pt idx="76">
                <c:v>4666.9326713299997</c:v>
              </c:pt>
              <c:pt idx="77">
                <c:v>4764.6858344120001</c:v>
              </c:pt>
              <c:pt idx="78">
                <c:v>4751.3629720830004</c:v>
              </c:pt>
              <c:pt idx="79">
                <c:v>5105.6188184029998</c:v>
              </c:pt>
              <c:pt idx="80">
                <c:v>4921.716119144</c:v>
              </c:pt>
              <c:pt idx="81">
                <c:v>4836.2443681240002</c:v>
              </c:pt>
              <c:pt idx="82">
                <c:v>4785.2766990910004</c:v>
              </c:pt>
              <c:pt idx="83">
                <c:v>4802.5267659450001</c:v>
              </c:pt>
            </c:numLit>
          </c:val>
          <c:smooth val="0"/>
          <c:extLst>
            <c:ext xmlns:c16="http://schemas.microsoft.com/office/drawing/2014/chart" uri="{C3380CC4-5D6E-409C-BE32-E72D297353CC}">
              <c16:uniqueId val="{00000000-62D9-4F62-A46A-2AE88FE3752F}"/>
            </c:ext>
          </c:extLst>
        </c:ser>
        <c:ser>
          <c:idx val="1"/>
          <c:order val="1"/>
          <c:tx>
            <c:v>Créances sur l'économie</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2257.0478721323061</c:v>
              </c:pt>
              <c:pt idx="1">
                <c:v>2245.0699221422783</c:v>
              </c:pt>
              <c:pt idx="2">
                <c:v>2275.1716888657602</c:v>
              </c:pt>
              <c:pt idx="3">
                <c:v>2301.738065103028</c:v>
              </c:pt>
              <c:pt idx="4">
                <c:v>2302.3594189844266</c:v>
              </c:pt>
              <c:pt idx="5">
                <c:v>2370.2438360204951</c:v>
              </c:pt>
              <c:pt idx="6">
                <c:v>2550.6815202130001</c:v>
              </c:pt>
              <c:pt idx="7">
                <c:v>2527.5676221459998</c:v>
              </c:pt>
              <c:pt idx="8">
                <c:v>2471.3279200370007</c:v>
              </c:pt>
              <c:pt idx="9">
                <c:v>2489.9122039409999</c:v>
              </c:pt>
              <c:pt idx="10">
                <c:v>2483.426659017</c:v>
              </c:pt>
              <c:pt idx="11">
                <c:v>2549.1671834590002</c:v>
              </c:pt>
              <c:pt idx="12">
                <c:v>2520.8333961500002</c:v>
              </c:pt>
              <c:pt idx="13">
                <c:v>2543.0458170470001</c:v>
              </c:pt>
              <c:pt idx="14">
                <c:v>2605.2183464349996</c:v>
              </c:pt>
              <c:pt idx="15">
                <c:v>2598.3153261949997</c:v>
              </c:pt>
              <c:pt idx="16">
                <c:v>2603.2700243880004</c:v>
              </c:pt>
              <c:pt idx="17">
                <c:v>2664.67272366</c:v>
              </c:pt>
              <c:pt idx="18">
                <c:v>2643.3287535989998</c:v>
              </c:pt>
              <c:pt idx="19">
                <c:v>2638.115754684</c:v>
              </c:pt>
              <c:pt idx="20">
                <c:v>2715.1751571520003</c:v>
              </c:pt>
              <c:pt idx="21">
                <c:v>2709.9604649580001</c:v>
              </c:pt>
              <c:pt idx="22">
                <c:v>2825.0128326189997</c:v>
              </c:pt>
              <c:pt idx="23">
                <c:v>2884.7218419340002</c:v>
              </c:pt>
              <c:pt idx="24">
                <c:v>2903.7227282929998</c:v>
              </c:pt>
              <c:pt idx="25">
                <c:v>2907.5801181219995</c:v>
              </c:pt>
              <c:pt idx="26">
                <c:v>2924.0889668590003</c:v>
              </c:pt>
              <c:pt idx="27">
                <c:v>2882.9740907169999</c:v>
              </c:pt>
              <c:pt idx="28">
                <c:v>2860.2318195639996</c:v>
              </c:pt>
              <c:pt idx="29">
                <c:v>2916.1706414949995</c:v>
              </c:pt>
              <c:pt idx="30">
                <c:v>2893.8236027299999</c:v>
              </c:pt>
              <c:pt idx="31">
                <c:v>2955.1741028900001</c:v>
              </c:pt>
              <c:pt idx="32">
                <c:v>2977.905263656</c:v>
              </c:pt>
              <c:pt idx="33">
                <c:v>3087.894212749</c:v>
              </c:pt>
              <c:pt idx="34">
                <c:v>3075.2358157069998</c:v>
              </c:pt>
              <c:pt idx="35">
                <c:v>3090.630957763</c:v>
              </c:pt>
              <c:pt idx="36">
                <c:v>3038.684384143</c:v>
              </c:pt>
              <c:pt idx="37">
                <c:v>2988.12655301</c:v>
              </c:pt>
              <c:pt idx="38">
                <c:v>3028.1465815279998</c:v>
              </c:pt>
              <c:pt idx="39">
                <c:v>3015.3888243289998</c:v>
              </c:pt>
              <c:pt idx="40">
                <c:v>3017.4982095680002</c:v>
              </c:pt>
              <c:pt idx="41">
                <c:v>3188.4661577300003</c:v>
              </c:pt>
              <c:pt idx="42">
                <c:v>3118.2916091239999</c:v>
              </c:pt>
              <c:pt idx="43">
                <c:v>3090.0657985309995</c:v>
              </c:pt>
              <c:pt idx="44">
                <c:v>3080.5533923129997</c:v>
              </c:pt>
              <c:pt idx="45">
                <c:v>3071.7199867180002</c:v>
              </c:pt>
              <c:pt idx="46">
                <c:v>3102.5905225649999</c:v>
              </c:pt>
              <c:pt idx="47">
                <c:v>3223.8524558600002</c:v>
              </c:pt>
              <c:pt idx="48">
                <c:v>3326.6431561210002</c:v>
              </c:pt>
              <c:pt idx="49">
                <c:v>3158.18038776</c:v>
              </c:pt>
              <c:pt idx="50">
                <c:v>3286.4519717609996</c:v>
              </c:pt>
              <c:pt idx="51">
                <c:v>3302.3786287530002</c:v>
              </c:pt>
              <c:pt idx="52">
                <c:v>3281.2204733039998</c:v>
              </c:pt>
              <c:pt idx="53">
                <c:v>3553.9022827620006</c:v>
              </c:pt>
              <c:pt idx="54">
                <c:v>3499.8430782300002</c:v>
              </c:pt>
              <c:pt idx="55">
                <c:v>3554.6216106950001</c:v>
              </c:pt>
              <c:pt idx="56">
                <c:v>3605.7169840629999</c:v>
              </c:pt>
              <c:pt idx="57">
                <c:v>3656.5336853030003</c:v>
              </c:pt>
              <c:pt idx="58">
                <c:v>3723.0736170429996</c:v>
              </c:pt>
              <c:pt idx="59">
                <c:v>3874.8495407850005</c:v>
              </c:pt>
              <c:pt idx="60">
                <c:v>3892.638239373</c:v>
              </c:pt>
              <c:pt idx="61">
                <c:v>3983.9923989240001</c:v>
              </c:pt>
              <c:pt idx="62">
                <c:v>3888.8611619090002</c:v>
              </c:pt>
              <c:pt idx="63">
                <c:v>3906.5258606469997</c:v>
              </c:pt>
              <c:pt idx="64">
                <c:v>3952.3223717299998</c:v>
              </c:pt>
              <c:pt idx="65">
                <c:v>4114.4947610870004</c:v>
              </c:pt>
              <c:pt idx="66">
                <c:v>4060.2611212830002</c:v>
              </c:pt>
              <c:pt idx="67">
                <c:v>4009.1503214750001</c:v>
              </c:pt>
              <c:pt idx="68">
                <c:v>3984.5340388760001</c:v>
              </c:pt>
              <c:pt idx="69">
                <c:v>4059.2191032700002</c:v>
              </c:pt>
              <c:pt idx="70">
                <c:v>4146.1060832359999</c:v>
              </c:pt>
              <c:pt idx="71">
                <c:v>4152.5648892569998</c:v>
              </c:pt>
              <c:pt idx="72">
                <c:v>4170.7089869060001</c:v>
              </c:pt>
              <c:pt idx="73">
                <c:v>4194.6316129719999</c:v>
              </c:pt>
              <c:pt idx="74">
                <c:v>4344.955298541</c:v>
              </c:pt>
              <c:pt idx="75">
                <c:v>4233.2317273810004</c:v>
              </c:pt>
              <c:pt idx="76">
                <c:v>4281.1411975829997</c:v>
              </c:pt>
              <c:pt idx="77">
                <c:v>4321.2250789939999</c:v>
              </c:pt>
              <c:pt idx="78">
                <c:v>4293.3828525890003</c:v>
              </c:pt>
              <c:pt idx="79">
                <c:v>4759.1317822459996</c:v>
              </c:pt>
              <c:pt idx="80">
                <c:v>4599.1570649690002</c:v>
              </c:pt>
              <c:pt idx="81">
                <c:v>4466.7103031300003</c:v>
              </c:pt>
              <c:pt idx="82">
                <c:v>4392.107484614</c:v>
              </c:pt>
              <c:pt idx="83">
                <c:v>4363.189159685</c:v>
              </c:pt>
            </c:numLit>
          </c:val>
          <c:smooth val="0"/>
          <c:extLst>
            <c:ext xmlns:c16="http://schemas.microsoft.com/office/drawing/2014/chart" uri="{C3380CC4-5D6E-409C-BE32-E72D297353CC}">
              <c16:uniqueId val="{00000001-62D9-4F62-A46A-2AE88FE3752F}"/>
            </c:ext>
          </c:extLst>
        </c:ser>
        <c:dLbls>
          <c:showLegendKey val="0"/>
          <c:showVal val="0"/>
          <c:showCatName val="0"/>
          <c:showSerName val="0"/>
          <c:showPercent val="0"/>
          <c:showBubbleSize val="0"/>
        </c:dLbls>
        <c:marker val="1"/>
        <c:smooth val="0"/>
        <c:axId val="793233776"/>
        <c:axId val="793232208"/>
      </c:lineChart>
      <c:lineChart>
        <c:grouping val="standard"/>
        <c:varyColors val="0"/>
        <c:ser>
          <c:idx val="2"/>
          <c:order val="2"/>
          <c:tx>
            <c:v>Créances nettes sur l'Administration Centrale</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5.6714347589999932</c:v>
              </c:pt>
              <c:pt idx="1">
                <c:v>-39.274681554000011</c:v>
              </c:pt>
              <c:pt idx="2">
                <c:v>-6.9064918540000235</c:v>
              </c:pt>
              <c:pt idx="3">
                <c:v>-95.16653980600006</c:v>
              </c:pt>
              <c:pt idx="4">
                <c:v>39.023979132999926</c:v>
              </c:pt>
              <c:pt idx="5">
                <c:v>66.063862190000023</c:v>
              </c:pt>
              <c:pt idx="6">
                <c:v>370.23923052999999</c:v>
              </c:pt>
              <c:pt idx="7">
                <c:v>139.15318674500006</c:v>
              </c:pt>
              <c:pt idx="8">
                <c:v>123.27655343700005</c:v>
              </c:pt>
              <c:pt idx="9">
                <c:v>99.704777217000014</c:v>
              </c:pt>
              <c:pt idx="10">
                <c:v>135.27649425700002</c:v>
              </c:pt>
              <c:pt idx="11">
                <c:v>-9.0647325489999986</c:v>
              </c:pt>
              <c:pt idx="12">
                <c:v>14.336826566999989</c:v>
              </c:pt>
              <c:pt idx="13">
                <c:v>54.369214928000048</c:v>
              </c:pt>
              <c:pt idx="14">
                <c:v>78.548184442000021</c:v>
              </c:pt>
              <c:pt idx="15">
                <c:v>73.850666772000039</c:v>
              </c:pt>
              <c:pt idx="16">
                <c:v>98.108576945999957</c:v>
              </c:pt>
              <c:pt idx="17">
                <c:v>57.226900240000049</c:v>
              </c:pt>
              <c:pt idx="18">
                <c:v>0.59524108500006889</c:v>
              </c:pt>
              <c:pt idx="19">
                <c:v>12.492446313000016</c:v>
              </c:pt>
              <c:pt idx="20">
                <c:v>90.646441041999964</c:v>
              </c:pt>
              <c:pt idx="21">
                <c:v>-38.758282999000016</c:v>
              </c:pt>
              <c:pt idx="22">
                <c:v>-50.582199561000067</c:v>
              </c:pt>
              <c:pt idx="23">
                <c:v>29.940107212000072</c:v>
              </c:pt>
              <c:pt idx="24">
                <c:v>-24.861823394000055</c:v>
              </c:pt>
              <c:pt idx="25">
                <c:v>-34.727085073000012</c:v>
              </c:pt>
              <c:pt idx="26">
                <c:v>68.00341806900002</c:v>
              </c:pt>
              <c:pt idx="27">
                <c:v>47.298940246000001</c:v>
              </c:pt>
              <c:pt idx="28">
                <c:v>110.94827620199993</c:v>
              </c:pt>
              <c:pt idx="29">
                <c:v>151.84025188999999</c:v>
              </c:pt>
              <c:pt idx="30">
                <c:v>332.32602114200006</c:v>
              </c:pt>
              <c:pt idx="31">
                <c:v>378.09910436100012</c:v>
              </c:pt>
              <c:pt idx="32">
                <c:v>200.58268766100002</c:v>
              </c:pt>
              <c:pt idx="33">
                <c:v>29.402865187999964</c:v>
              </c:pt>
              <c:pt idx="34">
                <c:v>80.703041342000034</c:v>
              </c:pt>
              <c:pt idx="35">
                <c:v>18.720295536000037</c:v>
              </c:pt>
              <c:pt idx="36">
                <c:v>-64.239375611000071</c:v>
              </c:pt>
              <c:pt idx="37">
                <c:v>-49.961386194999932</c:v>
              </c:pt>
              <c:pt idx="38">
                <c:v>79.205275554999872</c:v>
              </c:pt>
              <c:pt idx="39">
                <c:v>55.985214952000064</c:v>
              </c:pt>
              <c:pt idx="40">
                <c:v>115.15458591799994</c:v>
              </c:pt>
              <c:pt idx="41">
                <c:v>192.37966617509667</c:v>
              </c:pt>
              <c:pt idx="42">
                <c:v>172.55246757500015</c:v>
              </c:pt>
              <c:pt idx="43">
                <c:v>161.99685409878546</c:v>
              </c:pt>
              <c:pt idx="44">
                <c:v>136.16543067900002</c:v>
              </c:pt>
              <c:pt idx="45">
                <c:v>101.73259242299986</c:v>
              </c:pt>
              <c:pt idx="46">
                <c:v>-19.434005538000008</c:v>
              </c:pt>
              <c:pt idx="47">
                <c:v>-23.426340929999981</c:v>
              </c:pt>
              <c:pt idx="48">
                <c:v>-154.40305045099996</c:v>
              </c:pt>
              <c:pt idx="49">
                <c:v>-35.38508922900013</c:v>
              </c:pt>
              <c:pt idx="50">
                <c:v>10.2352020350001</c:v>
              </c:pt>
              <c:pt idx="51">
                <c:v>31.414943262000122</c:v>
              </c:pt>
              <c:pt idx="52">
                <c:v>-105.92743489700007</c:v>
              </c:pt>
              <c:pt idx="53">
                <c:v>-66.50763390100002</c:v>
              </c:pt>
              <c:pt idx="54">
                <c:v>34.249343700999994</c:v>
              </c:pt>
              <c:pt idx="55">
                <c:v>199.05473839299989</c:v>
              </c:pt>
              <c:pt idx="56">
                <c:v>135.87469418499995</c:v>
              </c:pt>
              <c:pt idx="57">
                <c:v>-16.377977840999954</c:v>
              </c:pt>
              <c:pt idx="58">
                <c:v>60.933205928000071</c:v>
              </c:pt>
              <c:pt idx="59">
                <c:v>79.667420164000049</c:v>
              </c:pt>
              <c:pt idx="60">
                <c:v>28.152355716000166</c:v>
              </c:pt>
              <c:pt idx="61">
                <c:v>-9.6585562390000064</c:v>
              </c:pt>
              <c:pt idx="62">
                <c:v>126.00002436700009</c:v>
              </c:pt>
              <c:pt idx="63">
                <c:v>151.93446426999992</c:v>
              </c:pt>
              <c:pt idx="64">
                <c:v>189.09891879700024</c:v>
              </c:pt>
              <c:pt idx="65">
                <c:v>281.64168322099994</c:v>
              </c:pt>
              <c:pt idx="66">
                <c:v>355.84109165100006</c:v>
              </c:pt>
              <c:pt idx="67">
                <c:v>350.59662003399995</c:v>
              </c:pt>
              <c:pt idx="68">
                <c:v>333.10850421300006</c:v>
              </c:pt>
              <c:pt idx="69">
                <c:v>322.1210702460001</c:v>
              </c:pt>
              <c:pt idx="70">
                <c:v>306.5187739779999</c:v>
              </c:pt>
              <c:pt idx="71">
                <c:v>399.33740789299998</c:v>
              </c:pt>
              <c:pt idx="72">
                <c:v>275.76523644500014</c:v>
              </c:pt>
              <c:pt idx="73">
                <c:v>385.370591816</c:v>
              </c:pt>
              <c:pt idx="74">
                <c:v>341.3764939460001</c:v>
              </c:pt>
              <c:pt idx="75">
                <c:v>514.32491412399986</c:v>
              </c:pt>
              <c:pt idx="76">
                <c:v>385.791473747</c:v>
              </c:pt>
              <c:pt idx="77">
                <c:v>443.46075541800013</c:v>
              </c:pt>
              <c:pt idx="78">
                <c:v>457.98011949399995</c:v>
              </c:pt>
              <c:pt idx="79">
                <c:v>346.48703615699992</c:v>
              </c:pt>
              <c:pt idx="80">
                <c:v>322.55905417499991</c:v>
              </c:pt>
              <c:pt idx="81">
                <c:v>369.534064994</c:v>
              </c:pt>
              <c:pt idx="82">
                <c:v>393.16921447699997</c:v>
              </c:pt>
              <c:pt idx="83">
                <c:v>439.33760626000003</c:v>
              </c:pt>
            </c:numLit>
          </c:val>
          <c:smooth val="0"/>
          <c:extLst>
            <c:ext xmlns:c16="http://schemas.microsoft.com/office/drawing/2014/chart" uri="{C3380CC4-5D6E-409C-BE32-E72D297353CC}">
              <c16:uniqueId val="{00000002-62D9-4F62-A46A-2AE88FE3752F}"/>
            </c:ext>
          </c:extLst>
        </c:ser>
        <c:dLbls>
          <c:showLegendKey val="0"/>
          <c:showVal val="0"/>
          <c:showCatName val="0"/>
          <c:showSerName val="0"/>
          <c:showPercent val="0"/>
          <c:showBubbleSize val="0"/>
        </c:dLbls>
        <c:marker val="1"/>
        <c:smooth val="0"/>
        <c:axId val="500050064"/>
        <c:axId val="500078384"/>
      </c:lineChart>
      <c:catAx>
        <c:axId val="793233776"/>
        <c:scaling>
          <c:orientation val="minMax"/>
        </c:scaling>
        <c:delete val="0"/>
        <c:axPos val="b"/>
        <c:numFmt formatCode="[$-40C]mmm\-yy;@" sourceLinked="1"/>
        <c:majorTickMark val="out"/>
        <c:minorTickMark val="in"/>
        <c:tickLblPos val="nextTo"/>
        <c:spPr>
          <a:ln w="12700">
            <a:solidFill>
              <a:srgbClr val="000000"/>
            </a:solidFill>
            <a:prstDash val="solid"/>
          </a:ln>
        </c:spPr>
        <c:txPr>
          <a:bodyPr rot="2100000" vert="horz"/>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793232208"/>
        <c:crosses val="autoZero"/>
        <c:auto val="0"/>
        <c:lblAlgn val="ctr"/>
        <c:lblOffset val="100"/>
        <c:tickLblSkip val="1"/>
        <c:noMultiLvlLbl val="0"/>
      </c:catAx>
      <c:valAx>
        <c:axId val="793232208"/>
        <c:scaling>
          <c:orientation val="minMax"/>
          <c:min val="1500"/>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04241609758E-3"/>
              <c:y val="0.31457609655807761"/>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793233776"/>
        <c:crosses val="autoZero"/>
        <c:crossBetween val="between"/>
      </c:valAx>
      <c:valAx>
        <c:axId val="500078384"/>
        <c:scaling>
          <c:orientation val="minMax"/>
        </c:scaling>
        <c:delete val="0"/>
        <c:axPos val="r"/>
        <c:numFmt formatCode="0" sourceLinked="0"/>
        <c:majorTickMark val="out"/>
        <c:minorTickMark val="none"/>
        <c:tickLblPos val="nextTo"/>
        <c:txPr>
          <a:bodyPr/>
          <a:lstStyle/>
          <a:p>
            <a:pPr>
              <a:defRPr sz="800" baseline="0"/>
            </a:pPr>
            <a:endParaRPr lang="fr-BF"/>
          </a:p>
        </c:txPr>
        <c:crossAx val="500050064"/>
        <c:crosses val="max"/>
        <c:crossBetween val="between"/>
      </c:valAx>
      <c:dateAx>
        <c:axId val="500050064"/>
        <c:scaling>
          <c:orientation val="minMax"/>
        </c:scaling>
        <c:delete val="1"/>
        <c:axPos val="b"/>
        <c:numFmt formatCode="[$-40C]mmm\-yy;@" sourceLinked="1"/>
        <c:majorTickMark val="out"/>
        <c:minorTickMark val="none"/>
        <c:tickLblPos val="nextTo"/>
        <c:crossAx val="500078384"/>
        <c:crosses val="autoZero"/>
        <c:auto val="1"/>
        <c:lblOffset val="100"/>
        <c:baseTimeUnit val="months"/>
      </c:dateAx>
      <c:spPr>
        <a:solidFill>
          <a:srgbClr val="FFFFFF"/>
        </a:solidFill>
        <a:ln w="3175">
          <a:solidFill>
            <a:srgbClr val="000000"/>
          </a:solidFill>
          <a:prstDash val="solid"/>
        </a:ln>
      </c:spPr>
    </c:plotArea>
    <c:legend>
      <c:legendPos val="r"/>
      <c:layout>
        <c:manualLayout>
          <c:xMode val="edge"/>
          <c:yMode val="edge"/>
          <c:x val="8.7144773738982426E-2"/>
          <c:y val="6.4990893931832494E-2"/>
          <c:w val="0.73948838291765251"/>
          <c:h val="7.8518870878705724E-2"/>
        </c:manualLayout>
      </c:layout>
      <c:overlay val="0"/>
      <c:spPr>
        <a:solidFill>
          <a:srgbClr val="FFFFFF"/>
        </a:solidFill>
        <a:ln w="25400">
          <a:noFill/>
        </a:ln>
      </c:spPr>
      <c:txPr>
        <a:bodyPr/>
        <a:lstStyle/>
        <a:p>
          <a:pPr>
            <a:defRPr sz="8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pageMargins b="0.98425196899999956" l="0.78740157499999996" r="0.78740157499999996" t="0.98425196899999956" header="0.49212598450000788" footer="0.49212598450000788"/>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01037445848131E-2"/>
          <c:y val="5.0332137631039955E-2"/>
          <c:w val="0.90673538919417562"/>
          <c:h val="0.805301798057803"/>
        </c:manualLayout>
      </c:layout>
      <c:lineChart>
        <c:grouping val="standard"/>
        <c:varyColors val="0"/>
        <c:ser>
          <c:idx val="0"/>
          <c:order val="0"/>
          <c:tx>
            <c:v>Actifs extérieurs nets</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1272.1959856919721</c:v>
              </c:pt>
              <c:pt idx="1">
                <c:v>1256.1074337078369</c:v>
              </c:pt>
              <c:pt idx="2">
                <c:v>1260.3277636730809</c:v>
              </c:pt>
              <c:pt idx="3">
                <c:v>1327.8259013962997</c:v>
              </c:pt>
              <c:pt idx="4">
                <c:v>1308.7759741335954</c:v>
              </c:pt>
              <c:pt idx="5">
                <c:v>1330.1164299021225</c:v>
              </c:pt>
              <c:pt idx="6">
                <c:v>931.30647472300052</c:v>
              </c:pt>
              <c:pt idx="7">
                <c:v>1210.7814527210001</c:v>
              </c:pt>
              <c:pt idx="8">
                <c:v>1374.9749899349999</c:v>
              </c:pt>
              <c:pt idx="9">
                <c:v>1377.32001126</c:v>
              </c:pt>
              <c:pt idx="10">
                <c:v>1415.869067569</c:v>
              </c:pt>
              <c:pt idx="11">
                <c:v>1482.1249953999998</c:v>
              </c:pt>
              <c:pt idx="12">
                <c:v>1398.6189073770001</c:v>
              </c:pt>
              <c:pt idx="13">
                <c:v>1370.4860119099999</c:v>
              </c:pt>
              <c:pt idx="14">
                <c:v>1246.5533834439998</c:v>
              </c:pt>
              <c:pt idx="15">
                <c:v>1257.2255482980001</c:v>
              </c:pt>
              <c:pt idx="16">
                <c:v>1354.7896108790001</c:v>
              </c:pt>
              <c:pt idx="17">
                <c:v>1443.5011101120001</c:v>
              </c:pt>
              <c:pt idx="18">
                <c:v>1340.6134312300801</c:v>
              </c:pt>
              <c:pt idx="19">
                <c:v>1400.5917088142116</c:v>
              </c:pt>
              <c:pt idx="20">
                <c:v>1512.5554275150002</c:v>
              </c:pt>
              <c:pt idx="21">
                <c:v>1526.3659831088935</c:v>
              </c:pt>
              <c:pt idx="22">
                <c:v>1476.6784665473454</c:v>
              </c:pt>
              <c:pt idx="23">
                <c:v>1466.6964526651784</c:v>
              </c:pt>
              <c:pt idx="24">
                <c:v>1406.3030107050001</c:v>
              </c:pt>
              <c:pt idx="25">
                <c:v>1431.2982665800005</c:v>
              </c:pt>
              <c:pt idx="26">
                <c:v>1306.5900266479998</c:v>
              </c:pt>
              <c:pt idx="27">
                <c:v>1401.4207834620004</c:v>
              </c:pt>
              <c:pt idx="28">
                <c:v>1374.6962406989994</c:v>
              </c:pt>
              <c:pt idx="29">
                <c:v>1508.5330278715433</c:v>
              </c:pt>
              <c:pt idx="30">
                <c:v>1444.5897033276383</c:v>
              </c:pt>
              <c:pt idx="31">
                <c:v>1488.2895143010301</c:v>
              </c:pt>
              <c:pt idx="32">
                <c:v>1570.9718822869881</c:v>
              </c:pt>
              <c:pt idx="33">
                <c:v>1618.1707436360928</c:v>
              </c:pt>
              <c:pt idx="34">
                <c:v>1747.3274137899994</c:v>
              </c:pt>
              <c:pt idx="35">
                <c:v>1962.799560616</c:v>
              </c:pt>
              <c:pt idx="36">
                <c:v>1885.1179442890002</c:v>
              </c:pt>
              <c:pt idx="37">
                <c:v>1939.1467026269997</c:v>
              </c:pt>
              <c:pt idx="38">
                <c:v>1859.1540356920004</c:v>
              </c:pt>
              <c:pt idx="39">
                <c:v>1822.7177777840002</c:v>
              </c:pt>
              <c:pt idx="40">
                <c:v>1842.8528253551633</c:v>
              </c:pt>
              <c:pt idx="41">
                <c:v>1983.664176386488</c:v>
              </c:pt>
              <c:pt idx="42">
                <c:v>1911.0169222000773</c:v>
              </c:pt>
              <c:pt idx="43">
                <c:v>2041.9268066490004</c:v>
              </c:pt>
              <c:pt idx="44">
                <c:v>2326.5949514840004</c:v>
              </c:pt>
              <c:pt idx="45">
                <c:v>2391.8779095509999</c:v>
              </c:pt>
              <c:pt idx="46">
                <c:v>2418.3513485249996</c:v>
              </c:pt>
              <c:pt idx="47">
                <c:v>2512.4441445041293</c:v>
              </c:pt>
              <c:pt idx="48">
                <c:v>2553.5460892639999</c:v>
              </c:pt>
              <c:pt idx="49">
                <c:v>2433.4643404187309</c:v>
              </c:pt>
              <c:pt idx="50">
                <c:v>2431.22254079</c:v>
              </c:pt>
              <c:pt idx="51">
                <c:v>2397.0895796999994</c:v>
              </c:pt>
              <c:pt idx="52">
                <c:v>2370.0836633660001</c:v>
              </c:pt>
              <c:pt idx="53">
                <c:v>2636.7524641230002</c:v>
              </c:pt>
              <c:pt idx="54">
                <c:v>2460.6788620730003</c:v>
              </c:pt>
              <c:pt idx="55">
                <c:v>2320.5318769280002</c:v>
              </c:pt>
              <c:pt idx="56">
                <c:v>2406.6066683119998</c:v>
              </c:pt>
              <c:pt idx="57">
                <c:v>2319.9172272100004</c:v>
              </c:pt>
              <c:pt idx="58">
                <c:v>2225.5983469760004</c:v>
              </c:pt>
              <c:pt idx="59">
                <c:v>2297.0984696430005</c:v>
              </c:pt>
              <c:pt idx="60">
                <c:v>2254.5938493650006</c:v>
              </c:pt>
              <c:pt idx="61">
                <c:v>2176.6161932940004</c:v>
              </c:pt>
              <c:pt idx="62">
                <c:v>2259.3783468389993</c:v>
              </c:pt>
              <c:pt idx="63">
                <c:v>1871.6956816160002</c:v>
              </c:pt>
              <c:pt idx="64">
                <c:v>1951.1128035759998</c:v>
              </c:pt>
              <c:pt idx="65">
                <c:v>1972.0706759070001</c:v>
              </c:pt>
              <c:pt idx="66">
                <c:v>1871.558048375</c:v>
              </c:pt>
              <c:pt idx="67">
                <c:v>1494.1240691580003</c:v>
              </c:pt>
              <c:pt idx="68">
                <c:v>1657.7496957499998</c:v>
              </c:pt>
              <c:pt idx="69">
                <c:v>1731.2864033989999</c:v>
              </c:pt>
              <c:pt idx="70">
                <c:v>1764.5601100910001</c:v>
              </c:pt>
              <c:pt idx="71">
                <c:v>1870.3018244580001</c:v>
              </c:pt>
              <c:pt idx="72">
                <c:v>1778.1311073900001</c:v>
              </c:pt>
              <c:pt idx="73">
                <c:v>1729.0343513259998</c:v>
              </c:pt>
              <c:pt idx="74">
                <c:v>1900.7818864940004</c:v>
              </c:pt>
              <c:pt idx="75">
                <c:v>1791.0793027590005</c:v>
              </c:pt>
              <c:pt idx="76">
                <c:v>1703.4346748600001</c:v>
              </c:pt>
              <c:pt idx="77">
                <c:v>1626.2842100790003</c:v>
              </c:pt>
              <c:pt idx="78">
                <c:v>1630.7737761820001</c:v>
              </c:pt>
              <c:pt idx="79">
                <c:v>1739.8826465289999</c:v>
              </c:pt>
              <c:pt idx="80">
                <c:v>1871.3066999179998</c:v>
              </c:pt>
              <c:pt idx="81">
                <c:v>1803.3540888159994</c:v>
              </c:pt>
              <c:pt idx="82">
                <c:v>1971.9454357659995</c:v>
              </c:pt>
              <c:pt idx="83">
                <c:v>2103.4325220119999</c:v>
              </c:pt>
            </c:numLit>
          </c:val>
          <c:smooth val="0"/>
          <c:extLst>
            <c:ext xmlns:c16="http://schemas.microsoft.com/office/drawing/2014/chart" uri="{C3380CC4-5D6E-409C-BE32-E72D297353CC}">
              <c16:uniqueId val="{00000000-3333-457E-B6D5-E5D8ADBAE9D5}"/>
            </c:ext>
          </c:extLst>
        </c:ser>
        <c:ser>
          <c:idx val="2"/>
          <c:order val="2"/>
          <c:tx>
            <c:v>Banques</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1234.2151532589724</c:v>
              </c:pt>
              <c:pt idx="1">
                <c:v>1231.178241955412</c:v>
              </c:pt>
              <c:pt idx="2">
                <c:v>1223.3819614581248</c:v>
              </c:pt>
              <c:pt idx="3">
                <c:v>1291.4702792010103</c:v>
              </c:pt>
              <c:pt idx="4">
                <c:v>1259.7879096695533</c:v>
              </c:pt>
              <c:pt idx="5">
                <c:v>1331.0922727012585</c:v>
              </c:pt>
              <c:pt idx="6">
                <c:v>871.02700000000004</c:v>
              </c:pt>
              <c:pt idx="7">
                <c:v>1132.3389999999999</c:v>
              </c:pt>
              <c:pt idx="8">
                <c:v>1199.4969999999998</c:v>
              </c:pt>
              <c:pt idx="9">
                <c:v>1122.2379999999998</c:v>
              </c:pt>
              <c:pt idx="10">
                <c:v>1113.9290000000001</c:v>
              </c:pt>
              <c:pt idx="11">
                <c:v>1066.7619999999999</c:v>
              </c:pt>
              <c:pt idx="12">
                <c:v>1043.1010000000001</c:v>
              </c:pt>
              <c:pt idx="13">
                <c:v>1069.7739999999999</c:v>
              </c:pt>
              <c:pt idx="14">
                <c:v>1030.4520000000002</c:v>
              </c:pt>
              <c:pt idx="15">
                <c:v>1029.1310000000001</c:v>
              </c:pt>
              <c:pt idx="16">
                <c:v>1124.0089999999998</c:v>
              </c:pt>
              <c:pt idx="17">
                <c:v>1132.999</c:v>
              </c:pt>
              <c:pt idx="18">
                <c:v>1087.385</c:v>
              </c:pt>
              <c:pt idx="19">
                <c:v>1140.5210000000002</c:v>
              </c:pt>
              <c:pt idx="20">
                <c:v>1252.702</c:v>
              </c:pt>
              <c:pt idx="21">
                <c:v>1141.4120000000003</c:v>
              </c:pt>
              <c:pt idx="22">
                <c:v>1127.0509999999999</c:v>
              </c:pt>
              <c:pt idx="23">
                <c:v>1146.3279999999997</c:v>
              </c:pt>
              <c:pt idx="24">
                <c:v>1071.318</c:v>
              </c:pt>
              <c:pt idx="25">
                <c:v>1104.8160000000003</c:v>
              </c:pt>
              <c:pt idx="26">
                <c:v>1145.0670000000002</c:v>
              </c:pt>
              <c:pt idx="27">
                <c:v>1178.9160000000002</c:v>
              </c:pt>
              <c:pt idx="28">
                <c:v>1158.1199999999999</c:v>
              </c:pt>
              <c:pt idx="29">
                <c:v>1431.8130000000001</c:v>
              </c:pt>
              <c:pt idx="30">
                <c:v>1227.9070000000002</c:v>
              </c:pt>
              <c:pt idx="31">
                <c:v>1225.2179999999998</c:v>
              </c:pt>
              <c:pt idx="32">
                <c:v>1246.4979999999996</c:v>
              </c:pt>
              <c:pt idx="33">
                <c:v>1372.114</c:v>
              </c:pt>
              <c:pt idx="34">
                <c:v>1593.154</c:v>
              </c:pt>
              <c:pt idx="35">
                <c:v>1660.98</c:v>
              </c:pt>
              <c:pt idx="36">
                <c:v>1485.0649999999998</c:v>
              </c:pt>
              <c:pt idx="37">
                <c:v>1643.7439999999999</c:v>
              </c:pt>
              <c:pt idx="38">
                <c:v>1678.175</c:v>
              </c:pt>
              <c:pt idx="39">
                <c:v>1705.6200000000001</c:v>
              </c:pt>
              <c:pt idx="40">
                <c:v>1825.9870000000001</c:v>
              </c:pt>
              <c:pt idx="41">
                <c:v>1778.202</c:v>
              </c:pt>
              <c:pt idx="42">
                <c:v>1621.2309999999998</c:v>
              </c:pt>
              <c:pt idx="43">
                <c:v>1733.7130000000002</c:v>
              </c:pt>
              <c:pt idx="44">
                <c:v>1787.0540000000003</c:v>
              </c:pt>
              <c:pt idx="45">
                <c:v>1775.8059999999996</c:v>
              </c:pt>
              <c:pt idx="46">
                <c:v>1763.2039999999997</c:v>
              </c:pt>
              <c:pt idx="47">
                <c:v>1911.5430000000003</c:v>
              </c:pt>
              <c:pt idx="48">
                <c:v>1826.8920000000001</c:v>
              </c:pt>
              <c:pt idx="49">
                <c:v>1850.0450000000005</c:v>
              </c:pt>
              <c:pt idx="50">
                <c:v>1835.375</c:v>
              </c:pt>
              <c:pt idx="51">
                <c:v>1856.62</c:v>
              </c:pt>
              <c:pt idx="52">
                <c:v>1917.7450000000001</c:v>
              </c:pt>
              <c:pt idx="53">
                <c:v>2169.3359999999998</c:v>
              </c:pt>
              <c:pt idx="54">
                <c:v>2011.5629999999999</c:v>
              </c:pt>
              <c:pt idx="55">
                <c:v>2062.1320000000001</c:v>
              </c:pt>
              <c:pt idx="56">
                <c:v>2192.1759999999999</c:v>
              </c:pt>
              <c:pt idx="57">
                <c:v>2242.799</c:v>
              </c:pt>
              <c:pt idx="58">
                <c:v>2197.5830000000005</c:v>
              </c:pt>
              <c:pt idx="59">
                <c:v>2299.1170000000002</c:v>
              </c:pt>
              <c:pt idx="60">
                <c:v>2301.7240000000002</c:v>
              </c:pt>
              <c:pt idx="61">
                <c:v>2191.0010000000002</c:v>
              </c:pt>
              <c:pt idx="62">
                <c:v>2412.8609999999994</c:v>
              </c:pt>
              <c:pt idx="63">
                <c:v>2331.154</c:v>
              </c:pt>
              <c:pt idx="64">
                <c:v>2444.0029999999997</c:v>
              </c:pt>
              <c:pt idx="65">
                <c:v>2596.1610000000001</c:v>
              </c:pt>
              <c:pt idx="66">
                <c:v>2358.3920000000003</c:v>
              </c:pt>
              <c:pt idx="67">
                <c:v>1989.2320000000004</c:v>
              </c:pt>
              <c:pt idx="68">
                <c:v>2049.4349999999999</c:v>
              </c:pt>
              <c:pt idx="69">
                <c:v>1986.1060000000002</c:v>
              </c:pt>
              <c:pt idx="70">
                <c:v>2132.279</c:v>
              </c:pt>
              <c:pt idx="71">
                <c:v>2274.326</c:v>
              </c:pt>
              <c:pt idx="72">
                <c:v>2238.2669999999998</c:v>
              </c:pt>
              <c:pt idx="73">
                <c:v>2137.7929999999997</c:v>
              </c:pt>
              <c:pt idx="74">
                <c:v>2278.5110000000004</c:v>
              </c:pt>
              <c:pt idx="75">
                <c:v>2111.5820000000003</c:v>
              </c:pt>
              <c:pt idx="76">
                <c:v>2038.0520000000001</c:v>
              </c:pt>
              <c:pt idx="77">
                <c:v>1998.8049999999998</c:v>
              </c:pt>
              <c:pt idx="78">
                <c:v>1967.5120000000002</c:v>
              </c:pt>
              <c:pt idx="79">
                <c:v>2031.241</c:v>
              </c:pt>
              <c:pt idx="80">
                <c:v>2219.3539999999998</c:v>
              </c:pt>
              <c:pt idx="81">
                <c:v>2099.7159999999999</c:v>
              </c:pt>
              <c:pt idx="82">
                <c:v>2131.6969999999997</c:v>
              </c:pt>
              <c:pt idx="83">
                <c:v>2189.2439999999992</c:v>
              </c:pt>
            </c:numLit>
          </c:val>
          <c:smooth val="0"/>
          <c:extLst>
            <c:ext xmlns:c16="http://schemas.microsoft.com/office/drawing/2014/chart" uri="{C3380CC4-5D6E-409C-BE32-E72D297353CC}">
              <c16:uniqueId val="{00000001-3333-457E-B6D5-E5D8ADBAE9D5}"/>
            </c:ext>
          </c:extLst>
        </c:ser>
        <c:dLbls>
          <c:showLegendKey val="0"/>
          <c:showVal val="0"/>
          <c:showCatName val="0"/>
          <c:showSerName val="0"/>
          <c:showPercent val="0"/>
          <c:showBubbleSize val="0"/>
        </c:dLbls>
        <c:marker val="1"/>
        <c:smooth val="0"/>
        <c:axId val="793234168"/>
        <c:axId val="793232992"/>
      </c:lineChart>
      <c:lineChart>
        <c:grouping val="standard"/>
        <c:varyColors val="0"/>
        <c:ser>
          <c:idx val="1"/>
          <c:order val="1"/>
          <c:tx>
            <c:v>BCEAO</c:v>
          </c:tx>
          <c:marker>
            <c:symbol val="none"/>
          </c:marker>
          <c:cat>
            <c:numLit>
              <c:formatCode>[$-40C]mmm\-yy;@</c:formatCode>
              <c:ptCount val="8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pt idx="24">
                <c:v>43677</c:v>
              </c:pt>
              <c:pt idx="25">
                <c:v>43708</c:v>
              </c:pt>
              <c:pt idx="26">
                <c:v>43738</c:v>
              </c:pt>
              <c:pt idx="27">
                <c:v>43769</c:v>
              </c:pt>
              <c:pt idx="28">
                <c:v>43799</c:v>
              </c:pt>
              <c:pt idx="29">
                <c:v>43830</c:v>
              </c:pt>
              <c:pt idx="30">
                <c:v>43861</c:v>
              </c:pt>
              <c:pt idx="31">
                <c:v>43890</c:v>
              </c:pt>
              <c:pt idx="32">
                <c:v>43921</c:v>
              </c:pt>
              <c:pt idx="33">
                <c:v>43951</c:v>
              </c:pt>
              <c:pt idx="34">
                <c:v>43982</c:v>
              </c:pt>
              <c:pt idx="35">
                <c:v>44012</c:v>
              </c:pt>
              <c:pt idx="36">
                <c:v>44043</c:v>
              </c:pt>
              <c:pt idx="37">
                <c:v>44074</c:v>
              </c:pt>
              <c:pt idx="38">
                <c:v>44104</c:v>
              </c:pt>
              <c:pt idx="39">
                <c:v>44135</c:v>
              </c:pt>
              <c:pt idx="40">
                <c:v>44165</c:v>
              </c:pt>
              <c:pt idx="41">
                <c:v>44196</c:v>
              </c:pt>
              <c:pt idx="42">
                <c:v>44227</c:v>
              </c:pt>
              <c:pt idx="43">
                <c:v>44255</c:v>
              </c:pt>
              <c:pt idx="44">
                <c:v>44286</c:v>
              </c:pt>
              <c:pt idx="45">
                <c:v>44316</c:v>
              </c:pt>
              <c:pt idx="46">
                <c:v>44347</c:v>
              </c:pt>
              <c:pt idx="47">
                <c:v>44377</c:v>
              </c:pt>
              <c:pt idx="48">
                <c:v>44408</c:v>
              </c:pt>
              <c:pt idx="49">
                <c:v>44439</c:v>
              </c:pt>
              <c:pt idx="50">
                <c:v>44469</c:v>
              </c:pt>
              <c:pt idx="51">
                <c:v>44500</c:v>
              </c:pt>
              <c:pt idx="52">
                <c:v>44530</c:v>
              </c:pt>
              <c:pt idx="53">
                <c:v>44561</c:v>
              </c:pt>
              <c:pt idx="54">
                <c:v>44592</c:v>
              </c:pt>
              <c:pt idx="55">
                <c:v>44620</c:v>
              </c:pt>
              <c:pt idx="56">
                <c:v>44651</c:v>
              </c:pt>
              <c:pt idx="57">
                <c:v>44681</c:v>
              </c:pt>
              <c:pt idx="58">
                <c:v>44712</c:v>
              </c:pt>
              <c:pt idx="59">
                <c:v>44742</c:v>
              </c:pt>
              <c:pt idx="60">
                <c:v>44773</c:v>
              </c:pt>
              <c:pt idx="61">
                <c:v>44804</c:v>
              </c:pt>
              <c:pt idx="62">
                <c:v>44834</c:v>
              </c:pt>
              <c:pt idx="63">
                <c:v>44865</c:v>
              </c:pt>
              <c:pt idx="64">
                <c:v>44895</c:v>
              </c:pt>
              <c:pt idx="65">
                <c:v>44926</c:v>
              </c:pt>
              <c:pt idx="66">
                <c:v>44957</c:v>
              </c:pt>
              <c:pt idx="67">
                <c:v>44985</c:v>
              </c:pt>
              <c:pt idx="68">
                <c:v>45016</c:v>
              </c:pt>
              <c:pt idx="69">
                <c:v>45046</c:v>
              </c:pt>
              <c:pt idx="70">
                <c:v>45077</c:v>
              </c:pt>
              <c:pt idx="71">
                <c:v>45107</c:v>
              </c:pt>
              <c:pt idx="72">
                <c:v>45138</c:v>
              </c:pt>
              <c:pt idx="73">
                <c:v>45169</c:v>
              </c:pt>
              <c:pt idx="74">
                <c:v>45199</c:v>
              </c:pt>
              <c:pt idx="75">
                <c:v>45230</c:v>
              </c:pt>
              <c:pt idx="76">
                <c:v>45260</c:v>
              </c:pt>
              <c:pt idx="77">
                <c:v>45291</c:v>
              </c:pt>
              <c:pt idx="78">
                <c:v>45322</c:v>
              </c:pt>
              <c:pt idx="79">
                <c:v>45351</c:v>
              </c:pt>
              <c:pt idx="80">
                <c:v>45382</c:v>
              </c:pt>
              <c:pt idx="81">
                <c:v>45412</c:v>
              </c:pt>
              <c:pt idx="82">
                <c:v>45443</c:v>
              </c:pt>
              <c:pt idx="83">
                <c:v>45473</c:v>
              </c:pt>
            </c:numLit>
          </c:cat>
          <c:val>
            <c:numLit>
              <c:formatCode>0.0</c:formatCode>
              <c:ptCount val="84"/>
              <c:pt idx="0">
                <c:v>37.980832432999932</c:v>
              </c:pt>
              <c:pt idx="1">
                <c:v>24.929191752424799</c:v>
              </c:pt>
              <c:pt idx="2">
                <c:v>36.945802214956075</c:v>
              </c:pt>
              <c:pt idx="3">
                <c:v>36.355622195289129</c:v>
              </c:pt>
              <c:pt idx="4">
                <c:v>48.98806446404194</c:v>
              </c:pt>
              <c:pt idx="5">
                <c:v>-0.97584279913587579</c:v>
              </c:pt>
              <c:pt idx="6">
                <c:v>60.279474723000135</c:v>
              </c:pt>
              <c:pt idx="7">
                <c:v>78.442452720999995</c:v>
              </c:pt>
              <c:pt idx="8">
                <c:v>175.4779899350001</c:v>
              </c:pt>
              <c:pt idx="9">
                <c:v>255.08201126000006</c:v>
              </c:pt>
              <c:pt idx="10">
                <c:v>301.94006756899989</c:v>
              </c:pt>
              <c:pt idx="11">
                <c:v>415.36299539999982</c:v>
              </c:pt>
              <c:pt idx="12">
                <c:v>355.51790737700003</c:v>
              </c:pt>
              <c:pt idx="13">
                <c:v>300.71201191000011</c:v>
              </c:pt>
              <c:pt idx="14">
                <c:v>216.10138344399991</c:v>
              </c:pt>
              <c:pt idx="15">
                <c:v>228.09454829800006</c:v>
              </c:pt>
              <c:pt idx="16">
                <c:v>230.78061087900016</c:v>
              </c:pt>
              <c:pt idx="17">
                <c:v>310.50211011199997</c:v>
              </c:pt>
              <c:pt idx="18">
                <c:v>253.2284312300801</c:v>
              </c:pt>
              <c:pt idx="19">
                <c:v>260.07070881421123</c:v>
              </c:pt>
              <c:pt idx="20">
                <c:v>259.85342751500013</c:v>
              </c:pt>
              <c:pt idx="21">
                <c:v>384.95398310889334</c:v>
              </c:pt>
              <c:pt idx="22">
                <c:v>349.62746654734542</c:v>
              </c:pt>
              <c:pt idx="23">
                <c:v>320.36845266517844</c:v>
              </c:pt>
              <c:pt idx="24">
                <c:v>334.98501070500004</c:v>
              </c:pt>
              <c:pt idx="25">
                <c:v>326.48226657999999</c:v>
              </c:pt>
              <c:pt idx="26">
                <c:v>161.52302664799981</c:v>
              </c:pt>
              <c:pt idx="27">
                <c:v>222.50478346199998</c:v>
              </c:pt>
              <c:pt idx="28">
                <c:v>216.57624069899987</c:v>
              </c:pt>
              <c:pt idx="29">
                <c:v>76.720027871543039</c:v>
              </c:pt>
              <c:pt idx="30">
                <c:v>216.68270332763814</c:v>
              </c:pt>
              <c:pt idx="31">
                <c:v>263.07151430103022</c:v>
              </c:pt>
              <c:pt idx="32">
                <c:v>324.47388228698867</c:v>
              </c:pt>
              <c:pt idx="33">
                <c:v>246.05674363609285</c:v>
              </c:pt>
              <c:pt idx="34">
                <c:v>154.17341378999981</c:v>
              </c:pt>
              <c:pt idx="35">
                <c:v>301.81956061599999</c:v>
              </c:pt>
              <c:pt idx="36">
                <c:v>400.05294428900004</c:v>
              </c:pt>
              <c:pt idx="37">
                <c:v>295.40270262699983</c:v>
              </c:pt>
              <c:pt idx="38">
                <c:v>180.97903569200025</c:v>
              </c:pt>
              <c:pt idx="39">
                <c:v>117.09777778399985</c:v>
              </c:pt>
              <c:pt idx="40">
                <c:v>16.865825355163452</c:v>
              </c:pt>
              <c:pt idx="41">
                <c:v>205.46217638648807</c:v>
              </c:pt>
              <c:pt idx="42">
                <c:v>289.78592220007761</c:v>
              </c:pt>
              <c:pt idx="43">
                <c:v>308.21380664899993</c:v>
              </c:pt>
              <c:pt idx="44">
                <c:v>539.54095148400006</c:v>
              </c:pt>
              <c:pt idx="45">
                <c:v>616.07190955100009</c:v>
              </c:pt>
              <c:pt idx="46">
                <c:v>655.1473485250001</c:v>
              </c:pt>
              <c:pt idx="47">
                <c:v>600.90114450412875</c:v>
              </c:pt>
              <c:pt idx="48">
                <c:v>726.65408926399982</c:v>
              </c:pt>
              <c:pt idx="49">
                <c:v>583.41934041873048</c:v>
              </c:pt>
              <c:pt idx="50">
                <c:v>595.84754078999981</c:v>
              </c:pt>
              <c:pt idx="51">
                <c:v>540.46957969999994</c:v>
              </c:pt>
              <c:pt idx="52">
                <c:v>452.33866336599999</c:v>
              </c:pt>
              <c:pt idx="53">
                <c:v>467.4164641230002</c:v>
              </c:pt>
              <c:pt idx="54">
                <c:v>449.11586207300002</c:v>
              </c:pt>
              <c:pt idx="55">
                <c:v>258.39987692800003</c:v>
              </c:pt>
              <c:pt idx="56">
                <c:v>214.43066831200008</c:v>
              </c:pt>
              <c:pt idx="57">
                <c:v>77.1182272100001</c:v>
              </c:pt>
              <c:pt idx="58">
                <c:v>28.015346975999933</c:v>
              </c:pt>
              <c:pt idx="59">
                <c:v>-2.0185303570000315</c:v>
              </c:pt>
              <c:pt idx="60">
                <c:v>-47.130150634999836</c:v>
              </c:pt>
              <c:pt idx="61">
                <c:v>-14.384806705999836</c:v>
              </c:pt>
              <c:pt idx="62">
                <c:v>-153.48265316100003</c:v>
              </c:pt>
              <c:pt idx="63">
                <c:v>-459.45831838399988</c:v>
              </c:pt>
              <c:pt idx="64">
                <c:v>-492.89019642399995</c:v>
              </c:pt>
              <c:pt idx="65">
                <c:v>-624.09032409300016</c:v>
              </c:pt>
              <c:pt idx="66">
                <c:v>-486.83395162500005</c:v>
              </c:pt>
              <c:pt idx="67">
                <c:v>-495.10793084200003</c:v>
              </c:pt>
              <c:pt idx="68">
                <c:v>-391.68530425</c:v>
              </c:pt>
              <c:pt idx="69">
                <c:v>-254.81959660100006</c:v>
              </c:pt>
              <c:pt idx="70">
                <c:v>-367.71888990900004</c:v>
              </c:pt>
              <c:pt idx="71">
                <c:v>-404.02417554199997</c:v>
              </c:pt>
              <c:pt idx="72">
                <c:v>-460.13589260999993</c:v>
              </c:pt>
              <c:pt idx="73">
                <c:v>-408.75864867400003</c:v>
              </c:pt>
              <c:pt idx="74">
                <c:v>-377.72911350600009</c:v>
              </c:pt>
              <c:pt idx="75">
                <c:v>-320.50269724099996</c:v>
              </c:pt>
              <c:pt idx="76">
                <c:v>-334.61732514000005</c:v>
              </c:pt>
              <c:pt idx="77">
                <c:v>-372.52078992099985</c:v>
              </c:pt>
              <c:pt idx="78">
                <c:v>-336.73822381800005</c:v>
              </c:pt>
              <c:pt idx="79">
                <c:v>-291.3583534710001</c:v>
              </c:pt>
              <c:pt idx="80">
                <c:v>-348.04730008199999</c:v>
              </c:pt>
              <c:pt idx="81">
                <c:v>-296.36191118400018</c:v>
              </c:pt>
              <c:pt idx="82">
                <c:v>-159.75156423399994</c:v>
              </c:pt>
              <c:pt idx="83">
                <c:v>-85.811477987999865</c:v>
              </c:pt>
            </c:numLit>
          </c:val>
          <c:smooth val="0"/>
          <c:extLst>
            <c:ext xmlns:c16="http://schemas.microsoft.com/office/drawing/2014/chart" uri="{C3380CC4-5D6E-409C-BE32-E72D297353CC}">
              <c16:uniqueId val="{00000002-3333-457E-B6D5-E5D8ADBAE9D5}"/>
            </c:ext>
          </c:extLst>
        </c:ser>
        <c:dLbls>
          <c:showLegendKey val="0"/>
          <c:showVal val="0"/>
          <c:showCatName val="0"/>
          <c:showSerName val="0"/>
          <c:showPercent val="0"/>
          <c:showBubbleSize val="0"/>
        </c:dLbls>
        <c:marker val="1"/>
        <c:smooth val="0"/>
        <c:axId val="303449728"/>
        <c:axId val="303460288"/>
      </c:lineChart>
      <c:catAx>
        <c:axId val="793234168"/>
        <c:scaling>
          <c:orientation val="minMax"/>
        </c:scaling>
        <c:delete val="0"/>
        <c:axPos val="b"/>
        <c:numFmt formatCode="[$-40C]mmm\-yy;@" sourceLinked="1"/>
        <c:majorTickMark val="none"/>
        <c:minorTickMark val="none"/>
        <c:tickLblPos val="low"/>
        <c:spPr>
          <a:ln w="12700">
            <a:solidFill>
              <a:srgbClr val="000000"/>
            </a:solidFill>
            <a:prstDash val="solid"/>
          </a:ln>
        </c:spPr>
        <c:txPr>
          <a:bodyPr rot="2100000" vert="horz" anchor="ctr" anchorCtr="1"/>
          <a:lstStyle/>
          <a:p>
            <a:pPr>
              <a:defRPr sz="550" b="1" i="0" u="none" strike="noStrike" baseline="0">
                <a:solidFill>
                  <a:srgbClr val="000000"/>
                </a:solidFill>
                <a:latin typeface="Arial" panose="020B0604020202020204" pitchFamily="34" charset="0"/>
                <a:ea typeface="Times New Roman"/>
                <a:cs typeface="Times New Roman"/>
              </a:defRPr>
            </a:pPr>
            <a:endParaRPr lang="fr-BF"/>
          </a:p>
        </c:txPr>
        <c:crossAx val="793232992"/>
        <c:crosses val="autoZero"/>
        <c:auto val="0"/>
        <c:lblAlgn val="ctr"/>
        <c:lblOffset val="100"/>
        <c:tickLblSkip val="1"/>
        <c:noMultiLvlLbl val="0"/>
      </c:catAx>
      <c:valAx>
        <c:axId val="793232992"/>
        <c:scaling>
          <c:orientation val="minMax"/>
          <c:min val="-1000"/>
        </c:scaling>
        <c:delete val="0"/>
        <c:axPos val="l"/>
        <c:majorGridlines/>
        <c:title>
          <c:tx>
            <c:rich>
              <a:bodyPr/>
              <a:lstStyle/>
              <a:p>
                <a:pPr>
                  <a:defRPr sz="1000" b="1" i="0" u="none" strike="noStrike" baseline="0">
                    <a:solidFill>
                      <a:srgbClr val="000000"/>
                    </a:solidFill>
                    <a:latin typeface="Arial"/>
                    <a:ea typeface="Arial"/>
                    <a:cs typeface="Arial"/>
                  </a:defRPr>
                </a:pPr>
                <a:r>
                  <a:rPr lang="fr-FR"/>
                  <a:t>(en mia de FCFA)</a:t>
                </a:r>
              </a:p>
            </c:rich>
          </c:tx>
          <c:layout>
            <c:manualLayout>
              <c:xMode val="edge"/>
              <c:yMode val="edge"/>
              <c:x val="5.0330328427256503E-3"/>
              <c:y val="0.2925555060334443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fr-BF"/>
          </a:p>
        </c:txPr>
        <c:crossAx val="793234168"/>
        <c:crosses val="autoZero"/>
        <c:crossBetween val="between"/>
      </c:valAx>
      <c:valAx>
        <c:axId val="303460288"/>
        <c:scaling>
          <c:orientation val="minMax"/>
        </c:scaling>
        <c:delete val="0"/>
        <c:axPos val="r"/>
        <c:numFmt formatCode="0" sourceLinked="0"/>
        <c:majorTickMark val="out"/>
        <c:minorTickMark val="none"/>
        <c:tickLblPos val="nextTo"/>
        <c:txPr>
          <a:bodyPr/>
          <a:lstStyle/>
          <a:p>
            <a:pPr>
              <a:defRPr sz="900" baseline="0">
                <a:latin typeface="Times New Roman" panose="02020603050405020304" pitchFamily="18" charset="0"/>
              </a:defRPr>
            </a:pPr>
            <a:endParaRPr lang="fr-BF"/>
          </a:p>
        </c:txPr>
        <c:crossAx val="303449728"/>
        <c:crosses val="max"/>
        <c:crossBetween val="between"/>
      </c:valAx>
      <c:dateAx>
        <c:axId val="303449728"/>
        <c:scaling>
          <c:orientation val="minMax"/>
        </c:scaling>
        <c:delete val="1"/>
        <c:axPos val="b"/>
        <c:numFmt formatCode="[$-40C]mmm\-yy;@" sourceLinked="1"/>
        <c:majorTickMark val="out"/>
        <c:minorTickMark val="none"/>
        <c:tickLblPos val="nextTo"/>
        <c:crossAx val="303460288"/>
        <c:crosses val="autoZero"/>
        <c:auto val="1"/>
        <c:lblOffset val="100"/>
        <c:baseTimeUnit val="months"/>
      </c:dateAx>
      <c:spPr>
        <a:solidFill>
          <a:srgbClr val="FFFFFF"/>
        </a:solidFill>
        <a:ln w="3175">
          <a:solidFill>
            <a:srgbClr val="000000"/>
          </a:solidFill>
          <a:prstDash val="solid"/>
        </a:ln>
      </c:spPr>
    </c:plotArea>
    <c:legend>
      <c:legendPos val="r"/>
      <c:layout>
        <c:manualLayout>
          <c:xMode val="edge"/>
          <c:yMode val="edge"/>
          <c:x val="9.0684608040573975E-2"/>
          <c:y val="6.5203110040295872E-2"/>
          <c:w val="0.41100730679706582"/>
          <c:h val="0.15369995896766867"/>
        </c:manualLayout>
      </c:layout>
      <c:overlay val="0"/>
      <c:spPr>
        <a:solidFill>
          <a:srgbClr val="FFFFFF"/>
        </a:solidFill>
        <a:ln w="25400">
          <a:noFill/>
        </a:ln>
      </c:spPr>
      <c:txPr>
        <a:bodyPr/>
        <a:lstStyle/>
        <a:p>
          <a:pPr>
            <a:defRPr sz="1000" b="1" i="0" u="none" strike="noStrike" baseline="0">
              <a:solidFill>
                <a:srgbClr val="000000"/>
              </a:solidFill>
              <a:latin typeface="Times New Roman"/>
              <a:ea typeface="Times New Roman"/>
              <a:cs typeface="Times New Roman"/>
            </a:defRPr>
          </a:pPr>
          <a:endParaRPr lang="fr-BF"/>
        </a:p>
      </c:txPr>
    </c:legend>
    <c:plotVisOnly val="0"/>
    <c:dispBlanksAs val="gap"/>
    <c:showDLblsOverMax val="0"/>
  </c:chart>
  <c:spPr>
    <a:solidFill>
      <a:schemeClr val="accent6">
        <a:lumMod val="40000"/>
        <a:lumOff val="60000"/>
      </a:schemeClr>
    </a:solidFill>
    <a:ln w="9525">
      <a:solidFill>
        <a:srgbClr val="00B050"/>
      </a:solidFill>
    </a:ln>
  </c:spPr>
  <c:txPr>
    <a:bodyPr/>
    <a:lstStyle/>
    <a:p>
      <a:pPr>
        <a:defRPr sz="1000" b="0" i="0" u="none" strike="noStrike" baseline="0">
          <a:solidFill>
            <a:srgbClr val="000000"/>
          </a:solidFill>
          <a:latin typeface="Arial"/>
          <a:ea typeface="Arial"/>
          <a:cs typeface="Arial"/>
        </a:defRPr>
      </a:pPr>
      <a:endParaRPr lang="fr-BF"/>
    </a:p>
  </c:txPr>
  <c:printSettings>
    <c:headerFooter alignWithMargins="0"/>
    <c:pageMargins b="0.98425196899999956" l="0.78740157499999996" r="0.78740157499999996" t="0.98425196899999956" header="0.49212598450000788" footer="0.49212598450000788"/>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fr-FR" b="1" i="0" baseline="0">
                <a:solidFill>
                  <a:sysClr val="windowText" lastClr="000000"/>
                </a:solidFill>
              </a:rPr>
              <a:t>Evolution de l'inflation selon l'origine des produits</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fr-BF"/>
        </a:p>
      </c:txPr>
    </c:title>
    <c:autoTitleDeleted val="0"/>
    <c:plotArea>
      <c:layout/>
      <c:lineChart>
        <c:grouping val="standard"/>
        <c:varyColors val="0"/>
        <c:ser>
          <c:idx val="0"/>
          <c:order val="0"/>
          <c:tx>
            <c:v>local</c:v>
          </c:tx>
          <c:spPr>
            <a:ln w="22225" cap="rnd" cmpd="sng" algn="ctr">
              <a:solidFill>
                <a:schemeClr val="accent1"/>
              </a:solidFill>
              <a:round/>
            </a:ln>
            <a:effectLst/>
          </c:spPr>
          <c:marker>
            <c:symbol val="none"/>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142.53</c:v>
              </c:pt>
              <c:pt idx="1">
                <c:v>142.72999999999999</c:v>
              </c:pt>
              <c:pt idx="2">
                <c:v>141.62</c:v>
              </c:pt>
              <c:pt idx="3">
                <c:v>136.69999999999999</c:v>
              </c:pt>
              <c:pt idx="4">
                <c:v>135.16999999999999</c:v>
              </c:pt>
              <c:pt idx="5">
                <c:v>133.72767271297869</c:v>
              </c:pt>
              <c:pt idx="6">
                <c:v>131.23641970455731</c:v>
              </c:pt>
              <c:pt idx="7">
                <c:v>130.52883631995724</c:v>
              </c:pt>
              <c:pt idx="8">
                <c:v>132.61294565917854</c:v>
              </c:pt>
              <c:pt idx="9">
                <c:v>130.58098112165351</c:v>
              </c:pt>
              <c:pt idx="10">
                <c:v>133.54845170963091</c:v>
              </c:pt>
              <c:pt idx="11">
                <c:v>132.64589988148975</c:v>
              </c:pt>
              <c:pt idx="12">
                <c:v>132.6046520460188</c:v>
              </c:pt>
              <c:pt idx="13">
                <c:v>132.89454686269323</c:v>
              </c:pt>
              <c:pt idx="14">
                <c:v>133.79747703224618</c:v>
              </c:pt>
              <c:pt idx="15">
                <c:v>133.17299474375631</c:v>
              </c:pt>
              <c:pt idx="16">
                <c:v>130.22602515749003</c:v>
              </c:pt>
              <c:pt idx="17">
                <c:v>128.1758675724688</c:v>
              </c:pt>
              <c:pt idx="18">
                <c:v>127.17972000309791</c:v>
              </c:pt>
              <c:pt idx="19">
                <c:v>126.74931841263486</c:v>
              </c:pt>
              <c:pt idx="20">
                <c:v>126.60404318682973</c:v>
              </c:pt>
              <c:pt idx="21">
                <c:v>129.93865230028246</c:v>
              </c:pt>
              <c:pt idx="22">
                <c:v>133.90762970734838</c:v>
              </c:pt>
              <c:pt idx="23">
                <c:v>136.18480361054407</c:v>
              </c:pt>
              <c:pt idx="24">
                <c:v>138.09511750926819</c:v>
              </c:pt>
              <c:pt idx="25">
                <c:v>137.97473783808667</c:v>
              </c:pt>
              <c:pt idx="26">
                <c:v>137.70321396579715</c:v>
              </c:pt>
              <c:pt idx="27">
                <c:v>135.868073879669</c:v>
              </c:pt>
              <c:pt idx="28">
                <c:v>132.83361945789233</c:v>
              </c:pt>
              <c:pt idx="29">
                <c:v>129.69670804539925</c:v>
              </c:pt>
              <c:pt idx="30">
                <c:v>125.61014928491997</c:v>
              </c:pt>
              <c:pt idx="31">
                <c:v>119.83518263876002</c:v>
              </c:pt>
              <c:pt idx="32">
                <c:v>116.43918433969624</c:v>
              </c:pt>
              <c:pt idx="33">
                <c:v>117.04568774668326</c:v>
              </c:pt>
              <c:pt idx="34">
                <c:v>116.49042394813019</c:v>
              </c:pt>
              <c:pt idx="35">
                <c:v>114.55462695574789</c:v>
              </c:pt>
              <c:pt idx="36">
                <c:v>114.17218492859429</c:v>
              </c:pt>
              <c:pt idx="37">
                <c:v>111.6236812410405</c:v>
              </c:pt>
              <c:pt idx="38">
                <c:v>111.16776060929759</c:v>
              </c:pt>
              <c:pt idx="39">
                <c:v>110.98969066048639</c:v>
              </c:pt>
              <c:pt idx="40">
                <c:v>110.99282050008111</c:v>
              </c:pt>
              <c:pt idx="41">
                <c:v>108.2600033609565</c:v>
              </c:pt>
              <c:pt idx="42">
                <c:v>106.16629257272453</c:v>
              </c:pt>
              <c:pt idx="43">
                <c:v>105.31741977979515</c:v>
              </c:pt>
              <c:pt idx="44">
                <c:v>105.58638759812492</c:v>
              </c:pt>
              <c:pt idx="45">
                <c:v>107.65</c:v>
              </c:pt>
              <c:pt idx="46">
                <c:v>113.19</c:v>
              </c:pt>
              <c:pt idx="47">
                <c:v>113.87</c:v>
              </c:pt>
              <c:pt idx="48">
                <c:v>113.59</c:v>
              </c:pt>
              <c:pt idx="49">
                <c:v>112.6</c:v>
              </c:pt>
              <c:pt idx="50">
                <c:v>111.48</c:v>
              </c:pt>
              <c:pt idx="51">
                <c:v>109.56</c:v>
              </c:pt>
              <c:pt idx="52">
                <c:v>112.85</c:v>
              </c:pt>
              <c:pt idx="53">
                <c:v>100.07</c:v>
              </c:pt>
              <c:pt idx="54">
                <c:v>101.09</c:v>
              </c:pt>
              <c:pt idx="55">
                <c:v>100.27</c:v>
              </c:pt>
              <c:pt idx="56">
                <c:v>98.34</c:v>
              </c:pt>
              <c:pt idx="57">
                <c:v>100.42</c:v>
              </c:pt>
              <c:pt idx="58">
                <c:v>98.86</c:v>
              </c:pt>
              <c:pt idx="59">
                <c:v>100.2</c:v>
              </c:pt>
              <c:pt idx="60">
                <c:v>99.74</c:v>
              </c:pt>
              <c:pt idx="61">
                <c:v>102.24</c:v>
              </c:pt>
              <c:pt idx="62">
                <c:v>106.71</c:v>
              </c:pt>
              <c:pt idx="63">
                <c:v>106.2</c:v>
              </c:pt>
              <c:pt idx="64">
                <c:v>105.93</c:v>
              </c:pt>
              <c:pt idx="65">
                <c:v>104.58</c:v>
              </c:pt>
              <c:pt idx="66">
                <c:v>102.57</c:v>
              </c:pt>
              <c:pt idx="67">
                <c:v>101.61</c:v>
              </c:pt>
              <c:pt idx="68">
                <c:v>102.84</c:v>
              </c:pt>
              <c:pt idx="69">
                <c:v>109.92</c:v>
              </c:pt>
              <c:pt idx="70">
                <c:v>111.15</c:v>
              </c:pt>
              <c:pt idx="71">
                <c:v>116.42</c:v>
              </c:pt>
            </c:numLit>
          </c:val>
          <c:smooth val="0"/>
          <c:extLst>
            <c:ext xmlns:c16="http://schemas.microsoft.com/office/drawing/2014/chart" uri="{C3380CC4-5D6E-409C-BE32-E72D297353CC}">
              <c16:uniqueId val="{00000000-D57C-4E60-9CF8-9ADE2B306BBA}"/>
            </c:ext>
          </c:extLst>
        </c:ser>
        <c:ser>
          <c:idx val="1"/>
          <c:order val="1"/>
          <c:tx>
            <c:v>Importé</c:v>
          </c:tx>
          <c:spPr>
            <a:ln w="22225" cap="rnd" cmpd="sng" algn="ctr">
              <a:solidFill>
                <a:schemeClr val="accent2"/>
              </a:solidFill>
              <a:round/>
            </a:ln>
            <a:effectLst/>
          </c:spPr>
          <c:marker>
            <c:symbol val="none"/>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114.99</c:v>
              </c:pt>
              <c:pt idx="1">
                <c:v>114.21</c:v>
              </c:pt>
              <c:pt idx="2">
                <c:v>113.89</c:v>
              </c:pt>
              <c:pt idx="3">
                <c:v>114.09</c:v>
              </c:pt>
              <c:pt idx="4">
                <c:v>114.54</c:v>
              </c:pt>
              <c:pt idx="5">
                <c:v>114.46308640958466</c:v>
              </c:pt>
              <c:pt idx="6">
                <c:v>113.75043852618708</c:v>
              </c:pt>
              <c:pt idx="7">
                <c:v>113.2802590355148</c:v>
              </c:pt>
              <c:pt idx="8">
                <c:v>112.90704721054516</c:v>
              </c:pt>
              <c:pt idx="9">
                <c:v>112.86027683886071</c:v>
              </c:pt>
              <c:pt idx="10">
                <c:v>112.55909877689115</c:v>
              </c:pt>
              <c:pt idx="11">
                <c:v>111.62613648387087</c:v>
              </c:pt>
              <c:pt idx="12">
                <c:v>112.03116646761977</c:v>
              </c:pt>
              <c:pt idx="13">
                <c:v>112.87928526852323</c:v>
              </c:pt>
              <c:pt idx="14">
                <c:v>113.03200015205707</c:v>
              </c:pt>
              <c:pt idx="15">
                <c:v>112.06652160002028</c:v>
              </c:pt>
              <c:pt idx="16">
                <c:v>111.56262444126955</c:v>
              </c:pt>
              <c:pt idx="17">
                <c:v>110.98985861862509</c:v>
              </c:pt>
              <c:pt idx="18">
                <c:v>111.73960731267678</c:v>
              </c:pt>
              <c:pt idx="19">
                <c:v>110.66127183048172</c:v>
              </c:pt>
              <c:pt idx="20">
                <c:v>109.82003985161765</c:v>
              </c:pt>
              <c:pt idx="21">
                <c:v>109.52677087854124</c:v>
              </c:pt>
              <c:pt idx="22">
                <c:v>108.91332016561545</c:v>
              </c:pt>
              <c:pt idx="23">
                <c:v>109.50120213766864</c:v>
              </c:pt>
              <c:pt idx="24">
                <c:v>109.77458214406774</c:v>
              </c:pt>
              <c:pt idx="25">
                <c:v>108.81692128830331</c:v>
              </c:pt>
              <c:pt idx="26">
                <c:v>108.36565953160094</c:v>
              </c:pt>
              <c:pt idx="27">
                <c:v>108.50723512771208</c:v>
              </c:pt>
              <c:pt idx="28">
                <c:v>107.56580034276192</c:v>
              </c:pt>
              <c:pt idx="29">
                <c:v>107.12658844176374</c:v>
              </c:pt>
              <c:pt idx="30">
                <c:v>104.42688606175417</c:v>
              </c:pt>
              <c:pt idx="31">
                <c:v>103.75915522806974</c:v>
              </c:pt>
              <c:pt idx="32">
                <c:v>102.76351517877791</c:v>
              </c:pt>
              <c:pt idx="33">
                <c:v>103.36687269340547</c:v>
              </c:pt>
              <c:pt idx="34">
                <c:v>103.30675652815748</c:v>
              </c:pt>
              <c:pt idx="35">
                <c:v>103.36945405184511</c:v>
              </c:pt>
              <c:pt idx="36">
                <c:v>103.78538300952575</c:v>
              </c:pt>
              <c:pt idx="37">
                <c:v>103.43479401021951</c:v>
              </c:pt>
              <c:pt idx="38">
                <c:v>103.17431674116406</c:v>
              </c:pt>
              <c:pt idx="39">
                <c:v>101.88475501392271</c:v>
              </c:pt>
              <c:pt idx="40">
                <c:v>102.05161738012045</c:v>
              </c:pt>
              <c:pt idx="41">
                <c:v>102.22797694435026</c:v>
              </c:pt>
              <c:pt idx="42">
                <c:v>101.56459129916904</c:v>
              </c:pt>
              <c:pt idx="43">
                <c:v>101.56385053879517</c:v>
              </c:pt>
              <c:pt idx="44">
                <c:v>102.2348021404547</c:v>
              </c:pt>
              <c:pt idx="45">
                <c:v>103.68</c:v>
              </c:pt>
              <c:pt idx="46">
                <c:v>103.88</c:v>
              </c:pt>
              <c:pt idx="47">
                <c:v>104.04</c:v>
              </c:pt>
              <c:pt idx="48">
                <c:v>103.86</c:v>
              </c:pt>
              <c:pt idx="49">
                <c:v>104.04</c:v>
              </c:pt>
              <c:pt idx="50">
                <c:v>103.87</c:v>
              </c:pt>
              <c:pt idx="51">
                <c:v>103.89</c:v>
              </c:pt>
              <c:pt idx="52">
                <c:v>103.6</c:v>
              </c:pt>
              <c:pt idx="53">
                <c:v>103.55</c:v>
              </c:pt>
              <c:pt idx="54">
                <c:v>103.52</c:v>
              </c:pt>
              <c:pt idx="55">
                <c:v>103.4</c:v>
              </c:pt>
              <c:pt idx="56">
                <c:v>103.43</c:v>
              </c:pt>
              <c:pt idx="57">
                <c:v>103.22</c:v>
              </c:pt>
              <c:pt idx="58">
                <c:v>103.21</c:v>
              </c:pt>
              <c:pt idx="59">
                <c:v>103.23</c:v>
              </c:pt>
              <c:pt idx="60">
                <c:v>103.21</c:v>
              </c:pt>
              <c:pt idx="61">
                <c:v>102.77</c:v>
              </c:pt>
              <c:pt idx="62">
                <c:v>103.66</c:v>
              </c:pt>
              <c:pt idx="63">
                <c:v>103.06</c:v>
              </c:pt>
              <c:pt idx="64">
                <c:v>103.63</c:v>
              </c:pt>
              <c:pt idx="65">
                <c:v>103.22</c:v>
              </c:pt>
              <c:pt idx="66">
                <c:v>103.34</c:v>
              </c:pt>
              <c:pt idx="67">
                <c:v>103.07</c:v>
              </c:pt>
              <c:pt idx="68">
                <c:v>103.22</c:v>
              </c:pt>
              <c:pt idx="69">
                <c:v>103.48</c:v>
              </c:pt>
              <c:pt idx="70">
                <c:v>103.24</c:v>
              </c:pt>
              <c:pt idx="71">
                <c:v>103.33</c:v>
              </c:pt>
            </c:numLit>
          </c:val>
          <c:smooth val="0"/>
          <c:extLst>
            <c:ext xmlns:c16="http://schemas.microsoft.com/office/drawing/2014/chart" uri="{C3380CC4-5D6E-409C-BE32-E72D297353CC}">
              <c16:uniqueId val="{00000001-D57C-4E60-9CF8-9ADE2B306BBA}"/>
            </c:ext>
          </c:extLst>
        </c:ser>
        <c:dLbls>
          <c:showLegendKey val="0"/>
          <c:showVal val="0"/>
          <c:showCatName val="0"/>
          <c:showSerName val="0"/>
          <c:showPercent val="0"/>
          <c:showBubbleSize val="0"/>
        </c:dLbls>
        <c:dropLines>
          <c:spPr>
            <a:ln w="25400" cap="flat" cmpd="sng" algn="ctr">
              <a:solidFill>
                <a:schemeClr val="dk1">
                  <a:lumMod val="35000"/>
                  <a:lumOff val="65000"/>
                  <a:alpha val="33000"/>
                </a:schemeClr>
              </a:solidFill>
              <a:bevel/>
              <a:tailEnd type="diamond"/>
            </a:ln>
            <a:effectLst/>
          </c:spPr>
        </c:dropLines>
        <c:smooth val="0"/>
        <c:axId val="1740418112"/>
        <c:axId val="1740415200"/>
      </c:lineChart>
      <c:dateAx>
        <c:axId val="1740418112"/>
        <c:scaling>
          <c:orientation val="minMax"/>
        </c:scaling>
        <c:delete val="0"/>
        <c:axPos val="b"/>
        <c:numFmt formatCode="mm\ yyyy" sourceLinked="1"/>
        <c:majorTickMark val="none"/>
        <c:minorTickMark val="none"/>
        <c:tickLblPos val="nextTo"/>
        <c:spPr>
          <a:noFill/>
          <a:ln w="9525" cap="flat" cmpd="sng" algn="ctr">
            <a:solidFill>
              <a:schemeClr val="dk1">
                <a:lumMod val="15000"/>
                <a:lumOff val="85000"/>
              </a:schemeClr>
            </a:solidFill>
            <a:round/>
          </a:ln>
          <a:effectLst/>
        </c:spPr>
        <c:txPr>
          <a:bodyPr rot="-3600000" spcFirstLastPara="1" vertOverflow="ellipsis" wrap="square" anchor="ctr" anchorCtr="1"/>
          <a:lstStyle/>
          <a:p>
            <a:pPr>
              <a:defRPr sz="800" b="1" i="0" u="none" strike="noStrike" kern="1200" spc="20" baseline="0">
                <a:solidFill>
                  <a:sysClr val="windowText" lastClr="000000"/>
                </a:solidFill>
                <a:latin typeface="+mn-lt"/>
                <a:ea typeface="+mn-ea"/>
                <a:cs typeface="+mn-cs"/>
              </a:defRPr>
            </a:pPr>
            <a:endParaRPr lang="fr-BF"/>
          </a:p>
        </c:txPr>
        <c:crossAx val="1740415200"/>
        <c:crosses val="autoZero"/>
        <c:auto val="1"/>
        <c:lblOffset val="100"/>
        <c:baseTimeUnit val="months"/>
        <c:majorUnit val="1"/>
        <c:majorTimeUnit val="months"/>
      </c:dateAx>
      <c:valAx>
        <c:axId val="1740415200"/>
        <c:scaling>
          <c:orientation val="minMax"/>
          <c:max val="145"/>
          <c:min val="9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174041811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587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ysClr val="windowText" lastClr="000000"/>
                </a:solidFill>
                <a:latin typeface="+mn-lt"/>
                <a:ea typeface="+mn-ea"/>
                <a:cs typeface="+mn-cs"/>
              </a:defRPr>
            </a:pPr>
            <a:r>
              <a:rPr lang="fr-FR" sz="1200" b="1" i="0" baseline="0">
                <a:solidFill>
                  <a:sysClr val="windowText" lastClr="000000"/>
                </a:solidFill>
              </a:rPr>
              <a:t>Evolution de l'inflation selon le secteur de production des produits</a:t>
            </a:r>
          </a:p>
        </c:rich>
      </c:tx>
      <c:overlay val="0"/>
      <c:spPr>
        <a:noFill/>
        <a:ln>
          <a:noFill/>
        </a:ln>
        <a:effectLst/>
      </c:spPr>
      <c:txPr>
        <a:bodyPr rot="0" spcFirstLastPara="1" vertOverflow="ellipsis" vert="horz" wrap="square" anchor="ctr" anchorCtr="1"/>
        <a:lstStyle/>
        <a:p>
          <a:pPr>
            <a:defRPr sz="1200" b="1" i="0" u="none" strike="noStrike" kern="1200" cap="none" spc="20" baseline="0">
              <a:solidFill>
                <a:sysClr val="windowText" lastClr="000000"/>
              </a:solidFill>
              <a:latin typeface="+mn-lt"/>
              <a:ea typeface="+mn-ea"/>
              <a:cs typeface="+mn-cs"/>
            </a:defRPr>
          </a:pPr>
          <a:endParaRPr lang="fr-BF"/>
        </a:p>
      </c:txPr>
    </c:title>
    <c:autoTitleDeleted val="0"/>
    <c:plotArea>
      <c:layout/>
      <c:lineChart>
        <c:grouping val="standard"/>
        <c:varyColors val="0"/>
        <c:ser>
          <c:idx val="0"/>
          <c:order val="0"/>
          <c:tx>
            <c:v>Primaire</c:v>
          </c:tx>
          <c:spPr>
            <a:ln w="22225" cap="rnd" cmpd="sng" algn="ctr">
              <a:solidFill>
                <a:schemeClr val="accent1"/>
              </a:solidFill>
              <a:round/>
            </a:ln>
            <a:effectLst/>
          </c:spPr>
          <c:marker>
            <c:symbol val="none"/>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169.15</c:v>
              </c:pt>
              <c:pt idx="1">
                <c:v>169.64</c:v>
              </c:pt>
              <c:pt idx="2">
                <c:v>167.45</c:v>
              </c:pt>
              <c:pt idx="3">
                <c:v>160.13999999999999</c:v>
              </c:pt>
              <c:pt idx="4">
                <c:v>157.30000000000001</c:v>
              </c:pt>
              <c:pt idx="5">
                <c:v>152.33624239959991</c:v>
              </c:pt>
              <c:pt idx="6">
                <c:v>147.69291392678377</c:v>
              </c:pt>
              <c:pt idx="7">
                <c:v>146.23385149250592</c:v>
              </c:pt>
              <c:pt idx="8">
                <c:v>149.13239212222331</c:v>
              </c:pt>
              <c:pt idx="9">
                <c:v>146.66947917689009</c:v>
              </c:pt>
              <c:pt idx="10">
                <c:v>150.86476669517546</c:v>
              </c:pt>
              <c:pt idx="11">
                <c:v>148.80073092363847</c:v>
              </c:pt>
              <c:pt idx="12">
                <c:v>148.71005019418698</c:v>
              </c:pt>
              <c:pt idx="13">
                <c:v>150.44578450616677</c:v>
              </c:pt>
              <c:pt idx="14">
                <c:v>152.05356927872728</c:v>
              </c:pt>
              <c:pt idx="15">
                <c:v>151.39317125377977</c:v>
              </c:pt>
              <c:pt idx="16">
                <c:v>146.87206983254583</c:v>
              </c:pt>
              <c:pt idx="17">
                <c:v>144.18818174595387</c:v>
              </c:pt>
              <c:pt idx="18">
                <c:v>142.91005019418699</c:v>
              </c:pt>
              <c:pt idx="19">
                <c:v>142.08509195257255</c:v>
              </c:pt>
              <c:pt idx="20">
                <c:v>141.41525195238563</c:v>
              </c:pt>
              <c:pt idx="21">
                <c:v>146.59404836681949</c:v>
              </c:pt>
              <c:pt idx="22">
                <c:v>151.80896487341624</c:v>
              </c:pt>
              <c:pt idx="23">
                <c:v>156.09933083764471</c:v>
              </c:pt>
              <c:pt idx="24">
                <c:v>160.42611932102315</c:v>
              </c:pt>
              <c:pt idx="25">
                <c:v>160.09726572540879</c:v>
              </c:pt>
              <c:pt idx="26">
                <c:v>160.51616016806173</c:v>
              </c:pt>
              <c:pt idx="27">
                <c:v>158.34736312269536</c:v>
              </c:pt>
              <c:pt idx="28">
                <c:v>153.91463779799878</c:v>
              </c:pt>
              <c:pt idx="29">
                <c:v>149.41475540849376</c:v>
              </c:pt>
              <c:pt idx="30">
                <c:v>140.74596759343643</c:v>
              </c:pt>
              <c:pt idx="31">
                <c:v>131.68758119166796</c:v>
              </c:pt>
              <c:pt idx="32">
                <c:v>125.86002226958109</c:v>
              </c:pt>
              <c:pt idx="33">
                <c:v>127.61769265641284</c:v>
              </c:pt>
              <c:pt idx="34">
                <c:v>126.82298620360892</c:v>
              </c:pt>
              <c:pt idx="35">
                <c:v>124.23751005986847</c:v>
              </c:pt>
              <c:pt idx="36">
                <c:v>124.37698998453047</c:v>
              </c:pt>
              <c:pt idx="37">
                <c:v>120.1798698175904</c:v>
              </c:pt>
              <c:pt idx="38">
                <c:v>120.0731640331076</c:v>
              </c:pt>
              <c:pt idx="39">
                <c:v>118.80637431123199</c:v>
              </c:pt>
              <c:pt idx="40">
                <c:v>118.42402953231542</c:v>
              </c:pt>
              <c:pt idx="41">
                <c:v>114.08624291369311</c:v>
              </c:pt>
              <c:pt idx="42">
                <c:v>109.99186379802683</c:v>
              </c:pt>
              <c:pt idx="43">
                <c:v>108.49208184363152</c:v>
              </c:pt>
              <c:pt idx="44">
                <c:v>107.98414588094536</c:v>
              </c:pt>
              <c:pt idx="45">
                <c:v>105.76</c:v>
              </c:pt>
              <c:pt idx="46">
                <c:v>108.34</c:v>
              </c:pt>
              <c:pt idx="47">
                <c:v>109.53</c:v>
              </c:pt>
              <c:pt idx="48">
                <c:v>108.57</c:v>
              </c:pt>
              <c:pt idx="49">
                <c:v>108.4</c:v>
              </c:pt>
              <c:pt idx="50">
                <c:v>107.69</c:v>
              </c:pt>
              <c:pt idx="51">
                <c:v>107.03</c:v>
              </c:pt>
              <c:pt idx="52">
                <c:v>108.56</c:v>
              </c:pt>
              <c:pt idx="53">
                <c:v>102.12</c:v>
              </c:pt>
              <c:pt idx="54">
                <c:v>102.49</c:v>
              </c:pt>
              <c:pt idx="55">
                <c:v>102.84</c:v>
              </c:pt>
              <c:pt idx="56">
                <c:v>101.44</c:v>
              </c:pt>
              <c:pt idx="57">
                <c:v>102.12</c:v>
              </c:pt>
              <c:pt idx="58">
                <c:v>101.32</c:v>
              </c:pt>
              <c:pt idx="59">
                <c:v>102.43</c:v>
              </c:pt>
              <c:pt idx="60">
                <c:v>101.77</c:v>
              </c:pt>
              <c:pt idx="61">
                <c:v>102.14</c:v>
              </c:pt>
              <c:pt idx="62">
                <c:v>104.77</c:v>
              </c:pt>
              <c:pt idx="63">
                <c:v>104.2</c:v>
              </c:pt>
              <c:pt idx="64">
                <c:v>104.65</c:v>
              </c:pt>
              <c:pt idx="65">
                <c:v>103.88</c:v>
              </c:pt>
              <c:pt idx="66">
                <c:v>103.11</c:v>
              </c:pt>
              <c:pt idx="67">
                <c:v>102.27</c:v>
              </c:pt>
              <c:pt idx="68">
                <c:v>102.98</c:v>
              </c:pt>
              <c:pt idx="69">
                <c:v>106.13</c:v>
              </c:pt>
              <c:pt idx="70">
                <c:v>106.44</c:v>
              </c:pt>
              <c:pt idx="71">
                <c:v>108.68</c:v>
              </c:pt>
            </c:numLit>
          </c:val>
          <c:smooth val="0"/>
          <c:extLst>
            <c:ext xmlns:c16="http://schemas.microsoft.com/office/drawing/2014/chart" uri="{C3380CC4-5D6E-409C-BE32-E72D297353CC}">
              <c16:uniqueId val="{00000000-9337-44FB-AC95-029249B8A062}"/>
            </c:ext>
          </c:extLst>
        </c:ser>
        <c:ser>
          <c:idx val="1"/>
          <c:order val="1"/>
          <c:tx>
            <c:v>Secondaire</c:v>
          </c:tx>
          <c:spPr>
            <a:ln w="22225" cap="rnd" cmpd="sng" algn="ctr">
              <a:solidFill>
                <a:schemeClr val="accent2"/>
              </a:solidFill>
              <a:round/>
            </a:ln>
            <a:effectLst/>
          </c:spPr>
          <c:marker>
            <c:symbol val="none"/>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114.69</c:v>
              </c:pt>
              <c:pt idx="1">
                <c:v>113.95</c:v>
              </c:pt>
              <c:pt idx="2">
                <c:v>113.78</c:v>
              </c:pt>
              <c:pt idx="3">
                <c:v>113.13</c:v>
              </c:pt>
              <c:pt idx="4">
                <c:v>113.35</c:v>
              </c:pt>
              <c:pt idx="5">
                <c:v>113.0385933856915</c:v>
              </c:pt>
              <c:pt idx="6">
                <c:v>112.81927782550007</c:v>
              </c:pt>
              <c:pt idx="7">
                <c:v>112.8087265308627</c:v>
              </c:pt>
              <c:pt idx="8">
                <c:v>113.07183335378575</c:v>
              </c:pt>
              <c:pt idx="9">
                <c:v>112.57559117683151</c:v>
              </c:pt>
              <c:pt idx="10">
                <c:v>112.85880445453431</c:v>
              </c:pt>
              <c:pt idx="11">
                <c:v>112.66937047490488</c:v>
              </c:pt>
              <c:pt idx="12">
                <c:v>113.01863020002456</c:v>
              </c:pt>
              <c:pt idx="13">
                <c:v>112.84452509510369</c:v>
              </c:pt>
              <c:pt idx="14">
                <c:v>113.40271965885387</c:v>
              </c:pt>
              <c:pt idx="15">
                <c:v>113.14933059271075</c:v>
              </c:pt>
              <c:pt idx="16">
                <c:v>113.48556356608175</c:v>
              </c:pt>
              <c:pt idx="17">
                <c:v>112.74816511228371</c:v>
              </c:pt>
              <c:pt idx="18">
                <c:v>112.62284390722789</c:v>
              </c:pt>
              <c:pt idx="19">
                <c:v>112.07846085409255</c:v>
              </c:pt>
              <c:pt idx="20">
                <c:v>111.79158148239048</c:v>
              </c:pt>
              <c:pt idx="21">
                <c:v>112.06316081727819</c:v>
              </c:pt>
              <c:pt idx="22">
                <c:v>112.42515032519329</c:v>
              </c:pt>
              <c:pt idx="23">
                <c:v>112.77463584488895</c:v>
              </c:pt>
              <c:pt idx="24">
                <c:v>112.47039207264697</c:v>
              </c:pt>
              <c:pt idx="25">
                <c:v>111.6322993618849</c:v>
              </c:pt>
              <c:pt idx="26">
                <c:v>111.06461160878636</c:v>
              </c:pt>
              <c:pt idx="27">
                <c:v>110.53789544729418</c:v>
              </c:pt>
              <c:pt idx="28">
                <c:v>109.54672199042828</c:v>
              </c:pt>
              <c:pt idx="29">
                <c:v>107.57948275862068</c:v>
              </c:pt>
              <c:pt idx="30">
                <c:v>106.5650098171555</c:v>
              </c:pt>
              <c:pt idx="31">
                <c:v>105.82662351208739</c:v>
              </c:pt>
              <c:pt idx="32">
                <c:v>105.48585163823782</c:v>
              </c:pt>
              <c:pt idx="33">
                <c:v>104.80883145171187</c:v>
              </c:pt>
              <c:pt idx="34">
                <c:v>104.55324886489142</c:v>
              </c:pt>
              <c:pt idx="35">
                <c:v>104.3142333415143</c:v>
              </c:pt>
              <c:pt idx="36">
                <c:v>103.96694594428766</c:v>
              </c:pt>
              <c:pt idx="37">
                <c:v>103.64228801079888</c:v>
              </c:pt>
              <c:pt idx="38">
                <c:v>102.81304147748192</c:v>
              </c:pt>
              <c:pt idx="39">
                <c:v>102.99953184439809</c:v>
              </c:pt>
              <c:pt idx="40">
                <c:v>103.18628880844277</c:v>
              </c:pt>
              <c:pt idx="41">
                <c:v>102.2684737391091</c:v>
              </c:pt>
              <c:pt idx="42">
                <c:v>101.95796447416862</c:v>
              </c:pt>
              <c:pt idx="43">
                <c:v>101.74548625598234</c:v>
              </c:pt>
              <c:pt idx="44">
                <c:v>101.71364891397718</c:v>
              </c:pt>
              <c:pt idx="45">
                <c:v>101.24</c:v>
              </c:pt>
              <c:pt idx="46">
                <c:v>101.24</c:v>
              </c:pt>
              <c:pt idx="47">
                <c:v>101.24</c:v>
              </c:pt>
              <c:pt idx="48">
                <c:v>101.24</c:v>
              </c:pt>
              <c:pt idx="49">
                <c:v>101.24</c:v>
              </c:pt>
              <c:pt idx="50">
                <c:v>101.24</c:v>
              </c:pt>
              <c:pt idx="51">
                <c:v>101.24</c:v>
              </c:pt>
              <c:pt idx="52">
                <c:v>101.24</c:v>
              </c:pt>
              <c:pt idx="53">
                <c:v>101.21</c:v>
              </c:pt>
              <c:pt idx="54">
                <c:v>101.24</c:v>
              </c:pt>
              <c:pt idx="55">
                <c:v>101.24</c:v>
              </c:pt>
              <c:pt idx="56">
                <c:v>101.24</c:v>
              </c:pt>
              <c:pt idx="57">
                <c:v>101.23</c:v>
              </c:pt>
              <c:pt idx="58">
                <c:v>101.24</c:v>
              </c:pt>
              <c:pt idx="59">
                <c:v>101.26</c:v>
              </c:pt>
              <c:pt idx="60">
                <c:v>101.27</c:v>
              </c:pt>
              <c:pt idx="61">
                <c:v>101.29</c:v>
              </c:pt>
              <c:pt idx="62">
                <c:v>101.26</c:v>
              </c:pt>
              <c:pt idx="63">
                <c:v>101.3</c:v>
              </c:pt>
              <c:pt idx="64">
                <c:v>101.17</c:v>
              </c:pt>
              <c:pt idx="65">
                <c:v>101.15</c:v>
              </c:pt>
              <c:pt idx="66">
                <c:v>101.16</c:v>
              </c:pt>
              <c:pt idx="67">
                <c:v>101.15</c:v>
              </c:pt>
              <c:pt idx="68">
                <c:v>101.28</c:v>
              </c:pt>
              <c:pt idx="69">
                <c:v>101.23</c:v>
              </c:pt>
              <c:pt idx="70">
                <c:v>100.99</c:v>
              </c:pt>
              <c:pt idx="71">
                <c:v>100.8</c:v>
              </c:pt>
            </c:numLit>
          </c:val>
          <c:smooth val="0"/>
          <c:extLst>
            <c:ext xmlns:c16="http://schemas.microsoft.com/office/drawing/2014/chart" uri="{C3380CC4-5D6E-409C-BE32-E72D297353CC}">
              <c16:uniqueId val="{00000001-9337-44FB-AC95-029249B8A062}"/>
            </c:ext>
          </c:extLst>
        </c:ser>
        <c:ser>
          <c:idx val="2"/>
          <c:order val="2"/>
          <c:tx>
            <c:v>Tertiaire</c:v>
          </c:tx>
          <c:spPr>
            <a:ln w="22225" cap="rnd" cmpd="sng" algn="ctr">
              <a:solidFill>
                <a:schemeClr val="accent3"/>
              </a:solidFill>
              <a:round/>
            </a:ln>
            <a:effectLst/>
          </c:spPr>
          <c:marker>
            <c:symbol val="none"/>
          </c:marker>
          <c:cat>
            <c:numLit>
              <c:formatCode>mm\ yyyy</c:formatCode>
              <c:ptCount val="72"/>
              <c:pt idx="0">
                <c:v>45536</c:v>
              </c:pt>
              <c:pt idx="1">
                <c:v>45505</c:v>
              </c:pt>
              <c:pt idx="2">
                <c:v>45474</c:v>
              </c:pt>
              <c:pt idx="3">
                <c:v>45444</c:v>
              </c:pt>
              <c:pt idx="4">
                <c:v>45413</c:v>
              </c:pt>
              <c:pt idx="5">
                <c:v>45383</c:v>
              </c:pt>
              <c:pt idx="6">
                <c:v>45352</c:v>
              </c:pt>
              <c:pt idx="7">
                <c:v>45323</c:v>
              </c:pt>
              <c:pt idx="8">
                <c:v>45292</c:v>
              </c:pt>
              <c:pt idx="9">
                <c:v>45261</c:v>
              </c:pt>
              <c:pt idx="10">
                <c:v>45231</c:v>
              </c:pt>
              <c:pt idx="11">
                <c:v>45200</c:v>
              </c:pt>
              <c:pt idx="12">
                <c:v>45170</c:v>
              </c:pt>
              <c:pt idx="13">
                <c:v>45139</c:v>
              </c:pt>
              <c:pt idx="14">
                <c:v>45108</c:v>
              </c:pt>
              <c:pt idx="15">
                <c:v>45078</c:v>
              </c:pt>
              <c:pt idx="16">
                <c:v>45047</c:v>
              </c:pt>
              <c:pt idx="17">
                <c:v>45017</c:v>
              </c:pt>
              <c:pt idx="18">
                <c:v>44986</c:v>
              </c:pt>
              <c:pt idx="19">
                <c:v>44958</c:v>
              </c:pt>
              <c:pt idx="20">
                <c:v>44927</c:v>
              </c:pt>
              <c:pt idx="21">
                <c:v>44896</c:v>
              </c:pt>
              <c:pt idx="22">
                <c:v>44866</c:v>
              </c:pt>
              <c:pt idx="23">
                <c:v>44835</c:v>
              </c:pt>
              <c:pt idx="24">
                <c:v>44805</c:v>
              </c:pt>
              <c:pt idx="25">
                <c:v>44774</c:v>
              </c:pt>
              <c:pt idx="26">
                <c:v>44743</c:v>
              </c:pt>
              <c:pt idx="27">
                <c:v>44713</c:v>
              </c:pt>
              <c:pt idx="28">
                <c:v>44682</c:v>
              </c:pt>
              <c:pt idx="29">
                <c:v>44652</c:v>
              </c:pt>
              <c:pt idx="30">
                <c:v>44621</c:v>
              </c:pt>
              <c:pt idx="31">
                <c:v>44593</c:v>
              </c:pt>
              <c:pt idx="32">
                <c:v>44562</c:v>
              </c:pt>
              <c:pt idx="33">
                <c:v>44531</c:v>
              </c:pt>
              <c:pt idx="34">
                <c:v>44501</c:v>
              </c:pt>
              <c:pt idx="35">
                <c:v>44470</c:v>
              </c:pt>
              <c:pt idx="36">
                <c:v>44440</c:v>
              </c:pt>
              <c:pt idx="37">
                <c:v>44409</c:v>
              </c:pt>
              <c:pt idx="38">
                <c:v>44378</c:v>
              </c:pt>
              <c:pt idx="39">
                <c:v>44348</c:v>
              </c:pt>
              <c:pt idx="40">
                <c:v>44317</c:v>
              </c:pt>
              <c:pt idx="41">
                <c:v>44287</c:v>
              </c:pt>
              <c:pt idx="42">
                <c:v>44256</c:v>
              </c:pt>
              <c:pt idx="43">
                <c:v>44228</c:v>
              </c:pt>
              <c:pt idx="44">
                <c:v>44197</c:v>
              </c:pt>
              <c:pt idx="45">
                <c:v>44166</c:v>
              </c:pt>
              <c:pt idx="46">
                <c:v>44136</c:v>
              </c:pt>
              <c:pt idx="47">
                <c:v>44105</c:v>
              </c:pt>
              <c:pt idx="48">
                <c:v>44075</c:v>
              </c:pt>
              <c:pt idx="49">
                <c:v>44044</c:v>
              </c:pt>
              <c:pt idx="50">
                <c:v>44013</c:v>
              </c:pt>
              <c:pt idx="51">
                <c:v>43983</c:v>
              </c:pt>
              <c:pt idx="52">
                <c:v>43952</c:v>
              </c:pt>
              <c:pt idx="53">
                <c:v>43922</c:v>
              </c:pt>
              <c:pt idx="54">
                <c:v>43891</c:v>
              </c:pt>
              <c:pt idx="55">
                <c:v>43862</c:v>
              </c:pt>
              <c:pt idx="56">
                <c:v>43831</c:v>
              </c:pt>
              <c:pt idx="57">
                <c:v>43800</c:v>
              </c:pt>
              <c:pt idx="58">
                <c:v>43770</c:v>
              </c:pt>
              <c:pt idx="59">
                <c:v>43739</c:v>
              </c:pt>
              <c:pt idx="60">
                <c:v>43709</c:v>
              </c:pt>
              <c:pt idx="61">
                <c:v>43678</c:v>
              </c:pt>
              <c:pt idx="62">
                <c:v>43647</c:v>
              </c:pt>
              <c:pt idx="63">
                <c:v>43617</c:v>
              </c:pt>
              <c:pt idx="64">
                <c:v>43586</c:v>
              </c:pt>
              <c:pt idx="65">
                <c:v>43556</c:v>
              </c:pt>
              <c:pt idx="66">
                <c:v>43525</c:v>
              </c:pt>
              <c:pt idx="67">
                <c:v>43497</c:v>
              </c:pt>
              <c:pt idx="68">
                <c:v>43466</c:v>
              </c:pt>
              <c:pt idx="69">
                <c:v>43435</c:v>
              </c:pt>
              <c:pt idx="70">
                <c:v>43405</c:v>
              </c:pt>
              <c:pt idx="71">
                <c:v>43374</c:v>
              </c:pt>
            </c:numLit>
          </c:cat>
          <c:val>
            <c:numLit>
              <c:formatCode>0.0</c:formatCode>
              <c:ptCount val="72"/>
              <c:pt idx="0">
                <c:v>108.64</c:v>
              </c:pt>
              <c:pt idx="1">
                <c:v>108.61</c:v>
              </c:pt>
              <c:pt idx="2">
                <c:v>108.58</c:v>
              </c:pt>
              <c:pt idx="3">
                <c:v>108.58</c:v>
              </c:pt>
              <c:pt idx="4">
                <c:v>108.58</c:v>
              </c:pt>
              <c:pt idx="5">
                <c:v>107.23605283896514</c:v>
              </c:pt>
              <c:pt idx="6">
                <c:v>107.23605283896514</c:v>
              </c:pt>
              <c:pt idx="7">
                <c:v>107.19187502402644</c:v>
              </c:pt>
              <c:pt idx="8">
                <c:v>107.19187502402644</c:v>
              </c:pt>
              <c:pt idx="9">
                <c:v>107.16967256756237</c:v>
              </c:pt>
              <c:pt idx="10">
                <c:v>107.16505021527696</c:v>
              </c:pt>
              <c:pt idx="11">
                <c:v>107.16042786299158</c:v>
              </c:pt>
              <c:pt idx="12">
                <c:v>107.00039537923345</c:v>
              </c:pt>
              <c:pt idx="13">
                <c:v>106.97266126552107</c:v>
              </c:pt>
              <c:pt idx="14">
                <c:v>106.94954950409411</c:v>
              </c:pt>
              <c:pt idx="15">
                <c:v>106.81497035136279</c:v>
              </c:pt>
              <c:pt idx="16">
                <c:v>106.81034799907738</c:v>
              </c:pt>
              <c:pt idx="17">
                <c:v>106.75578907661554</c:v>
              </c:pt>
              <c:pt idx="18">
                <c:v>106.46207852804368</c:v>
              </c:pt>
              <c:pt idx="19">
                <c:v>105.58943143812711</c:v>
              </c:pt>
              <c:pt idx="20">
                <c:v>105.25721725675625</c:v>
              </c:pt>
              <c:pt idx="21">
                <c:v>105.23164014146772</c:v>
              </c:pt>
              <c:pt idx="22">
                <c:v>105.12532603890362</c:v>
              </c:pt>
              <c:pt idx="23">
                <c:v>105.09025948564179</c:v>
              </c:pt>
              <c:pt idx="24">
                <c:v>104.81339363971861</c:v>
              </c:pt>
              <c:pt idx="25">
                <c:v>104.73943600315228</c:v>
              </c:pt>
              <c:pt idx="26">
                <c:v>104.73943600315228</c:v>
              </c:pt>
              <c:pt idx="27">
                <c:v>104.73943600315228</c:v>
              </c:pt>
              <c:pt idx="28">
                <c:v>104.56685090147235</c:v>
              </c:pt>
              <c:pt idx="29">
                <c:v>103.66211187675395</c:v>
              </c:pt>
              <c:pt idx="30">
                <c:v>103.63437776304157</c:v>
              </c:pt>
              <c:pt idx="31">
                <c:v>103.63437776304157</c:v>
              </c:pt>
              <c:pt idx="32">
                <c:v>103.36628133048862</c:v>
              </c:pt>
              <c:pt idx="33">
                <c:v>103.31543545534927</c:v>
              </c:pt>
              <c:pt idx="34">
                <c:v>103.31543545534927</c:v>
              </c:pt>
              <c:pt idx="35">
                <c:v>103.31192980432863</c:v>
              </c:pt>
              <c:pt idx="36">
                <c:v>102.66667440318304</c:v>
              </c:pt>
              <c:pt idx="37">
                <c:v>102.51402394956369</c:v>
              </c:pt>
              <c:pt idx="38">
                <c:v>102.51402394956369</c:v>
              </c:pt>
              <c:pt idx="39">
                <c:v>102.5094015972783</c:v>
              </c:pt>
              <c:pt idx="40">
                <c:v>102.5094015972783</c:v>
              </c:pt>
              <c:pt idx="41">
                <c:v>102.5094015972783</c:v>
              </c:pt>
              <c:pt idx="42">
                <c:v>102.5094015972783</c:v>
              </c:pt>
              <c:pt idx="43">
                <c:v>102.5094015972783</c:v>
              </c:pt>
              <c:pt idx="44">
                <c:v>102.48628983585132</c:v>
              </c:pt>
              <c:pt idx="45">
                <c:v>102.59</c:v>
              </c:pt>
              <c:pt idx="46">
                <c:v>102.58</c:v>
              </c:pt>
              <c:pt idx="47">
                <c:v>102.58</c:v>
              </c:pt>
              <c:pt idx="48">
                <c:v>102.5</c:v>
              </c:pt>
              <c:pt idx="49">
                <c:v>102.5</c:v>
              </c:pt>
              <c:pt idx="50">
                <c:v>99.79</c:v>
              </c:pt>
              <c:pt idx="51">
                <c:v>99.41</c:v>
              </c:pt>
              <c:pt idx="52">
                <c:v>99.37</c:v>
              </c:pt>
              <c:pt idx="53">
                <c:v>102.23</c:v>
              </c:pt>
              <c:pt idx="54">
                <c:v>102.98</c:v>
              </c:pt>
              <c:pt idx="55">
                <c:v>102.98</c:v>
              </c:pt>
              <c:pt idx="56">
                <c:v>102.98</c:v>
              </c:pt>
              <c:pt idx="57">
                <c:v>102.98</c:v>
              </c:pt>
              <c:pt idx="58">
                <c:v>102.95</c:v>
              </c:pt>
              <c:pt idx="59">
                <c:v>102.92</c:v>
              </c:pt>
              <c:pt idx="60">
                <c:v>102.67</c:v>
              </c:pt>
              <c:pt idx="61">
                <c:v>102.63</c:v>
              </c:pt>
              <c:pt idx="62">
                <c:v>102.59</c:v>
              </c:pt>
              <c:pt idx="63">
                <c:v>102.6</c:v>
              </c:pt>
              <c:pt idx="64">
                <c:v>102.56</c:v>
              </c:pt>
              <c:pt idx="65">
                <c:v>102.55</c:v>
              </c:pt>
              <c:pt idx="66">
                <c:v>102.56</c:v>
              </c:pt>
              <c:pt idx="67">
                <c:v>102.49</c:v>
              </c:pt>
              <c:pt idx="68">
                <c:v>102.61</c:v>
              </c:pt>
              <c:pt idx="69">
                <c:v>103.52</c:v>
              </c:pt>
              <c:pt idx="70">
                <c:v>103.41</c:v>
              </c:pt>
              <c:pt idx="71">
                <c:v>103.33</c:v>
              </c:pt>
            </c:numLit>
          </c:val>
          <c:smooth val="0"/>
          <c:extLst>
            <c:ext xmlns:c16="http://schemas.microsoft.com/office/drawing/2014/chart" uri="{C3380CC4-5D6E-409C-BE32-E72D297353CC}">
              <c16:uniqueId val="{00000002-9337-44FB-AC95-029249B8A062}"/>
            </c:ext>
          </c:extLst>
        </c:ser>
        <c:dLbls>
          <c:showLegendKey val="0"/>
          <c:showVal val="0"/>
          <c:showCatName val="0"/>
          <c:showSerName val="0"/>
          <c:showPercent val="0"/>
          <c:showBubbleSize val="0"/>
        </c:dLbls>
        <c:dropLines>
          <c:spPr>
            <a:ln w="25400" cap="flat" cmpd="sng" algn="ctr">
              <a:solidFill>
                <a:schemeClr val="dk1">
                  <a:lumMod val="35000"/>
                  <a:lumOff val="65000"/>
                  <a:alpha val="33000"/>
                </a:schemeClr>
              </a:solidFill>
              <a:round/>
            </a:ln>
            <a:effectLst/>
          </c:spPr>
        </c:dropLines>
        <c:smooth val="0"/>
        <c:axId val="1740418112"/>
        <c:axId val="1740415200"/>
      </c:lineChart>
      <c:dateAx>
        <c:axId val="1740418112"/>
        <c:scaling>
          <c:orientation val="minMax"/>
        </c:scaling>
        <c:delete val="0"/>
        <c:axPos val="b"/>
        <c:numFmt formatCode="mm\ yyyy" sourceLinked="1"/>
        <c:majorTickMark val="none"/>
        <c:minorTickMark val="none"/>
        <c:tickLblPos val="nextTo"/>
        <c:spPr>
          <a:noFill/>
          <a:ln w="9525" cap="flat" cmpd="sng" algn="ctr">
            <a:solidFill>
              <a:schemeClr val="dk1">
                <a:lumMod val="15000"/>
                <a:lumOff val="85000"/>
              </a:schemeClr>
            </a:solidFill>
            <a:round/>
          </a:ln>
          <a:effectLst/>
        </c:spPr>
        <c:txPr>
          <a:bodyPr rot="-3600000" spcFirstLastPara="1" vertOverflow="ellipsis" wrap="square" anchor="ctr" anchorCtr="1"/>
          <a:lstStyle/>
          <a:p>
            <a:pPr>
              <a:defRPr sz="800" b="1" i="0" u="none" strike="noStrike" kern="1200" spc="20" baseline="0">
                <a:solidFill>
                  <a:sysClr val="windowText" lastClr="000000"/>
                </a:solidFill>
                <a:latin typeface="+mn-lt"/>
                <a:ea typeface="+mn-ea"/>
                <a:cs typeface="+mn-cs"/>
              </a:defRPr>
            </a:pPr>
            <a:endParaRPr lang="fr-BF"/>
          </a:p>
        </c:txPr>
        <c:crossAx val="1740415200"/>
        <c:crosses val="autoZero"/>
        <c:auto val="1"/>
        <c:lblOffset val="100"/>
        <c:baseTimeUnit val="months"/>
        <c:majorUnit val="1"/>
        <c:majorTimeUnit val="months"/>
      </c:dateAx>
      <c:valAx>
        <c:axId val="1740415200"/>
        <c:scaling>
          <c:orientation val="minMax"/>
          <c:min val="9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fr-BF"/>
          </a:p>
        </c:txPr>
        <c:crossAx val="1740418112"/>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BF"/>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15875" cap="flat" cmpd="sng" algn="ctr">
      <a:solidFill>
        <a:srgbClr val="00B050">
          <a:alpha val="99000"/>
        </a:srgbClr>
      </a:solidFill>
      <a:round/>
    </a:ln>
    <a:effectLst/>
  </c:spPr>
  <c:txPr>
    <a:bodyPr/>
    <a:lstStyle/>
    <a:p>
      <a:pPr>
        <a:defRPr/>
      </a:pPr>
      <a:endParaRPr lang="fr-BF"/>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73743034373028E-2"/>
          <c:y val="3.3565252503972152E-2"/>
          <c:w val="0.87508070866141763"/>
          <c:h val="0.72952038167599009"/>
        </c:manualLayout>
      </c:layout>
      <c:lineChart>
        <c:grouping val="standard"/>
        <c:varyColors val="0"/>
        <c:ser>
          <c:idx val="0"/>
          <c:order val="0"/>
          <c:tx>
            <c:v>IPI ENSEMBLE</c:v>
          </c:tx>
          <c:spPr>
            <a:ln>
              <a:solidFill>
                <a:srgbClr val="FF3399"/>
              </a:solidFill>
            </a:ln>
          </c:spPr>
          <c:marker>
            <c:spPr>
              <a:solidFill>
                <a:srgbClr val="FF3399"/>
              </a:solidFill>
              <a:ln>
                <a:solidFill>
                  <a:srgbClr val="FF3399"/>
                </a:solidFill>
              </a:ln>
            </c:spPr>
          </c:marker>
          <c:cat>
            <c:strLit>
              <c:ptCount val="32"/>
              <c:pt idx="0">
                <c:v>3T2016</c:v>
              </c:pt>
              <c:pt idx="1">
                <c:v>4T2016</c:v>
              </c:pt>
              <c:pt idx="2">
                <c:v>1T2017</c:v>
              </c:pt>
              <c:pt idx="3">
                <c:v>2T2017</c:v>
              </c:pt>
              <c:pt idx="4">
                <c:v>3T2017</c:v>
              </c:pt>
              <c:pt idx="5">
                <c:v>4T2017</c:v>
              </c:pt>
              <c:pt idx="6">
                <c:v>1T2018</c:v>
              </c:pt>
              <c:pt idx="7">
                <c:v>2T2018</c:v>
              </c:pt>
              <c:pt idx="8">
                <c:v>3T2018</c:v>
              </c:pt>
              <c:pt idx="9">
                <c:v>4T2018</c:v>
              </c:pt>
              <c:pt idx="10">
                <c:v>1T2019</c:v>
              </c:pt>
              <c:pt idx="11">
                <c:v>2T2019</c:v>
              </c:pt>
              <c:pt idx="12">
                <c:v>3T2019</c:v>
              </c:pt>
              <c:pt idx="13">
                <c:v>4T2019</c:v>
              </c:pt>
              <c:pt idx="14">
                <c:v>1T2020</c:v>
              </c:pt>
              <c:pt idx="15">
                <c:v>2T2020</c:v>
              </c:pt>
              <c:pt idx="16">
                <c:v>3T2020</c:v>
              </c:pt>
              <c:pt idx="17">
                <c:v>4T2020</c:v>
              </c:pt>
              <c:pt idx="18">
                <c:v>1T2021</c:v>
              </c:pt>
              <c:pt idx="19">
                <c:v>2T2021</c:v>
              </c:pt>
              <c:pt idx="20">
                <c:v>3T2021</c:v>
              </c:pt>
              <c:pt idx="21">
                <c:v>4T2021</c:v>
              </c:pt>
              <c:pt idx="22">
                <c:v>1T2022</c:v>
              </c:pt>
              <c:pt idx="23">
                <c:v>2T2022</c:v>
              </c:pt>
              <c:pt idx="24">
                <c:v>3T2022</c:v>
              </c:pt>
              <c:pt idx="25">
                <c:v>4T2022</c:v>
              </c:pt>
              <c:pt idx="26">
                <c:v>1T2023</c:v>
              </c:pt>
              <c:pt idx="27">
                <c:v>2T2023</c:v>
              </c:pt>
              <c:pt idx="28">
                <c:v>3T2023</c:v>
              </c:pt>
              <c:pt idx="29">
                <c:v>4T2023</c:v>
              </c:pt>
              <c:pt idx="30">
                <c:v>1T2024</c:v>
              </c:pt>
              <c:pt idx="31">
                <c:v>2T2024</c:v>
              </c:pt>
            </c:strLit>
          </c:cat>
          <c:val>
            <c:numLit>
              <c:formatCode>0.0</c:formatCode>
              <c:ptCount val="32"/>
              <c:pt idx="0">
                <c:v>101.8104581165062</c:v>
              </c:pt>
              <c:pt idx="1">
                <c:v>108.23695103128776</c:v>
              </c:pt>
              <c:pt idx="2">
                <c:v>94.360219509190586</c:v>
              </c:pt>
              <c:pt idx="3">
                <c:v>88.812262490000251</c:v>
              </c:pt>
              <c:pt idx="4">
                <c:v>87.116719456645328</c:v>
              </c:pt>
              <c:pt idx="5">
                <c:v>161.52582786496797</c:v>
              </c:pt>
              <c:pt idx="6">
                <c:v>176.77375459825723</c:v>
              </c:pt>
              <c:pt idx="7">
                <c:v>204.61931708942245</c:v>
              </c:pt>
              <c:pt idx="8">
                <c:v>169.6970901379074</c:v>
              </c:pt>
              <c:pt idx="9">
                <c:v>175.41586970470971</c:v>
              </c:pt>
              <c:pt idx="10">
                <c:v>177.01595803269882</c:v>
              </c:pt>
              <c:pt idx="11">
                <c:v>150.94223407591491</c:v>
              </c:pt>
              <c:pt idx="12">
                <c:v>149.34889777876936</c:v>
              </c:pt>
              <c:pt idx="13">
                <c:v>167.45553957970557</c:v>
              </c:pt>
              <c:pt idx="14">
                <c:v>146.12013294691096</c:v>
              </c:pt>
              <c:pt idx="15">
                <c:v>149.9042128372781</c:v>
              </c:pt>
              <c:pt idx="16">
                <c:v>152.10210142328859</c:v>
              </c:pt>
              <c:pt idx="17">
                <c:v>151.88329089303903</c:v>
              </c:pt>
              <c:pt idx="18">
                <c:v>168.76078453601565</c:v>
              </c:pt>
              <c:pt idx="19">
                <c:v>122.26887667548411</c:v>
              </c:pt>
              <c:pt idx="20">
                <c:v>141.52171872301881</c:v>
              </c:pt>
              <c:pt idx="21">
                <c:v>147.4841847560262</c:v>
              </c:pt>
              <c:pt idx="22">
                <c:v>136.51233644125273</c:v>
              </c:pt>
              <c:pt idx="23">
                <c:v>137.38893295358628</c:v>
              </c:pt>
              <c:pt idx="24">
                <c:v>131.24253533960402</c:v>
              </c:pt>
              <c:pt idx="25">
                <c:v>153.75778658413861</c:v>
              </c:pt>
              <c:pt idx="26">
                <c:v>136.06239798105278</c:v>
              </c:pt>
              <c:pt idx="27">
                <c:v>137.4140213577603</c:v>
              </c:pt>
              <c:pt idx="28">
                <c:v>128.1200830954682</c:v>
              </c:pt>
              <c:pt idx="29">
                <c:v>149.09210124171867</c:v>
              </c:pt>
              <c:pt idx="30">
                <c:v>154.44000835869167</c:v>
              </c:pt>
              <c:pt idx="31">
                <c:v>162.12625314422644</c:v>
              </c:pt>
            </c:numLit>
          </c:val>
          <c:smooth val="0"/>
          <c:extLst>
            <c:ext xmlns:c16="http://schemas.microsoft.com/office/drawing/2014/chart" uri="{C3380CC4-5D6E-409C-BE32-E72D297353CC}">
              <c16:uniqueId val="{00000000-5E6A-4EB4-B908-DFE6C5E6BBAF}"/>
            </c:ext>
          </c:extLst>
        </c:ser>
        <c:dLbls>
          <c:showLegendKey val="0"/>
          <c:showVal val="0"/>
          <c:showCatName val="0"/>
          <c:showSerName val="0"/>
          <c:showPercent val="0"/>
          <c:showBubbleSize val="0"/>
        </c:dLbls>
        <c:marker val="1"/>
        <c:smooth val="0"/>
        <c:axId val="2091123007"/>
        <c:axId val="1"/>
      </c:lineChart>
      <c:catAx>
        <c:axId val="2091123007"/>
        <c:scaling>
          <c:orientation val="minMax"/>
        </c:scaling>
        <c:delete val="0"/>
        <c:axPos val="b"/>
        <c:majorGridlines>
          <c:spPr>
            <a:ln>
              <a:prstDash val="dash"/>
            </a:ln>
          </c:spPr>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fr-BF"/>
          </a:p>
        </c:txPr>
        <c:crossAx val="1"/>
        <c:crosses val="autoZero"/>
        <c:auto val="1"/>
        <c:lblAlgn val="ctr"/>
        <c:lblOffset val="100"/>
        <c:noMultiLvlLbl val="0"/>
      </c:catAx>
      <c:valAx>
        <c:axId val="1"/>
        <c:scaling>
          <c:orientation val="minMax"/>
        </c:scaling>
        <c:delete val="0"/>
        <c:axPos val="l"/>
        <c:majorGridlines>
          <c:spPr>
            <a:ln>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BF"/>
          </a:p>
        </c:txPr>
        <c:crossAx val="2091123007"/>
        <c:crosses val="autoZero"/>
        <c:crossBetween val="between"/>
      </c:valAx>
      <c:spPr>
        <a:solidFill>
          <a:srgbClr val="FFFFFF"/>
        </a:solidFill>
        <a:ln w="25400">
          <a:noFill/>
        </a:ln>
      </c:spPr>
    </c:plotArea>
    <c:plotVisOnly val="1"/>
    <c:dispBlanksAs val="gap"/>
    <c:showDLblsOverMax val="0"/>
  </c:chart>
  <c:spPr>
    <a:solidFill>
      <a:srgbClr val="70AD47">
        <a:lumMod val="40000"/>
        <a:lumOff val="60000"/>
      </a:srgbClr>
    </a:solidFill>
    <a:ln w="9525">
      <a:solidFill>
        <a:srgbClr val="00B050"/>
      </a:solidFill>
    </a:ln>
  </c:spPr>
  <c:txPr>
    <a:bodyPr/>
    <a:lstStyle/>
    <a:p>
      <a:pPr>
        <a:defRPr sz="1000" b="0" i="0" u="none" strike="noStrike" baseline="0">
          <a:solidFill>
            <a:srgbClr val="000000"/>
          </a:solidFill>
          <a:latin typeface="Calibri"/>
          <a:ea typeface="Calibri"/>
          <a:cs typeface="Calibri"/>
        </a:defRPr>
      </a:pPr>
      <a:endParaRPr lang="fr-BF"/>
    </a:p>
  </c:txPr>
  <c:printSettings>
    <c:headerFooter>
      <c:oddHeader>&amp;LComité de Prévision et de Conjoncture&amp;RTableau de bord de l'économie - 1er trimestre 2024</c:oddHead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39.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17.png"/><Relationship Id="rId1" Type="http://schemas.openxmlformats.org/officeDocument/2006/relationships/chart" Target="../charts/chart45.xml"/><Relationship Id="rId6" Type="http://schemas.openxmlformats.org/officeDocument/2006/relationships/image" Target="../media/image19.jpeg"/><Relationship Id="rId5" Type="http://schemas.openxmlformats.org/officeDocument/2006/relationships/chart" Target="../charts/chart47.xml"/><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png"/><Relationship Id="rId1" Type="http://schemas.openxmlformats.org/officeDocument/2006/relationships/chart" Target="../charts/chart57.xml"/><Relationship Id="rId5" Type="http://schemas.openxmlformats.org/officeDocument/2006/relationships/image" Target="../media/image22.jpeg"/><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7.png"/><Relationship Id="rId18" Type="http://schemas.openxmlformats.org/officeDocument/2006/relationships/chart" Target="../charts/chart17.xml"/><Relationship Id="rId3" Type="http://schemas.openxmlformats.org/officeDocument/2006/relationships/image" Target="../media/image4.png"/><Relationship Id="rId7" Type="http://schemas.openxmlformats.org/officeDocument/2006/relationships/chart" Target="../charts/chart11.xml"/><Relationship Id="rId12" Type="http://schemas.openxmlformats.org/officeDocument/2006/relationships/image" Target="../media/image6.png"/><Relationship Id="rId17" Type="http://schemas.openxmlformats.org/officeDocument/2006/relationships/chart" Target="../charts/chart16.xml"/><Relationship Id="rId2" Type="http://schemas.openxmlformats.org/officeDocument/2006/relationships/image" Target="../media/image3.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image" Target="../media/image5.png"/><Relationship Id="rId15" Type="http://schemas.openxmlformats.org/officeDocument/2006/relationships/image" Target="../media/image9.png"/><Relationship Id="rId10" Type="http://schemas.openxmlformats.org/officeDocument/2006/relationships/chart" Target="../charts/chart14.xml"/><Relationship Id="rId4" Type="http://schemas.openxmlformats.org/officeDocument/2006/relationships/chart" Target="../charts/chart9.xml"/><Relationship Id="rId9" Type="http://schemas.openxmlformats.org/officeDocument/2006/relationships/chart" Target="../charts/chart13.xml"/><Relationship Id="rId1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chart" Target="../charts/chart29.xml"/><Relationship Id="rId3" Type="http://schemas.openxmlformats.org/officeDocument/2006/relationships/chart" Target="../charts/chart25.xml"/><Relationship Id="rId7" Type="http://schemas.openxmlformats.org/officeDocument/2006/relationships/image" Target="../media/image11.jpeg"/><Relationship Id="rId12" Type="http://schemas.openxmlformats.org/officeDocument/2006/relationships/image" Target="../media/image16.png"/><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image" Target="../media/image15.jpeg"/><Relationship Id="rId5" Type="http://schemas.openxmlformats.org/officeDocument/2006/relationships/chart" Target="../charts/chart27.xml"/><Relationship Id="rId10" Type="http://schemas.openxmlformats.org/officeDocument/2006/relationships/image" Target="../media/image14.jpeg"/><Relationship Id="rId4" Type="http://schemas.openxmlformats.org/officeDocument/2006/relationships/chart" Target="../charts/chart26.xml"/><Relationship Id="rId9"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31751</xdr:rowOff>
    </xdr:from>
    <xdr:to>
      <xdr:col>1</xdr:col>
      <xdr:colOff>2032001</xdr:colOff>
      <xdr:row>89</xdr:row>
      <xdr:rowOff>174625</xdr:rowOff>
    </xdr:to>
    <xdr:sp macro="" textlink="">
      <xdr:nvSpPr>
        <xdr:cNvPr id="2" name="Rectangle 21">
          <a:extLst>
            <a:ext uri="{FF2B5EF4-FFF2-40B4-BE49-F238E27FC236}">
              <a16:creationId xmlns:a16="http://schemas.microsoft.com/office/drawing/2014/main" id="{00000000-0008-0000-0000-000002000000}"/>
            </a:ext>
          </a:extLst>
        </xdr:cNvPr>
        <xdr:cNvSpPr>
          <a:spLocks noChangeArrowheads="1"/>
        </xdr:cNvSpPr>
      </xdr:nvSpPr>
      <xdr:spPr bwMode="auto">
        <a:xfrm>
          <a:off x="238126" y="222251"/>
          <a:ext cx="2032000" cy="17392649"/>
        </a:xfrm>
        <a:prstGeom prst="rect">
          <a:avLst/>
        </a:prstGeom>
        <a:solidFill>
          <a:srgbClr val="00B050"/>
        </a:solidFill>
        <a:ln>
          <a:noFill/>
        </a:ln>
      </xdr:spPr>
      <xdr:txBody>
        <a:bodyPr vertOverflow="clip" vert="vert270" wrap="square" lIns="91440" tIns="45720" rIns="91440" bIns="45720" anchor="t" upright="1"/>
        <a:lstStyle/>
        <a:p>
          <a:pPr algn="ctr" rtl="0">
            <a:defRPr sz="1000"/>
          </a:pPr>
          <a:r>
            <a:rPr lang="fr-FR" sz="3400" b="1" i="0" u="none" strike="noStrike" baseline="0">
              <a:solidFill>
                <a:srgbClr val="000000"/>
              </a:solidFill>
              <a:latin typeface="Arial"/>
              <a:cs typeface="Arial"/>
            </a:rPr>
            <a:t>TABLEAU DE BORD DE L'ECONOMIE</a:t>
          </a:r>
          <a:endParaRPr lang="fr-FR" sz="1000" b="0" i="0" u="none" strike="noStrike" baseline="0">
            <a:solidFill>
              <a:srgbClr val="000000"/>
            </a:solidFill>
            <a:latin typeface="Arial"/>
            <a:cs typeface="Arial"/>
          </a:endParaRPr>
        </a:p>
        <a:p>
          <a:pPr algn="r" rtl="0">
            <a:lnSpc>
              <a:spcPts val="2200"/>
            </a:lnSpc>
            <a:defRPr sz="1000"/>
          </a:pPr>
          <a:r>
            <a:rPr lang="fr-FR" sz="2000" b="1" i="0" u="none" strike="noStrike" baseline="0">
              <a:solidFill>
                <a:srgbClr val="000000"/>
              </a:solidFill>
              <a:latin typeface="Arial"/>
              <a:cs typeface="Arial"/>
            </a:rPr>
            <a:t> </a:t>
          </a:r>
          <a:endParaRPr lang="fr-FR" sz="1000" b="0" i="0" u="none" strike="noStrike" baseline="0">
            <a:solidFill>
              <a:srgbClr val="000000"/>
            </a:solidFill>
            <a:latin typeface="Arial"/>
            <a:cs typeface="Arial"/>
          </a:endParaRPr>
        </a:p>
        <a:p>
          <a:pPr algn="r" rtl="0">
            <a:lnSpc>
              <a:spcPts val="1300"/>
            </a:lnSpc>
            <a:defRPr sz="1000"/>
          </a:pPr>
          <a:r>
            <a:rPr lang="fr-FR" sz="1200" b="0" i="0" u="none" strike="noStrike" baseline="0">
              <a:solidFill>
                <a:srgbClr val="000000"/>
              </a:solidFill>
              <a:latin typeface="Arial"/>
              <a:cs typeface="Arial"/>
            </a:rPr>
            <a:t> </a:t>
          </a:r>
        </a:p>
      </xdr:txBody>
    </xdr:sp>
    <xdr:clientData/>
  </xdr:twoCellAnchor>
  <xdr:twoCellAnchor>
    <xdr:from>
      <xdr:col>7</xdr:col>
      <xdr:colOff>280989</xdr:colOff>
      <xdr:row>2</xdr:row>
      <xdr:rowOff>0</xdr:rowOff>
    </xdr:from>
    <xdr:to>
      <xdr:col>11</xdr:col>
      <xdr:colOff>541697</xdr:colOff>
      <xdr:row>10</xdr:row>
      <xdr:rowOff>104179</xdr:rowOff>
    </xdr:to>
    <xdr:sp macro="" textlink="">
      <xdr:nvSpPr>
        <xdr:cNvPr id="3" name="Zone de texte 31">
          <a:extLst>
            <a:ext uri="{FF2B5EF4-FFF2-40B4-BE49-F238E27FC236}">
              <a16:creationId xmlns:a16="http://schemas.microsoft.com/office/drawing/2014/main" id="{00000000-0008-0000-0000-000003000000}"/>
            </a:ext>
          </a:extLst>
        </xdr:cNvPr>
        <xdr:cNvSpPr txBox="1">
          <a:spLocks noChangeArrowheads="1"/>
        </xdr:cNvSpPr>
      </xdr:nvSpPr>
      <xdr:spPr bwMode="auto">
        <a:xfrm>
          <a:off x="8377239" y="381000"/>
          <a:ext cx="3308708" cy="169485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FR" sz="1400" b="1" i="0" u="none" strike="noStrike" baseline="0">
              <a:solidFill>
                <a:srgbClr val="000000"/>
              </a:solidFill>
              <a:latin typeface="Arial"/>
              <a:cs typeface="Arial"/>
            </a:rPr>
            <a:t>Ministère de l’Economie et des Finances</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 </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Secrétariat Général</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 </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Institut National de la Statistique</a:t>
          </a: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et de la Démographie (INSD)</a:t>
          </a:r>
        </a:p>
      </xdr:txBody>
    </xdr:sp>
    <xdr:clientData/>
  </xdr:twoCellAnchor>
  <xdr:twoCellAnchor>
    <xdr:from>
      <xdr:col>7</xdr:col>
      <xdr:colOff>607060</xdr:colOff>
      <xdr:row>85</xdr:row>
      <xdr:rowOff>82550</xdr:rowOff>
    </xdr:from>
    <xdr:to>
      <xdr:col>10</xdr:col>
      <xdr:colOff>746760</xdr:colOff>
      <xdr:row>88</xdr:row>
      <xdr:rowOff>179070</xdr:rowOff>
    </xdr:to>
    <xdr:sp macro="" textlink="">
      <xdr:nvSpPr>
        <xdr:cNvPr id="4" name="Zone de texte 33">
          <a:extLst>
            <a:ext uri="{FF2B5EF4-FFF2-40B4-BE49-F238E27FC236}">
              <a16:creationId xmlns:a16="http://schemas.microsoft.com/office/drawing/2014/main" id="{00000000-0008-0000-0000-000004000000}"/>
            </a:ext>
          </a:extLst>
        </xdr:cNvPr>
        <xdr:cNvSpPr txBox="1">
          <a:spLocks noChangeArrowheads="1"/>
        </xdr:cNvSpPr>
      </xdr:nvSpPr>
      <xdr:spPr bwMode="auto">
        <a:xfrm>
          <a:off x="8703310" y="16665575"/>
          <a:ext cx="2425700" cy="715645"/>
        </a:xfrm>
        <a:prstGeom prst="rect">
          <a:avLst/>
        </a:prstGeom>
        <a:solidFill>
          <a:srgbClr val="00B050"/>
        </a:solidFill>
        <a:ln>
          <a:noFill/>
        </a:ln>
      </xdr:spPr>
      <xdr:txBody>
        <a:bodyPr vertOverflow="clip" wrap="square" lIns="91440" tIns="144000" rIns="91440" bIns="144000" anchor="t" upright="1"/>
        <a:lstStyle/>
        <a:p>
          <a:pPr algn="ctr" rtl="0">
            <a:defRPr sz="1000"/>
          </a:pPr>
          <a:r>
            <a:rPr lang="fr-FR" sz="1300" b="1" i="0" u="none" strike="noStrike" baseline="0">
              <a:solidFill>
                <a:srgbClr val="000000"/>
              </a:solidFill>
              <a:latin typeface="Arial"/>
              <a:cs typeface="Arial"/>
            </a:rPr>
            <a:t>Août 2024</a:t>
          </a:r>
        </a:p>
      </xdr:txBody>
    </xdr:sp>
    <xdr:clientData/>
  </xdr:twoCellAnchor>
  <xdr:twoCellAnchor>
    <xdr:from>
      <xdr:col>1</xdr:col>
      <xdr:colOff>2063750</xdr:colOff>
      <xdr:row>2</xdr:row>
      <xdr:rowOff>25400</xdr:rowOff>
    </xdr:from>
    <xdr:to>
      <xdr:col>3</xdr:col>
      <xdr:colOff>190500</xdr:colOff>
      <xdr:row>6</xdr:row>
      <xdr:rowOff>157162</xdr:rowOff>
    </xdr:to>
    <xdr:sp macro="" textlink="">
      <xdr:nvSpPr>
        <xdr:cNvPr id="5" name="Zone de texte 23">
          <a:extLst>
            <a:ext uri="{FF2B5EF4-FFF2-40B4-BE49-F238E27FC236}">
              <a16:creationId xmlns:a16="http://schemas.microsoft.com/office/drawing/2014/main" id="{00000000-0008-0000-0000-000005000000}"/>
            </a:ext>
          </a:extLst>
        </xdr:cNvPr>
        <xdr:cNvSpPr txBox="1">
          <a:spLocks noChangeArrowheads="1"/>
        </xdr:cNvSpPr>
      </xdr:nvSpPr>
      <xdr:spPr bwMode="auto">
        <a:xfrm>
          <a:off x="2301875" y="406400"/>
          <a:ext cx="2936875" cy="9223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FR" sz="1400" b="1" i="0" u="none" strike="noStrike" baseline="0">
              <a:solidFill>
                <a:srgbClr val="000000"/>
              </a:solidFill>
              <a:latin typeface="Arial"/>
              <a:cs typeface="Arial"/>
            </a:rPr>
            <a:t>Burkina Faso  </a:t>
          </a:r>
        </a:p>
        <a:p>
          <a:pPr algn="ctr" rtl="0">
            <a:defRPr sz="1000"/>
          </a:pPr>
          <a:endParaRPr lang="fr-FR" sz="1000" b="1" i="0" u="none" strike="noStrike" baseline="0">
            <a:solidFill>
              <a:srgbClr val="000000"/>
            </a:solidFill>
            <a:latin typeface="Arial"/>
            <a:cs typeface="Arial"/>
          </a:endParaRPr>
        </a:p>
        <a:p>
          <a:pPr algn="ctr" rtl="0">
            <a:defRPr sz="1000"/>
          </a:pPr>
          <a:r>
            <a:rPr lang="fr-FR" sz="1400" b="1" i="0" u="none" strike="noStrike" baseline="0">
              <a:solidFill>
                <a:srgbClr val="000000"/>
              </a:solidFill>
              <a:latin typeface="Arial"/>
              <a:cs typeface="Arial"/>
            </a:rPr>
            <a:t>La Patrie ou la Mort, Nous Vaincrons</a:t>
          </a:r>
        </a:p>
      </xdr:txBody>
    </xdr:sp>
    <xdr:clientData/>
  </xdr:twoCellAnchor>
  <xdr:twoCellAnchor>
    <xdr:from>
      <xdr:col>3</xdr:col>
      <xdr:colOff>570904</xdr:colOff>
      <xdr:row>13</xdr:row>
      <xdr:rowOff>80923</xdr:rowOff>
    </xdr:from>
    <xdr:to>
      <xdr:col>5</xdr:col>
      <xdr:colOff>454501</xdr:colOff>
      <xdr:row>18</xdr:row>
      <xdr:rowOff>27583</xdr:rowOff>
    </xdr:to>
    <xdr:pic>
      <xdr:nvPicPr>
        <xdr:cNvPr id="6" name="Image 118" descr="index.1.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154" y="2652673"/>
          <a:ext cx="1407597" cy="94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376042</xdr:colOff>
      <xdr:row>26</xdr:row>
      <xdr:rowOff>47625</xdr:rowOff>
    </xdr:from>
    <xdr:to>
      <xdr:col>8</xdr:col>
      <xdr:colOff>53580</xdr:colOff>
      <xdr:row>30</xdr:row>
      <xdr:rowOff>25400</xdr:rowOff>
    </xdr:to>
    <xdr:sp macro="" textlink="">
      <xdr:nvSpPr>
        <xdr:cNvPr id="7" name="Text Box 3">
          <a:extLst>
            <a:ext uri="{FF2B5EF4-FFF2-40B4-BE49-F238E27FC236}">
              <a16:creationId xmlns:a16="http://schemas.microsoft.com/office/drawing/2014/main" id="{00000000-0008-0000-0000-000007000000}"/>
            </a:ext>
          </a:extLst>
        </xdr:cNvPr>
        <xdr:cNvSpPr txBox="1">
          <a:spLocks noChangeArrowheads="1"/>
        </xdr:cNvSpPr>
      </xdr:nvSpPr>
      <xdr:spPr bwMode="auto">
        <a:xfrm>
          <a:off x="4662292" y="5219700"/>
          <a:ext cx="4249538" cy="777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b" upright="1"/>
        <a:lstStyle/>
        <a:p>
          <a:pPr algn="ctr" rtl="0">
            <a:defRPr sz="1000"/>
          </a:pPr>
          <a:r>
            <a:rPr lang="fr-FR" sz="2000" b="1" i="1" u="none" strike="noStrike" baseline="0">
              <a:solidFill>
                <a:srgbClr val="000000"/>
              </a:solidFill>
              <a:latin typeface="Arial"/>
              <a:cs typeface="Arial"/>
            </a:rPr>
            <a:t>Tableau de bord de l'Economie </a:t>
          </a:r>
          <a:endParaRPr lang="fr-FR" sz="1000" b="0" i="0" u="none" strike="noStrike" baseline="0">
            <a:solidFill>
              <a:srgbClr val="000000"/>
            </a:solidFill>
            <a:latin typeface="Arial"/>
            <a:cs typeface="Arial"/>
          </a:endParaRPr>
        </a:p>
        <a:p>
          <a:pPr algn="ctr" rtl="0">
            <a:defRPr sz="1000"/>
          </a:pPr>
          <a:r>
            <a:rPr lang="fr-FR" sz="1200" b="0" i="0" u="none" strike="noStrike" baseline="0">
              <a:solidFill>
                <a:srgbClr val="000000"/>
              </a:solidFill>
              <a:latin typeface="Times New Roman"/>
              <a:cs typeface="Times New Roman"/>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10583</xdr:colOff>
      <xdr:row>29</xdr:row>
      <xdr:rowOff>0</xdr:rowOff>
    </xdr:from>
    <xdr:to>
      <xdr:col>10</xdr:col>
      <xdr:colOff>1079500</xdr:colOff>
      <xdr:row>42</xdr:row>
      <xdr:rowOff>169333</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229658" y="6038850"/>
          <a:ext cx="9250892" cy="2645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2</xdr:col>
      <xdr:colOff>7619</xdr:colOff>
      <xdr:row>0</xdr:row>
      <xdr:rowOff>41275</xdr:rowOff>
    </xdr:from>
    <xdr:to>
      <xdr:col>11</xdr:col>
      <xdr:colOff>19050</xdr:colOff>
      <xdr:row>4</xdr:row>
      <xdr:rowOff>127000</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226694" y="41275"/>
          <a:ext cx="9288781" cy="1000125"/>
        </a:xfrm>
        <a:prstGeom prst="rect">
          <a:avLst/>
        </a:prstGeom>
        <a:solidFill>
          <a:srgbClr val="00B050"/>
        </a:solidFill>
        <a:ln w="285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ysClr val="windowText" lastClr="000000"/>
              </a:solidFill>
              <a:latin typeface="Lucida Handwriting" panose="03010101010101010101" pitchFamily="66" charset="0"/>
              <a:cs typeface="Arial" panose="020B0604020202020204" pitchFamily="34" charset="0"/>
            </a:rPr>
            <a:t>SYNTHESE DES INFORMATIONS  SUR LES AGENTS PUBLICS DE L'ETAT</a:t>
          </a:r>
          <a:endParaRPr lang="fr-BF" sz="2000" b="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1</xdr:col>
      <xdr:colOff>96206</xdr:colOff>
      <xdr:row>13</xdr:row>
      <xdr:rowOff>28787</xdr:rowOff>
    </xdr:from>
    <xdr:to>
      <xdr:col>11</xdr:col>
      <xdr:colOff>19050</xdr:colOff>
      <xdr:row>27</xdr:row>
      <xdr:rowOff>112607</xdr:rowOff>
    </xdr:to>
    <xdr:grpSp>
      <xdr:nvGrpSpPr>
        <xdr:cNvPr id="4" name="Groupe 3">
          <a:extLst>
            <a:ext uri="{FF2B5EF4-FFF2-40B4-BE49-F238E27FC236}">
              <a16:creationId xmlns:a16="http://schemas.microsoft.com/office/drawing/2014/main" id="{00000000-0008-0000-0C00-000004000000}"/>
            </a:ext>
          </a:extLst>
        </xdr:cNvPr>
        <xdr:cNvGrpSpPr/>
      </xdr:nvGrpSpPr>
      <xdr:grpSpPr>
        <a:xfrm>
          <a:off x="214739" y="3148754"/>
          <a:ext cx="9570611" cy="2475653"/>
          <a:chOff x="254000" y="2634192"/>
          <a:chExt cx="9334950" cy="2313422"/>
        </a:xfrm>
      </xdr:grpSpPr>
      <xdr:graphicFrame macro="">
        <xdr:nvGraphicFramePr>
          <xdr:cNvPr id="5" name="Graphique 4">
            <a:extLst>
              <a:ext uri="{FF2B5EF4-FFF2-40B4-BE49-F238E27FC236}">
                <a16:creationId xmlns:a16="http://schemas.microsoft.com/office/drawing/2014/main" id="{00000000-0008-0000-0C00-000005000000}"/>
              </a:ext>
            </a:extLst>
          </xdr:cNvPr>
          <xdr:cNvGraphicFramePr/>
        </xdr:nvGraphicFramePr>
        <xdr:xfrm>
          <a:off x="4944261" y="3009817"/>
          <a:ext cx="4641130" cy="19326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254000" y="2991854"/>
            <a:ext cx="4651110" cy="1955760"/>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endParaRPr lang="fr-BF" sz="1500">
              <a:effectLst/>
              <a:latin typeface="Arial" panose="020B0604020202020204" pitchFamily="34" charset="0"/>
              <a:cs typeface="Arial" panose="020B0604020202020204" pitchFamily="34" charset="0"/>
            </a:endParaRPr>
          </a:p>
          <a:p>
            <a:pPr algn="l"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des effectifs des agents émargeant</a:t>
            </a:r>
            <a:r>
              <a:rPr lang="fr-FR" sz="1500" b="1" i="0" baseline="0">
                <a:solidFill>
                  <a:schemeClr val="dk1"/>
                </a:solidFill>
                <a:effectLst/>
                <a:latin typeface="Arial" panose="020B0604020202020204" pitchFamily="34" charset="0"/>
                <a:ea typeface="+mn-ea"/>
                <a:cs typeface="Arial" panose="020B0604020202020204" pitchFamily="34" charset="0"/>
              </a:rPr>
              <a:t> sur le SIGASPE</a:t>
            </a:r>
          </a:p>
          <a:p>
            <a:pPr algn="just" rtl="0" eaLnBrk="1" fontAlgn="auto" latinLnBrk="0" hangingPunct="1"/>
            <a:r>
              <a:rPr lang="fr-FR" sz="1400" b="0" i="0">
                <a:solidFill>
                  <a:schemeClr val="dk1"/>
                </a:solidFill>
                <a:effectLst/>
                <a:latin typeface="Arial" panose="020B0604020202020204" pitchFamily="34" charset="0"/>
                <a:ea typeface="+mn-ea"/>
                <a:cs typeface="Arial" panose="020B0604020202020204" pitchFamily="34" charset="0"/>
              </a:rPr>
              <a:t>L'évolution de l'effectif des agents publics exceptés ceux des Forces Armées Nationales et ceux des Missions Diplomatiques et Postes Consulaires connait une tendance haussière. En effet, par rapport au trimestre précédent, la hausse est de 0,9% et en glissement annuel, cet effectif a connu une hausse de 1,9%.</a:t>
            </a:r>
          </a:p>
          <a:p>
            <a:endParaRPr lang="fr-BF" sz="1100">
              <a:latin typeface="Arial" panose="020B0604020202020204" pitchFamily="34" charset="0"/>
              <a:cs typeface="Arial" panose="020B0604020202020204" pitchFamily="34" charset="0"/>
            </a:endParaRPr>
          </a:p>
        </xdr:txBody>
      </xdr:sp>
      <xdr:grpSp>
        <xdr:nvGrpSpPr>
          <xdr:cNvPr id="7" name="Groupe 6">
            <a:extLst>
              <a:ext uri="{FF2B5EF4-FFF2-40B4-BE49-F238E27FC236}">
                <a16:creationId xmlns:a16="http://schemas.microsoft.com/office/drawing/2014/main" id="{00000000-0008-0000-0C00-000007000000}"/>
              </a:ext>
            </a:extLst>
          </xdr:cNvPr>
          <xdr:cNvGrpSpPr/>
        </xdr:nvGrpSpPr>
        <xdr:grpSpPr>
          <a:xfrm>
            <a:off x="255072" y="2634192"/>
            <a:ext cx="9333878" cy="341636"/>
            <a:chOff x="223322" y="2634192"/>
            <a:chExt cx="9333878" cy="341636"/>
          </a:xfrm>
        </xdr:grpSpPr>
        <xdr:sp macro="" textlink="">
          <xdr:nvSpPr>
            <xdr:cNvPr id="8" name="ZoneTexte 7">
              <a:extLst>
                <a:ext uri="{FF2B5EF4-FFF2-40B4-BE49-F238E27FC236}">
                  <a16:creationId xmlns:a16="http://schemas.microsoft.com/office/drawing/2014/main" id="{00000000-0008-0000-0C00-000008000000}"/>
                </a:ext>
              </a:extLst>
            </xdr:cNvPr>
            <xdr:cNvSpPr txBox="1"/>
          </xdr:nvSpPr>
          <xdr:spPr>
            <a:xfrm>
              <a:off x="241298" y="2634192"/>
              <a:ext cx="9315902" cy="317989"/>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rtl="0" eaLnBrk="1" fontAlgn="auto" latinLnBrk="0" hangingPunct="1"/>
              <a:r>
                <a:rPr lang="fr-FR" sz="1800" b="1">
                  <a:solidFill>
                    <a:sysClr val="windowText" lastClr="000000"/>
                  </a:solidFill>
                  <a:latin typeface="Lucida Handwriting" panose="03010101010101010101" pitchFamily="66" charset="0"/>
                  <a:ea typeface="+mn-ea"/>
                  <a:cs typeface="Arial" panose="020B0604020202020204" pitchFamily="34" charset="0"/>
                </a:rPr>
                <a:t>Effectif des agents publics </a:t>
              </a:r>
              <a:endParaRPr lang="fr-BF" sz="1800" b="1">
                <a:solidFill>
                  <a:sysClr val="windowText" lastClr="000000"/>
                </a:solidFill>
                <a:latin typeface="Lucida Handwriting" panose="03010101010101010101" pitchFamily="66" charset="0"/>
                <a:ea typeface="+mn-ea"/>
                <a:cs typeface="Arial" panose="020B0604020202020204" pitchFamily="34" charset="0"/>
              </a:endParaRPr>
            </a:p>
          </xdr:txBody>
        </xdr:sp>
        <xdr:pic>
          <xdr:nvPicPr>
            <xdr:cNvPr id="9" name="Image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036" t="15982" r="9771" b="18265"/>
            <a:stretch/>
          </xdr:blipFill>
          <xdr:spPr>
            <a:xfrm>
              <a:off x="223322" y="2661679"/>
              <a:ext cx="901978" cy="314149"/>
            </a:xfrm>
            <a:prstGeom prst="rect">
              <a:avLst/>
            </a:prstGeom>
            <a:ln>
              <a:solidFill>
                <a:srgbClr val="00B050"/>
              </a:solidFill>
            </a:ln>
          </xdr:spPr>
        </xdr:pic>
      </xdr:grpSp>
    </xdr:grpSp>
    <xdr:clientData/>
  </xdr:twoCellAnchor>
  <xdr:twoCellAnchor>
    <xdr:from>
      <xdr:col>1</xdr:col>
      <xdr:colOff>85725</xdr:colOff>
      <xdr:row>28</xdr:row>
      <xdr:rowOff>63499</xdr:rowOff>
    </xdr:from>
    <xdr:to>
      <xdr:col>11</xdr:col>
      <xdr:colOff>1</xdr:colOff>
      <xdr:row>44</xdr:row>
      <xdr:rowOff>65404</xdr:rowOff>
    </xdr:to>
    <xdr:grpSp>
      <xdr:nvGrpSpPr>
        <xdr:cNvPr id="10" name="Groupe 9">
          <a:extLst>
            <a:ext uri="{FF2B5EF4-FFF2-40B4-BE49-F238E27FC236}">
              <a16:creationId xmlns:a16="http://schemas.microsoft.com/office/drawing/2014/main" id="{00000000-0008-0000-0C00-00000A000000}"/>
            </a:ext>
          </a:extLst>
        </xdr:cNvPr>
        <xdr:cNvGrpSpPr/>
      </xdr:nvGrpSpPr>
      <xdr:grpSpPr>
        <a:xfrm>
          <a:off x="204258" y="5748866"/>
          <a:ext cx="9562043" cy="2554605"/>
          <a:chOff x="196625" y="5021686"/>
          <a:chExt cx="9408252" cy="2223498"/>
        </a:xfrm>
      </xdr:grpSpPr>
      <xdr:graphicFrame macro="">
        <xdr:nvGraphicFramePr>
          <xdr:cNvPr id="11" name="Graphique 10">
            <a:extLst>
              <a:ext uri="{FF2B5EF4-FFF2-40B4-BE49-F238E27FC236}">
                <a16:creationId xmlns:a16="http://schemas.microsoft.com/office/drawing/2014/main" id="{00000000-0008-0000-0C00-00000B000000}"/>
              </a:ext>
            </a:extLst>
          </xdr:cNvPr>
          <xdr:cNvGraphicFramePr>
            <a:graphicFrameLocks/>
          </xdr:cNvGraphicFramePr>
        </xdr:nvGraphicFramePr>
        <xdr:xfrm>
          <a:off x="4951873" y="5368464"/>
          <a:ext cx="4645828" cy="187672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ZoneTexte 11">
            <a:extLst>
              <a:ext uri="{FF2B5EF4-FFF2-40B4-BE49-F238E27FC236}">
                <a16:creationId xmlns:a16="http://schemas.microsoft.com/office/drawing/2014/main" id="{00000000-0008-0000-0C00-00000C000000}"/>
              </a:ext>
            </a:extLst>
          </xdr:cNvPr>
          <xdr:cNvSpPr txBox="1"/>
        </xdr:nvSpPr>
        <xdr:spPr>
          <a:xfrm>
            <a:off x="205585" y="5450390"/>
            <a:ext cx="4692475" cy="178861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marL="0" marR="0" lvl="0" indent="0" algn="just" defTabSz="914400" rtl="0" eaLnBrk="1" fontAlgn="auto" latinLnBrk="0" hangingPunct="1">
              <a:lnSpc>
                <a:spcPct val="100000"/>
              </a:lnSpc>
              <a:spcBef>
                <a:spcPts val="0"/>
              </a:spcBef>
              <a:spcAft>
                <a:spcPts val="0"/>
              </a:spcAft>
              <a:buClrTx/>
              <a:buSzTx/>
              <a:buFontTx/>
              <a:buNone/>
              <a:tabLst/>
              <a:defRPr/>
            </a:pPr>
            <a:endParaRPr lang="fr-FR" sz="1200" b="1" i="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500" b="1" i="0">
                <a:solidFill>
                  <a:schemeClr val="dk1"/>
                </a:solidFill>
                <a:effectLst/>
                <a:latin typeface="Arial" panose="020B0604020202020204" pitchFamily="34" charset="0"/>
                <a:ea typeface="+mn-ea"/>
                <a:cs typeface="Arial" panose="020B0604020202020204" pitchFamily="34" charset="0"/>
              </a:rPr>
              <a:t>Evolution des salaires moyens par tête</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fr-FR" sz="1100" b="0" i="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1500" b="0" i="0">
                <a:solidFill>
                  <a:schemeClr val="dk1"/>
                </a:solidFill>
                <a:effectLst/>
                <a:latin typeface="Arial" panose="020B0604020202020204" pitchFamily="34" charset="0"/>
                <a:ea typeface="+mn-ea"/>
                <a:cs typeface="Arial" panose="020B0604020202020204" pitchFamily="34" charset="0"/>
              </a:rPr>
              <a:t>Le salaire moyen des agents publics de l'Etat exceptés ceux des Forces Armées Nationales et ceux des Missions Diplomatiques et Postes Consulaires a baissé de 0,5% par rapport au trimestre précédent et de 1,9% par rapport au même trimestre de l'année précédente.</a:t>
            </a:r>
          </a:p>
        </xdr:txBody>
      </xdr:sp>
      <xdr:grpSp>
        <xdr:nvGrpSpPr>
          <xdr:cNvPr id="13" name="Groupe 12">
            <a:extLst>
              <a:ext uri="{FF2B5EF4-FFF2-40B4-BE49-F238E27FC236}">
                <a16:creationId xmlns:a16="http://schemas.microsoft.com/office/drawing/2014/main" id="{00000000-0008-0000-0C00-00000D000000}"/>
              </a:ext>
            </a:extLst>
          </xdr:cNvPr>
          <xdr:cNvGrpSpPr/>
        </xdr:nvGrpSpPr>
        <xdr:grpSpPr>
          <a:xfrm>
            <a:off x="196625" y="5021686"/>
            <a:ext cx="9408252" cy="385340"/>
            <a:chOff x="196625" y="5021686"/>
            <a:chExt cx="9408252" cy="385340"/>
          </a:xfrm>
        </xdr:grpSpPr>
        <xdr:sp macro="" textlink="">
          <xdr:nvSpPr>
            <xdr:cNvPr id="14" name="ZoneTexte 13">
              <a:extLst>
                <a:ext uri="{FF2B5EF4-FFF2-40B4-BE49-F238E27FC236}">
                  <a16:creationId xmlns:a16="http://schemas.microsoft.com/office/drawing/2014/main" id="{00000000-0008-0000-0C00-00000E000000}"/>
                </a:ext>
              </a:extLst>
            </xdr:cNvPr>
            <xdr:cNvSpPr txBox="1"/>
          </xdr:nvSpPr>
          <xdr:spPr>
            <a:xfrm>
              <a:off x="196625" y="5021686"/>
              <a:ext cx="9408252" cy="354647"/>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eaLnBrk="1" fontAlgn="auto" latinLnBrk="0" hangingPunct="1"/>
              <a:r>
                <a:rPr lang="fr-FR" sz="1800" b="1">
                  <a:solidFill>
                    <a:sysClr val="windowText" lastClr="000000"/>
                  </a:solidFill>
                  <a:latin typeface="Lucida Handwriting" panose="03010101010101010101" pitchFamily="66" charset="0"/>
                  <a:ea typeface="+mn-ea"/>
                  <a:cs typeface="Arial" panose="020B0604020202020204" pitchFamily="34" charset="0"/>
                </a:rPr>
                <a:t>Salaire moyen par tête</a:t>
              </a:r>
              <a:endParaRPr lang="fr-BF" sz="1800" b="1">
                <a:solidFill>
                  <a:sysClr val="windowText" lastClr="000000"/>
                </a:solidFill>
                <a:latin typeface="Lucida Handwriting" panose="03010101010101010101" pitchFamily="66" charset="0"/>
                <a:ea typeface="+mn-ea"/>
                <a:cs typeface="Arial" panose="020B0604020202020204" pitchFamily="34" charset="0"/>
              </a:endParaRPr>
            </a:p>
          </xdr:txBody>
        </xdr:sp>
        <xdr:pic>
          <xdr:nvPicPr>
            <xdr:cNvPr id="15" name="Imag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2572" y="5037670"/>
              <a:ext cx="730250" cy="369356"/>
            </a:xfrm>
            <a:prstGeom prst="rect">
              <a:avLst/>
            </a:prstGeom>
            <a:ln>
              <a:solidFill>
                <a:srgbClr val="00B050"/>
              </a:solidFill>
            </a:ln>
          </xdr:spPr>
        </xdr:pic>
      </xdr:grpSp>
    </xdr:grpSp>
    <xdr:clientData/>
  </xdr:twoCellAnchor>
  <xdr:twoCellAnchor>
    <xdr:from>
      <xdr:col>2</xdr:col>
      <xdr:colOff>0</xdr:colOff>
      <xdr:row>44</xdr:row>
      <xdr:rowOff>125069</xdr:rowOff>
    </xdr:from>
    <xdr:to>
      <xdr:col>11</xdr:col>
      <xdr:colOff>0</xdr:colOff>
      <xdr:row>77</xdr:row>
      <xdr:rowOff>133775</xdr:rowOff>
    </xdr:to>
    <xdr:grpSp>
      <xdr:nvGrpSpPr>
        <xdr:cNvPr id="16" name="Groupe 15">
          <a:extLst>
            <a:ext uri="{FF2B5EF4-FFF2-40B4-BE49-F238E27FC236}">
              <a16:creationId xmlns:a16="http://schemas.microsoft.com/office/drawing/2014/main" id="{00000000-0008-0000-0C00-000010000000}"/>
            </a:ext>
          </a:extLst>
        </xdr:cNvPr>
        <xdr:cNvGrpSpPr/>
      </xdr:nvGrpSpPr>
      <xdr:grpSpPr>
        <a:xfrm>
          <a:off x="224367" y="8363136"/>
          <a:ext cx="9541933" cy="5736406"/>
          <a:chOff x="212351" y="7439249"/>
          <a:chExt cx="9280985" cy="3248722"/>
        </a:xfrm>
      </xdr:grpSpPr>
      <xdr:graphicFrame macro="">
        <xdr:nvGraphicFramePr>
          <xdr:cNvPr id="17" name="Graphique 16">
            <a:extLst>
              <a:ext uri="{FF2B5EF4-FFF2-40B4-BE49-F238E27FC236}">
                <a16:creationId xmlns:a16="http://schemas.microsoft.com/office/drawing/2014/main" id="{00000000-0008-0000-0C00-000011000000}"/>
              </a:ext>
            </a:extLst>
          </xdr:cNvPr>
          <xdr:cNvGraphicFramePr>
            <a:graphicFrameLocks/>
          </xdr:cNvGraphicFramePr>
        </xdr:nvGraphicFramePr>
        <xdr:xfrm>
          <a:off x="4898929" y="7849140"/>
          <a:ext cx="4583771" cy="2835129"/>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8" name="ZoneTexte 17">
            <a:extLst>
              <a:ext uri="{FF2B5EF4-FFF2-40B4-BE49-F238E27FC236}">
                <a16:creationId xmlns:a16="http://schemas.microsoft.com/office/drawing/2014/main" id="{00000000-0008-0000-0C00-000012000000}"/>
              </a:ext>
            </a:extLst>
          </xdr:cNvPr>
          <xdr:cNvSpPr txBox="1"/>
        </xdr:nvSpPr>
        <xdr:spPr>
          <a:xfrm>
            <a:off x="237167" y="7837349"/>
            <a:ext cx="4608587" cy="2850622"/>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de l'effectif des agents publics</a:t>
            </a:r>
          </a:p>
          <a:p>
            <a:pPr rtl="0" eaLnBrk="1" fontAlgn="auto" latinLnBrk="0" hangingPunct="1"/>
            <a:endParaRPr lang="fr-BF">
              <a:effectLst/>
              <a:latin typeface="Arial" panose="020B0604020202020204" pitchFamily="34" charset="0"/>
              <a:cs typeface="Arial" panose="020B0604020202020204" pitchFamily="34" charset="0"/>
            </a:endParaRPr>
          </a:p>
          <a:p>
            <a:pPr algn="just" rtl="0" eaLnBrk="1" fontAlgn="auto" latinLnBrk="0" hangingPunct="1"/>
            <a:r>
              <a:rPr lang="fr-FR" sz="1500" b="0" i="0">
                <a:solidFill>
                  <a:schemeClr val="dk1"/>
                </a:solidFill>
                <a:effectLst/>
                <a:latin typeface="Arial" panose="020B0604020202020204" pitchFamily="34" charset="0"/>
                <a:ea typeface="+mn-ea"/>
                <a:cs typeface="Arial" panose="020B0604020202020204" pitchFamily="34" charset="0"/>
              </a:rPr>
              <a:t>L'effectif des agents publics exceptés ceux des Forces Armées Nationales et ceux des Missions Diplomatiques et Postes Consulaires a repris une croissance haussière en glissement trimestriel en s'affichant à 1,9% au troisième trimestre de l'année 2024 après être resté stable durant les deux trimestres précédents. </a:t>
            </a:r>
          </a:p>
          <a:p>
            <a:pPr algn="just" rtl="0" eaLnBrk="1" fontAlgn="auto" latinLnBrk="0" hangingPunct="1"/>
            <a:endParaRPr lang="fr-FR" sz="1200" b="0" i="0">
              <a:solidFill>
                <a:schemeClr val="dk1"/>
              </a:solidFill>
              <a:effectLst/>
              <a:latin typeface="Arial" panose="020B0604020202020204" pitchFamily="34" charset="0"/>
              <a:ea typeface="+mn-ea"/>
              <a:cs typeface="Arial" panose="020B0604020202020204" pitchFamily="34" charset="0"/>
            </a:endParaRPr>
          </a:p>
          <a:p>
            <a:pPr marL="0" indent="0" rtl="0" eaLnBrk="1" fontAlgn="auto" latinLnBrk="0" hangingPunct="1"/>
            <a:r>
              <a:rPr lang="fr-FR" sz="1500" b="1" i="0">
                <a:solidFill>
                  <a:schemeClr val="dk1"/>
                </a:solidFill>
                <a:effectLst/>
                <a:latin typeface="Arial" panose="020B0604020202020204" pitchFamily="34" charset="0"/>
                <a:ea typeface="+mn-ea"/>
                <a:cs typeface="Arial" panose="020B0604020202020204" pitchFamily="34" charset="0"/>
              </a:rPr>
              <a:t>Evolution du salaire moyen</a:t>
            </a:r>
          </a:p>
          <a:p>
            <a:pPr rtl="0" eaLnBrk="1" fontAlgn="auto" latinLnBrk="0" hangingPunct="1"/>
            <a:endParaRPr lang="fr-BF" sz="1200">
              <a:effectLst/>
              <a:latin typeface="Arial" panose="020B0604020202020204" pitchFamily="34" charset="0"/>
              <a:cs typeface="Arial" panose="020B0604020202020204" pitchFamily="34" charset="0"/>
            </a:endParaRPr>
          </a:p>
          <a:p>
            <a:pPr algn="just" rtl="0" eaLnBrk="1" fontAlgn="auto" latinLnBrk="0" hangingPunct="1"/>
            <a:r>
              <a:rPr lang="fr-FR" sz="1500" b="0" i="0">
                <a:solidFill>
                  <a:schemeClr val="dk1"/>
                </a:solidFill>
                <a:effectLst/>
                <a:latin typeface="Arial" panose="020B0604020202020204" pitchFamily="34" charset="0"/>
                <a:ea typeface="+mn-ea"/>
                <a:cs typeface="Arial" panose="020B0604020202020204" pitchFamily="34" charset="0"/>
              </a:rPr>
              <a:t>Par rapport à la même période une année plutôt, les salaires moyens des agents publics de l'Etat exceptés ceux des Forces Armées Nationales et ceux des Missions Diplomatiques et Postes Consulaires ont connu des évolutions diverses. En effet entre le premier trimestre et le troisième trimestre de 2024, le taux de salaire moyen est passé de 3,5% à -1,9% soit une baisse de 1,6 point de pourcentage. </a:t>
            </a:r>
          </a:p>
        </xdr:txBody>
      </xdr:sp>
      <xdr:grpSp>
        <xdr:nvGrpSpPr>
          <xdr:cNvPr id="19" name="Groupe 18">
            <a:extLst>
              <a:ext uri="{FF2B5EF4-FFF2-40B4-BE49-F238E27FC236}">
                <a16:creationId xmlns:a16="http://schemas.microsoft.com/office/drawing/2014/main" id="{00000000-0008-0000-0C00-000013000000}"/>
              </a:ext>
            </a:extLst>
          </xdr:cNvPr>
          <xdr:cNvGrpSpPr/>
        </xdr:nvGrpSpPr>
        <xdr:grpSpPr>
          <a:xfrm>
            <a:off x="212351" y="7439249"/>
            <a:ext cx="9280985" cy="354865"/>
            <a:chOff x="212351" y="7439249"/>
            <a:chExt cx="9280985" cy="354865"/>
          </a:xfrm>
        </xdr:grpSpPr>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212351" y="7439249"/>
              <a:ext cx="9280985" cy="354865"/>
            </a:xfrm>
            <a:prstGeom prst="rect">
              <a:avLst/>
            </a:prstGeom>
            <a:solidFill>
              <a:schemeClr val="accent6">
                <a:lumMod val="40000"/>
                <a:lumOff val="60000"/>
              </a:schemeClr>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b="1">
                  <a:solidFill>
                    <a:sysClr val="windowText" lastClr="000000"/>
                  </a:solidFill>
                  <a:latin typeface="Lucida Handwriting" panose="03010101010101010101" pitchFamily="66" charset="0"/>
                  <a:cs typeface="Arial" panose="020B0604020202020204" pitchFamily="34" charset="0"/>
                </a:rPr>
                <a:t>                    Evolution des effectifs </a:t>
              </a:r>
              <a:r>
                <a:rPr lang="fr-FR" sz="1800" b="1" baseline="0">
                  <a:solidFill>
                    <a:sysClr val="windowText" lastClr="000000"/>
                  </a:solidFill>
                  <a:latin typeface="Lucida Handwriting" panose="03010101010101010101" pitchFamily="66" charset="0"/>
                  <a:cs typeface="Arial" panose="020B0604020202020204" pitchFamily="34" charset="0"/>
                </a:rPr>
                <a:t> et salaires moyens</a:t>
              </a:r>
              <a:endParaRPr lang="fr-BF" sz="1800" b="1">
                <a:solidFill>
                  <a:sysClr val="windowText" lastClr="000000"/>
                </a:solidFill>
                <a:latin typeface="Lucida Handwriting" panose="03010101010101010101" pitchFamily="66" charset="0"/>
                <a:cs typeface="Arial" panose="020B0604020202020204" pitchFamily="34" charset="0"/>
              </a:endParaRPr>
            </a:p>
          </xdr:txBody>
        </xdr:sp>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723" t="21945" r="20000" b="32778"/>
            <a:stretch/>
          </xdr:blipFill>
          <xdr:spPr>
            <a:xfrm>
              <a:off x="275168" y="7468185"/>
              <a:ext cx="878416" cy="310206"/>
            </a:xfrm>
            <a:prstGeom prst="rect">
              <a:avLst/>
            </a:prstGeom>
            <a:ln>
              <a:solidFill>
                <a:srgbClr val="00B050"/>
              </a:solidFill>
            </a:ln>
          </xdr:spPr>
        </xdr:pic>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14654</xdr:colOff>
      <xdr:row>3</xdr:row>
      <xdr:rowOff>160734</xdr:rowOff>
    </xdr:from>
    <xdr:to>
      <xdr:col>8</xdr:col>
      <xdr:colOff>600075</xdr:colOff>
      <xdr:row>14</xdr:row>
      <xdr:rowOff>90854</xdr:rowOff>
    </xdr:to>
    <xdr:sp macro="" textlink="">
      <xdr:nvSpPr>
        <xdr:cNvPr id="2" name="ZoneTexte 1">
          <a:extLst>
            <a:ext uri="{FF2B5EF4-FFF2-40B4-BE49-F238E27FC236}">
              <a16:creationId xmlns:a16="http://schemas.microsoft.com/office/drawing/2014/main" id="{00000000-0008-0000-0D00-000002000000}"/>
            </a:ext>
          </a:extLst>
        </xdr:cNvPr>
        <xdr:cNvSpPr txBox="1"/>
      </xdr:nvSpPr>
      <xdr:spPr>
        <a:xfrm>
          <a:off x="14654" y="732234"/>
          <a:ext cx="7386271" cy="2025620"/>
        </a:xfrm>
        <a:prstGeom prst="rect">
          <a:avLst/>
        </a:prstGeom>
        <a:no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ysClr val="windowText" lastClr="000000"/>
              </a:solidFill>
              <a:effectLst/>
              <a:latin typeface="Arial" panose="020B0604020202020204" pitchFamily="34" charset="0"/>
              <a:ea typeface="+mn-ea"/>
              <a:cs typeface="Arial" panose="020B0604020202020204" pitchFamily="34" charset="0"/>
            </a:rPr>
            <a:t>Au plan national, les échanges commerciaux du Burkina Faso ont été fortement influencés</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par la persistance des attaques terroristes entrainant un déplacement interne des</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populations, des tensions inflationnistes concernant</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notamment les produits de grande consommation. Les conditions d’évolution de l’activité économique internationale en 2024 se présentent assez difficiles en raison des tensions entre la Russie et l’Ukraine qui désorganise les circuits de distribution des produits pétroliers et impactent négativement les quantités des offres de certains produits échangés au plan international (produits pétroliers, produits alimentaires, engrais, etc.), avec pour conséquence, des tensions inflationnistes à l'échelle mondiale.</a:t>
          </a:r>
        </a:p>
        <a:p>
          <a:pPr algn="just"/>
          <a:endParaRPr lang="fr-FR" sz="1100">
            <a:solidFill>
              <a:sysClr val="windowText" lastClr="000000"/>
            </a:solidFill>
            <a:effectLst/>
            <a:latin typeface="Arial" panose="020B0604020202020204" pitchFamily="34" charset="0"/>
            <a:ea typeface="+mn-ea"/>
            <a:cs typeface="Arial" panose="020B0604020202020204" pitchFamily="34" charset="0"/>
          </a:endParaRPr>
        </a:p>
        <a:p>
          <a:pPr algn="just"/>
          <a:r>
            <a:rPr lang="fr-FR" sz="1100">
              <a:solidFill>
                <a:sysClr val="windowText" lastClr="000000"/>
              </a:solidFill>
              <a:effectLst/>
              <a:latin typeface="Arial" panose="020B0604020202020204" pitchFamily="34" charset="0"/>
              <a:ea typeface="+mn-ea"/>
              <a:cs typeface="Arial" panose="020B0604020202020204" pitchFamily="34" charset="0"/>
            </a:rPr>
            <a:t>Au deuxième trimestre 2024, le déficit du compte courant s’est aggravé de 20,5 milliards de FCFA par rapport au trimestre</a:t>
          </a:r>
          <a:r>
            <a:rPr lang="fr-FR" sz="1100" baseline="0">
              <a:solidFill>
                <a:sysClr val="windowText" lastClr="000000"/>
              </a:solidFill>
              <a:effectLst/>
              <a:latin typeface="Arial" panose="020B0604020202020204" pitchFamily="34" charset="0"/>
              <a:ea typeface="+mn-ea"/>
              <a:cs typeface="Arial" panose="020B0604020202020204" pitchFamily="34" charset="0"/>
            </a:rPr>
            <a:t> précédent</a:t>
          </a:r>
          <a:r>
            <a:rPr lang="fr-FR" sz="1100">
              <a:solidFill>
                <a:sysClr val="windowText" lastClr="000000"/>
              </a:solidFill>
              <a:effectLst/>
              <a:latin typeface="Arial" panose="020B0604020202020204" pitchFamily="34" charset="0"/>
              <a:ea typeface="+mn-ea"/>
              <a:cs typeface="Arial" panose="020B0604020202020204" pitchFamily="34" charset="0"/>
            </a:rPr>
            <a:t> en s'établissant à 110,9 milliards de FCFA suite à une hausse sensible des paiements nets aux non-résidents au titre du compte de revenu primaire de 15,9 milliards de FCFA, couplé à la hausse du déficit du compte de biens et services de 9,0 milliards de FCFA  . </a:t>
          </a:r>
        </a:p>
      </xdr:txBody>
    </xdr:sp>
    <xdr:clientData/>
  </xdr:twoCellAnchor>
  <xdr:twoCellAnchor>
    <xdr:from>
      <xdr:col>0</xdr:col>
      <xdr:colOff>0</xdr:colOff>
      <xdr:row>0</xdr:row>
      <xdr:rowOff>119062</xdr:rowOff>
    </xdr:from>
    <xdr:to>
      <xdr:col>8</xdr:col>
      <xdr:colOff>606424</xdr:colOff>
      <xdr:row>3</xdr:row>
      <xdr:rowOff>130969</xdr:rowOff>
    </xdr:to>
    <xdr:sp macro="" textlink="">
      <xdr:nvSpPr>
        <xdr:cNvPr id="3" name="Texte 96">
          <a:extLst>
            <a:ext uri="{FF2B5EF4-FFF2-40B4-BE49-F238E27FC236}">
              <a16:creationId xmlns:a16="http://schemas.microsoft.com/office/drawing/2014/main" id="{00000000-0008-0000-0D00-000003000000}"/>
            </a:ext>
          </a:extLst>
        </xdr:cNvPr>
        <xdr:cNvSpPr txBox="1">
          <a:spLocks noChangeArrowheads="1"/>
        </xdr:cNvSpPr>
      </xdr:nvSpPr>
      <xdr:spPr bwMode="auto">
        <a:xfrm>
          <a:off x="0" y="119062"/>
          <a:ext cx="7397749" cy="583407"/>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158262</xdr:colOff>
      <xdr:row>1</xdr:row>
      <xdr:rowOff>5861</xdr:rowOff>
    </xdr:from>
    <xdr:to>
      <xdr:col>8</xdr:col>
      <xdr:colOff>471853</xdr:colOff>
      <xdr:row>3</xdr:row>
      <xdr:rowOff>89298</xdr:rowOff>
    </xdr:to>
    <xdr:sp macro="" textlink="">
      <xdr:nvSpPr>
        <xdr:cNvPr id="4" name="Oval 4">
          <a:extLst>
            <a:ext uri="{FF2B5EF4-FFF2-40B4-BE49-F238E27FC236}">
              <a16:creationId xmlns:a16="http://schemas.microsoft.com/office/drawing/2014/main" id="{00000000-0008-0000-0D00-000004000000}"/>
            </a:ext>
          </a:extLst>
        </xdr:cNvPr>
        <xdr:cNvSpPr>
          <a:spLocks noChangeArrowheads="1"/>
        </xdr:cNvSpPr>
      </xdr:nvSpPr>
      <xdr:spPr bwMode="auto">
        <a:xfrm>
          <a:off x="158262" y="196361"/>
          <a:ext cx="7123966" cy="464437"/>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Balance</a:t>
          </a:r>
          <a:r>
            <a:rPr lang="fr-FR" sz="1600" b="1" i="0" strike="noStrike" baseline="0">
              <a:solidFill>
                <a:srgbClr val="000000"/>
              </a:solidFill>
              <a:latin typeface="Lucida Handwriting"/>
            </a:rPr>
            <a:t> des paiements</a:t>
          </a:r>
          <a:endParaRPr lang="fr-FR" sz="1600" b="1" i="0" strike="noStrike">
            <a:solidFill>
              <a:srgbClr val="000000"/>
            </a:solidFill>
            <a:latin typeface="Lucida Handwriting"/>
          </a:endParaRPr>
        </a:p>
      </xdr:txBody>
    </xdr:sp>
    <xdr:clientData/>
  </xdr:twoCellAnchor>
  <xdr:twoCellAnchor>
    <xdr:from>
      <xdr:col>0</xdr:col>
      <xdr:colOff>20515</xdr:colOff>
      <xdr:row>14</xdr:row>
      <xdr:rowOff>173398</xdr:rowOff>
    </xdr:from>
    <xdr:to>
      <xdr:col>8</xdr:col>
      <xdr:colOff>588352</xdr:colOff>
      <xdr:row>17</xdr:row>
      <xdr:rowOff>177304</xdr:rowOff>
    </xdr:to>
    <xdr:grpSp>
      <xdr:nvGrpSpPr>
        <xdr:cNvPr id="5" name="Groupe 4">
          <a:extLst>
            <a:ext uri="{FF2B5EF4-FFF2-40B4-BE49-F238E27FC236}">
              <a16:creationId xmlns:a16="http://schemas.microsoft.com/office/drawing/2014/main" id="{00000000-0008-0000-0D00-000005000000}"/>
            </a:ext>
          </a:extLst>
        </xdr:cNvPr>
        <xdr:cNvGrpSpPr/>
      </xdr:nvGrpSpPr>
      <xdr:grpSpPr>
        <a:xfrm>
          <a:off x="20515" y="2640373"/>
          <a:ext cx="7573475" cy="528734"/>
          <a:chOff x="95249" y="6968273"/>
          <a:chExt cx="5641768" cy="571131"/>
        </a:xfrm>
      </xdr:grpSpPr>
      <xdr:sp macro="" textlink="">
        <xdr:nvSpPr>
          <xdr:cNvPr id="6" name="Texte 96">
            <a:extLst>
              <a:ext uri="{FF2B5EF4-FFF2-40B4-BE49-F238E27FC236}">
                <a16:creationId xmlns:a16="http://schemas.microsoft.com/office/drawing/2014/main" id="{00000000-0008-0000-0D00-000006000000}"/>
              </a:ext>
            </a:extLst>
          </xdr:cNvPr>
          <xdr:cNvSpPr txBox="1">
            <a:spLocks noChangeArrowheads="1"/>
          </xdr:cNvSpPr>
        </xdr:nvSpPr>
        <xdr:spPr bwMode="auto">
          <a:xfrm>
            <a:off x="95249" y="6968273"/>
            <a:ext cx="5641768" cy="571131"/>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Oval 4">
            <a:extLst>
              <a:ext uri="{FF2B5EF4-FFF2-40B4-BE49-F238E27FC236}">
                <a16:creationId xmlns:a16="http://schemas.microsoft.com/office/drawing/2014/main" id="{00000000-0008-0000-0D00-000007000000}"/>
              </a:ext>
            </a:extLst>
          </xdr:cNvPr>
          <xdr:cNvSpPr>
            <a:spLocks noChangeArrowheads="1"/>
          </xdr:cNvSpPr>
        </xdr:nvSpPr>
        <xdr:spPr bwMode="auto">
          <a:xfrm>
            <a:off x="190503" y="7077807"/>
            <a:ext cx="5389678" cy="402981"/>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des transactions courantes</a:t>
            </a:r>
            <a:endParaRPr lang="fr-FR" sz="1600" b="1" i="0" strike="noStrike">
              <a:solidFill>
                <a:srgbClr val="000000"/>
              </a:solidFill>
              <a:latin typeface="Lucida Handwriting"/>
            </a:endParaRPr>
          </a:p>
        </xdr:txBody>
      </xdr:sp>
    </xdr:grpSp>
    <xdr:clientData/>
  </xdr:twoCellAnchor>
  <xdr:twoCellAnchor>
    <xdr:from>
      <xdr:col>0</xdr:col>
      <xdr:colOff>29309</xdr:colOff>
      <xdr:row>18</xdr:row>
      <xdr:rowOff>70339</xdr:rowOff>
    </xdr:from>
    <xdr:to>
      <xdr:col>2</xdr:col>
      <xdr:colOff>361951</xdr:colOff>
      <xdr:row>31</xdr:row>
      <xdr:rowOff>0</xdr:rowOff>
    </xdr:to>
    <xdr:sp macro="" textlink="">
      <xdr:nvSpPr>
        <xdr:cNvPr id="8" name="ZoneTexte 7">
          <a:extLst>
            <a:ext uri="{FF2B5EF4-FFF2-40B4-BE49-F238E27FC236}">
              <a16:creationId xmlns:a16="http://schemas.microsoft.com/office/drawing/2014/main" id="{00000000-0008-0000-0D00-000008000000}"/>
            </a:ext>
          </a:extLst>
        </xdr:cNvPr>
        <xdr:cNvSpPr txBox="1"/>
      </xdr:nvSpPr>
      <xdr:spPr>
        <a:xfrm>
          <a:off x="29309" y="3499339"/>
          <a:ext cx="3504467" cy="240616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0">
              <a:solidFill>
                <a:schemeClr val="dk1"/>
              </a:solidFill>
              <a:effectLst/>
              <a:latin typeface="Arial" panose="020B0604020202020204" pitchFamily="34" charset="0"/>
              <a:ea typeface="+mn-ea"/>
              <a:cs typeface="Arial" panose="020B0604020202020204" pitchFamily="34" charset="0"/>
            </a:rPr>
            <a:t>Le déficit </a:t>
          </a:r>
          <a:r>
            <a:rPr lang="fr-FR" sz="1100" b="1">
              <a:solidFill>
                <a:schemeClr val="dk1"/>
              </a:solidFill>
              <a:effectLst/>
              <a:latin typeface="Arial" panose="020B0604020202020204" pitchFamily="34" charset="0"/>
              <a:ea typeface="+mn-ea"/>
              <a:cs typeface="Arial" panose="020B0604020202020204" pitchFamily="34" charset="0"/>
            </a:rPr>
            <a:t>du compte courant </a:t>
          </a:r>
          <a:r>
            <a:rPr lang="fr-FR" sz="1100">
              <a:solidFill>
                <a:schemeClr val="dk1"/>
              </a:solidFill>
              <a:effectLst/>
              <a:latin typeface="Arial" panose="020B0604020202020204" pitchFamily="34" charset="0"/>
              <a:ea typeface="+mn-ea"/>
              <a:cs typeface="Arial" panose="020B0604020202020204" pitchFamily="34" charset="0"/>
            </a:rPr>
            <a:t>s’est aggravé de 20,5 milliards</a:t>
          </a:r>
          <a:r>
            <a:rPr lang="fr-FR" sz="1100" baseline="0">
              <a:solidFill>
                <a:schemeClr val="dk1"/>
              </a:solidFill>
              <a:effectLst/>
              <a:latin typeface="Arial" panose="020B0604020202020204" pitchFamily="34" charset="0"/>
              <a:ea typeface="+mn-ea"/>
              <a:cs typeface="Arial" panose="020B0604020202020204" pitchFamily="34" charset="0"/>
            </a:rPr>
            <a:t> de FCFA </a:t>
          </a:r>
          <a:r>
            <a:rPr lang="fr-FR" sz="1100">
              <a:solidFill>
                <a:schemeClr val="dk1"/>
              </a:solidFill>
              <a:effectLst/>
              <a:latin typeface="Arial" panose="020B0604020202020204" pitchFamily="34" charset="0"/>
              <a:ea typeface="+mn-ea"/>
              <a:cs typeface="Arial" panose="020B0604020202020204" pitchFamily="34" charset="0"/>
            </a:rPr>
            <a:t>en s'établissant à 110,9 milliards de FCFA suite à une hausse sensible des paiements nets aux non-résidents au titre du compte de revenu primaire de 15,9 milliards de FCFA , couplé à la hausse du déficit du compte de biens et services de 9,0 milliards de FCFA. Cette évolution est consécutive à la progression des paiements nets de dividendes en faveur des non-résidents et du repli des exportations de coton. Par rapport au deuxième trimestre 2023, le solde des transactions courantes s’est amélioré de </a:t>
          </a:r>
          <a:r>
            <a:rPr lang="fr-FR" sz="1100">
              <a:solidFill>
                <a:sysClr val="windowText" lastClr="000000"/>
              </a:solidFill>
              <a:effectLst/>
              <a:latin typeface="Arial" panose="020B0604020202020204" pitchFamily="34" charset="0"/>
              <a:ea typeface="+mn-ea"/>
              <a:cs typeface="Arial" panose="020B0604020202020204" pitchFamily="34" charset="0"/>
            </a:rPr>
            <a:t>87,6 </a:t>
          </a:r>
          <a:r>
            <a:rPr lang="fr-FR" sz="1100">
              <a:solidFill>
                <a:schemeClr val="dk1"/>
              </a:solidFill>
              <a:effectLst/>
              <a:latin typeface="Arial" panose="020B0604020202020204" pitchFamily="34" charset="0"/>
              <a:ea typeface="+mn-ea"/>
              <a:cs typeface="Arial" panose="020B0604020202020204" pitchFamily="34" charset="0"/>
            </a:rPr>
            <a:t>milliards de FCFA, suite à l'atténuation des déficits des comptes de biens et services.</a:t>
          </a:r>
        </a:p>
        <a:p>
          <a:pPr algn="just"/>
          <a:endParaRPr lang="fr-FR"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26458</xdr:colOff>
      <xdr:row>31</xdr:row>
      <xdr:rowOff>44449</xdr:rowOff>
    </xdr:from>
    <xdr:to>
      <xdr:col>8</xdr:col>
      <xdr:colOff>609600</xdr:colOff>
      <xdr:row>59</xdr:row>
      <xdr:rowOff>47625</xdr:rowOff>
    </xdr:to>
    <xdr:sp macro="" textlink="">
      <xdr:nvSpPr>
        <xdr:cNvPr id="9" name="ZoneTexte 8">
          <a:extLst>
            <a:ext uri="{FF2B5EF4-FFF2-40B4-BE49-F238E27FC236}">
              <a16:creationId xmlns:a16="http://schemas.microsoft.com/office/drawing/2014/main" id="{00000000-0008-0000-0D00-000009000000}"/>
            </a:ext>
          </a:extLst>
        </xdr:cNvPr>
        <xdr:cNvSpPr txBox="1"/>
      </xdr:nvSpPr>
      <xdr:spPr>
        <a:xfrm>
          <a:off x="26458" y="5949949"/>
          <a:ext cx="7374467" cy="5318126"/>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Arial" panose="020B0604020202020204" pitchFamily="34" charset="0"/>
              <a:ea typeface="+mn-ea"/>
              <a:cs typeface="Arial" panose="020B0604020202020204" pitchFamily="34" charset="0"/>
            </a:rPr>
            <a:t>L'excédent du </a:t>
          </a:r>
          <a:r>
            <a:rPr lang="fr-FR" sz="1100" b="1">
              <a:solidFill>
                <a:schemeClr val="dk1"/>
              </a:solidFill>
              <a:effectLst/>
              <a:latin typeface="Arial" panose="020B0604020202020204" pitchFamily="34" charset="0"/>
              <a:ea typeface="+mn-ea"/>
              <a:cs typeface="Arial" panose="020B0604020202020204" pitchFamily="34" charset="0"/>
            </a:rPr>
            <a:t>solde des échanges de biens </a:t>
          </a:r>
          <a:r>
            <a:rPr lang="fr-FR" sz="1100">
              <a:solidFill>
                <a:schemeClr val="dk1"/>
              </a:solidFill>
              <a:effectLst/>
              <a:latin typeface="Arial" panose="020B0604020202020204" pitchFamily="34" charset="0"/>
              <a:ea typeface="+mn-ea"/>
              <a:cs typeface="Arial" panose="020B0604020202020204" pitchFamily="34" charset="0"/>
            </a:rPr>
            <a:t>s’est réduit au deuxième trimestre 2024 en raison de la baisse des exportations de coton, d’amande de karité et de ciment en dépit de la hausse des exportations de l’or. Ce repli par rapport au trimestre précédent est imprimé par la régression des exportations à un rythme soutenu (-2,1%) en dépit de la baisse des importations de 0,9%. </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pPr algn="just"/>
          <a:r>
            <a:rPr lang="fr-FR" sz="1100" b="1">
              <a:solidFill>
                <a:schemeClr val="dk1"/>
              </a:solidFill>
              <a:effectLst/>
              <a:latin typeface="Arial" panose="020B0604020202020204" pitchFamily="34" charset="0"/>
              <a:ea typeface="+mn-ea"/>
              <a:cs typeface="Arial" panose="020B0604020202020204" pitchFamily="34" charset="0"/>
            </a:rPr>
            <a:t>Par rapport au deuxième trimestre 2023</a:t>
          </a:r>
          <a:r>
            <a:rPr lang="fr-FR" sz="1100">
              <a:solidFill>
                <a:schemeClr val="dk1"/>
              </a:solidFill>
              <a:effectLst/>
              <a:latin typeface="Arial" panose="020B0604020202020204" pitchFamily="34" charset="0"/>
              <a:ea typeface="+mn-ea"/>
              <a:cs typeface="Arial" panose="020B0604020202020204" pitchFamily="34" charset="0"/>
            </a:rPr>
            <a:t>, l’excédent commercial a progressé de </a:t>
          </a:r>
          <a:r>
            <a:rPr lang="fr-FR" sz="1100">
              <a:solidFill>
                <a:sysClr val="windowText" lastClr="000000"/>
              </a:solidFill>
              <a:effectLst/>
              <a:latin typeface="Arial" panose="020B0604020202020204" pitchFamily="34" charset="0"/>
              <a:ea typeface="+mn-ea"/>
              <a:cs typeface="Arial" panose="020B0604020202020204" pitchFamily="34" charset="0"/>
            </a:rPr>
            <a:t>104,4 milliards </a:t>
          </a:r>
          <a:r>
            <a:rPr lang="fr-FR" sz="1100">
              <a:solidFill>
                <a:schemeClr val="dk1"/>
              </a:solidFill>
              <a:effectLst/>
              <a:latin typeface="Arial" panose="020B0604020202020204" pitchFamily="34" charset="0"/>
              <a:ea typeface="+mn-ea"/>
              <a:cs typeface="Arial" panose="020B0604020202020204" pitchFamily="34" charset="0"/>
            </a:rPr>
            <a:t>de FCFA en raison d'une hausse des exportations (+130,3 milliards de FCFA, soit +14,6%) plus importante que celle des importations (+25,9 milliards de FCFA, soit +2,9%). </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pPr marL="0" indent="0" algn="just"/>
          <a:r>
            <a:rPr lang="fr-FR" sz="1100">
              <a:solidFill>
                <a:schemeClr val="dk1"/>
              </a:solidFill>
              <a:effectLst/>
              <a:latin typeface="Arial" panose="020B0604020202020204" pitchFamily="34" charset="0"/>
              <a:ea typeface="+mn-ea"/>
              <a:cs typeface="Arial" panose="020B0604020202020204" pitchFamily="34" charset="0"/>
            </a:rPr>
            <a:t>Le déficit de </a:t>
          </a:r>
          <a:r>
            <a:rPr lang="fr-FR" sz="1100" b="1">
              <a:solidFill>
                <a:schemeClr val="dk1"/>
              </a:solidFill>
              <a:effectLst/>
              <a:latin typeface="Arial" panose="020B0604020202020204" pitchFamily="34" charset="0"/>
              <a:ea typeface="+mn-ea"/>
              <a:cs typeface="Arial" panose="020B0604020202020204" pitchFamily="34" charset="0"/>
            </a:rPr>
            <a:t>la balance des services</a:t>
          </a:r>
          <a:r>
            <a:rPr lang="fr-FR" sz="1100">
              <a:solidFill>
                <a:schemeClr val="dk1"/>
              </a:solidFill>
              <a:effectLst/>
              <a:latin typeface="Arial" panose="020B0604020202020204" pitchFamily="34" charset="0"/>
              <a:ea typeface="+mn-ea"/>
              <a:cs typeface="Arial" panose="020B0604020202020204" pitchFamily="34" charset="0"/>
            </a:rPr>
            <a:t>, en s'établissant à 148,6 milliards de FCFA, s’est réduit de 3,5 milliards de FCFA  par rapport au trimestre précédent. Cette évolution s’explique notamment par le repli de la consommation nette des autres services (télécommunication, construction,...) de 2,6 milliards de FCFA et dans une moindre mesure de services de transport (-1,2 milliard de FCFA) en lien avec la baisse des achats de marchandises et le retour à la normale des coûts de transport.</a:t>
          </a:r>
        </a:p>
        <a:p>
          <a:pPr marL="0" indent="0" algn="just"/>
          <a:endParaRPr lang="fr-FR" sz="1100">
            <a:solidFill>
              <a:schemeClr val="dk1"/>
            </a:solidFill>
            <a:effectLst/>
            <a:latin typeface="Arial" panose="020B0604020202020204" pitchFamily="34" charset="0"/>
            <a:ea typeface="+mn-ea"/>
            <a:cs typeface="Arial" panose="020B0604020202020204" pitchFamily="34" charset="0"/>
          </a:endParaRPr>
        </a:p>
        <a:p>
          <a:pPr marL="0" indent="0" algn="just"/>
          <a:r>
            <a:rPr lang="fr-FR" sz="1100" b="1">
              <a:solidFill>
                <a:schemeClr val="dk1"/>
              </a:solidFill>
              <a:effectLst/>
              <a:latin typeface="Arial" panose="020B0604020202020204" pitchFamily="34" charset="0"/>
              <a:ea typeface="+mn-ea"/>
              <a:cs typeface="Arial" panose="020B0604020202020204" pitchFamily="34" charset="0"/>
            </a:rPr>
            <a:t>En variation annuelle, </a:t>
          </a:r>
          <a:r>
            <a:rPr lang="fr-FR" sz="1100">
              <a:solidFill>
                <a:schemeClr val="dk1"/>
              </a:solidFill>
              <a:effectLst/>
              <a:latin typeface="Arial" panose="020B0604020202020204" pitchFamily="34" charset="0"/>
              <a:ea typeface="+mn-ea"/>
              <a:cs typeface="Arial" panose="020B0604020202020204" pitchFamily="34" charset="0"/>
            </a:rPr>
            <a:t>le déficit de la balance des services s'est aggravé de 1,5 milliard de FCFA (-1,0%) par rapport aux réalisations du même trimestre de l'année précédente, sous l’effet de la hausse des importations de services de transport.</a:t>
          </a:r>
        </a:p>
        <a:p>
          <a:pPr marL="0" indent="0" algn="just"/>
          <a:endParaRPr lang="fr-FR" sz="1100">
            <a:solidFill>
              <a:schemeClr val="dk1"/>
            </a:solidFill>
            <a:effectLst/>
            <a:latin typeface="Arial" panose="020B0604020202020204" pitchFamily="34" charset="0"/>
            <a:ea typeface="+mn-ea"/>
            <a:cs typeface="Arial" panose="020B0604020202020204" pitchFamily="34" charset="0"/>
          </a:endParaRPr>
        </a:p>
        <a:p>
          <a:pPr marL="0" indent="0" algn="just"/>
          <a:r>
            <a:rPr lang="fr-FR" sz="1100" b="1">
              <a:solidFill>
                <a:schemeClr val="dk1"/>
              </a:solidFill>
              <a:effectLst/>
              <a:latin typeface="Arial" panose="020B0604020202020204" pitchFamily="34" charset="0"/>
              <a:ea typeface="+mn-ea"/>
              <a:cs typeface="Arial" panose="020B0604020202020204" pitchFamily="34" charset="0"/>
            </a:rPr>
            <a:t>La balance du revenu primaire </a:t>
          </a:r>
          <a:r>
            <a:rPr lang="fr-FR" sz="1100">
              <a:solidFill>
                <a:schemeClr val="dk1"/>
              </a:solidFill>
              <a:effectLst/>
              <a:latin typeface="Arial" panose="020B0604020202020204" pitchFamily="34" charset="0"/>
              <a:ea typeface="+mn-ea"/>
              <a:cs typeface="Arial" panose="020B0604020202020204" pitchFamily="34" charset="0"/>
            </a:rPr>
            <a:t>s'est aggravée de 15,9 milliards de FCFA au cours du deuxième trimestre 2024, pour ressortir en déficit de 146,6 milliards de FCFA. Cette détérioration est en lien avec la hausse des paiements des non-résidents au titre des revenus des investissements de 16,5 milliards de FCFA résultant de la hausse de la production industrielle d’or de 10,2% et de la hausse des paiements des intérêts de la dette publique extérieure.</a:t>
          </a:r>
        </a:p>
        <a:p>
          <a:pPr marL="0" indent="0" algn="just"/>
          <a:r>
            <a:rPr lang="fr-FR" sz="1100">
              <a:solidFill>
                <a:schemeClr val="dk1"/>
              </a:solidFill>
              <a:effectLst/>
              <a:latin typeface="Arial" panose="020B0604020202020204" pitchFamily="34" charset="0"/>
              <a:ea typeface="+mn-ea"/>
              <a:cs typeface="Arial" panose="020B0604020202020204" pitchFamily="34" charset="0"/>
            </a:rPr>
            <a:t>En variation annuelle, le déficit du compte de revenu primaire s'est atténué de 18,0 milliards de FCFA.</a:t>
          </a:r>
        </a:p>
        <a:p>
          <a:pPr marL="0" indent="0" algn="just"/>
          <a:endParaRPr lang="fr-FR" sz="1100">
            <a:solidFill>
              <a:schemeClr val="dk1"/>
            </a:solidFill>
            <a:effectLst/>
            <a:latin typeface="Arial" panose="020B0604020202020204" pitchFamily="34" charset="0"/>
            <a:ea typeface="+mn-ea"/>
            <a:cs typeface="Arial" panose="020B0604020202020204" pitchFamily="34" charset="0"/>
          </a:endParaRPr>
        </a:p>
        <a:p>
          <a:pPr marL="0" indent="0" algn="just"/>
          <a:r>
            <a:rPr lang="fr-FR" sz="1100">
              <a:solidFill>
                <a:schemeClr val="dk1"/>
              </a:solidFill>
              <a:effectLst/>
              <a:latin typeface="Arial" panose="020B0604020202020204" pitchFamily="34" charset="0"/>
              <a:ea typeface="+mn-ea"/>
              <a:cs typeface="Arial" panose="020B0604020202020204" pitchFamily="34" charset="0"/>
            </a:rPr>
            <a:t>L’excédent du solde </a:t>
          </a:r>
          <a:r>
            <a:rPr lang="fr-FR" sz="1100" b="1">
              <a:solidFill>
                <a:schemeClr val="dk1"/>
              </a:solidFill>
              <a:effectLst/>
              <a:latin typeface="Arial" panose="020B0604020202020204" pitchFamily="34" charset="0"/>
              <a:ea typeface="+mn-ea"/>
              <a:cs typeface="Arial" panose="020B0604020202020204" pitchFamily="34" charset="0"/>
            </a:rPr>
            <a:t>du compte du revenu secondaire </a:t>
          </a:r>
          <a:r>
            <a:rPr lang="fr-FR" sz="1100">
              <a:solidFill>
                <a:schemeClr val="dk1"/>
              </a:solidFill>
              <a:effectLst/>
              <a:latin typeface="Arial" panose="020B0604020202020204" pitchFamily="34" charset="0"/>
              <a:ea typeface="+mn-ea"/>
              <a:cs typeface="Arial" panose="020B0604020202020204" pitchFamily="34" charset="0"/>
            </a:rPr>
            <a:t>est en progression de 4,4 milliards de FCFA par rapport au trimestre précédent pour se fixer à 85,5 milliards de FCFA, du fait de la hausse des envois de fonds des travailleurs migrants. Le second trimestre a enregistré une importante entrée de capitaux pour motifs d’investissement, de scolarité et de consommation surtout en période de début d'année.  </a:t>
          </a:r>
        </a:p>
        <a:p>
          <a:pPr marL="0" indent="0" algn="just"/>
          <a:r>
            <a:rPr lang="fr-FR" sz="1100">
              <a:solidFill>
                <a:schemeClr val="dk1"/>
              </a:solidFill>
              <a:effectLst/>
              <a:latin typeface="Arial" panose="020B0604020202020204" pitchFamily="34" charset="0"/>
              <a:ea typeface="+mn-ea"/>
              <a:cs typeface="Arial" panose="020B0604020202020204" pitchFamily="34" charset="0"/>
            </a:rPr>
            <a:t>En variation annuelle, le solde excédentaire du revenu secondaire est en hausse de 2,6 milliards de FCFA par rapport au même trimestre de l’année précédente. Une absence de décaissements au titre des aides budgétaires a été constatée depuis le troisième trimestre 2022.</a:t>
          </a:r>
        </a:p>
        <a:p>
          <a:pPr marL="0" indent="0" algn="just"/>
          <a:endParaRPr lang="fr-FR"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28575</xdr:colOff>
      <xdr:row>60</xdr:row>
      <xdr:rowOff>126023</xdr:rowOff>
    </xdr:from>
    <xdr:to>
      <xdr:col>8</xdr:col>
      <xdr:colOff>587374</xdr:colOff>
      <xdr:row>62</xdr:row>
      <xdr:rowOff>167054</xdr:rowOff>
    </xdr:to>
    <xdr:grpSp>
      <xdr:nvGrpSpPr>
        <xdr:cNvPr id="10" name="Groupe 9">
          <a:extLst>
            <a:ext uri="{FF2B5EF4-FFF2-40B4-BE49-F238E27FC236}">
              <a16:creationId xmlns:a16="http://schemas.microsoft.com/office/drawing/2014/main" id="{00000000-0008-0000-0D00-00000A000000}"/>
            </a:ext>
          </a:extLst>
        </xdr:cNvPr>
        <xdr:cNvGrpSpPr/>
      </xdr:nvGrpSpPr>
      <xdr:grpSpPr>
        <a:xfrm>
          <a:off x="28575" y="10698773"/>
          <a:ext cx="7564437" cy="393456"/>
          <a:chOff x="18328" y="27432000"/>
          <a:chExt cx="5994816" cy="490904"/>
        </a:xfrm>
        <a:solidFill>
          <a:schemeClr val="accent6">
            <a:lumMod val="40000"/>
            <a:lumOff val="60000"/>
          </a:schemeClr>
        </a:solidFill>
      </xdr:grpSpPr>
      <xdr:sp macro="" textlink="">
        <xdr:nvSpPr>
          <xdr:cNvPr id="11" name="Texte 96">
            <a:extLst>
              <a:ext uri="{FF2B5EF4-FFF2-40B4-BE49-F238E27FC236}">
                <a16:creationId xmlns:a16="http://schemas.microsoft.com/office/drawing/2014/main" id="{00000000-0008-0000-0D00-00000B000000}"/>
              </a:ext>
            </a:extLst>
          </xdr:cNvPr>
          <xdr:cNvSpPr txBox="1">
            <a:spLocks noChangeArrowheads="1"/>
          </xdr:cNvSpPr>
        </xdr:nvSpPr>
        <xdr:spPr bwMode="auto">
          <a:xfrm>
            <a:off x="18328" y="27432000"/>
            <a:ext cx="5994816" cy="490904"/>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Oval 4">
            <a:extLst>
              <a:ext uri="{FF2B5EF4-FFF2-40B4-BE49-F238E27FC236}">
                <a16:creationId xmlns:a16="http://schemas.microsoft.com/office/drawing/2014/main" id="{00000000-0008-0000-0D00-00000C000000}"/>
              </a:ext>
            </a:extLst>
          </xdr:cNvPr>
          <xdr:cNvSpPr>
            <a:spLocks noChangeArrowheads="1"/>
          </xdr:cNvSpPr>
        </xdr:nvSpPr>
        <xdr:spPr bwMode="auto">
          <a:xfrm>
            <a:off x="183378" y="27489331"/>
            <a:ext cx="5737828" cy="393277"/>
          </a:xfrm>
          <a:prstGeom prst="ellipse">
            <a:avLst/>
          </a:prstGeom>
          <a:grp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de capital</a:t>
            </a:r>
            <a:endParaRPr lang="fr-FR" sz="1600" b="1" i="0" strike="noStrike">
              <a:solidFill>
                <a:srgbClr val="000000"/>
              </a:solidFill>
              <a:latin typeface="Lucida Handwriting"/>
            </a:endParaRPr>
          </a:p>
        </xdr:txBody>
      </xdr:sp>
    </xdr:grpSp>
    <xdr:clientData/>
  </xdr:twoCellAnchor>
  <xdr:twoCellAnchor>
    <xdr:from>
      <xdr:col>0</xdr:col>
      <xdr:colOff>25401</xdr:colOff>
      <xdr:row>63</xdr:row>
      <xdr:rowOff>43961</xdr:rowOff>
    </xdr:from>
    <xdr:to>
      <xdr:col>2</xdr:col>
      <xdr:colOff>504825</xdr:colOff>
      <xdr:row>77</xdr:row>
      <xdr:rowOff>128954</xdr:rowOff>
    </xdr:to>
    <xdr:sp macro="" textlink="">
      <xdr:nvSpPr>
        <xdr:cNvPr id="13" name="ZoneTexte 12">
          <a:extLst>
            <a:ext uri="{FF2B5EF4-FFF2-40B4-BE49-F238E27FC236}">
              <a16:creationId xmlns:a16="http://schemas.microsoft.com/office/drawing/2014/main" id="{00000000-0008-0000-0D00-00000D000000}"/>
            </a:ext>
          </a:extLst>
        </xdr:cNvPr>
        <xdr:cNvSpPr txBox="1"/>
      </xdr:nvSpPr>
      <xdr:spPr>
        <a:xfrm>
          <a:off x="25401" y="12026411"/>
          <a:ext cx="3651249" cy="273294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a:solidFill>
                <a:schemeClr val="dk1"/>
              </a:solidFill>
              <a:effectLst/>
              <a:latin typeface="Arial" panose="020B0604020202020204" pitchFamily="34" charset="0"/>
              <a:ea typeface="+mn-ea"/>
              <a:cs typeface="Arial" panose="020B0604020202020204" pitchFamily="34" charset="0"/>
            </a:rPr>
            <a:t>L'excédent </a:t>
          </a:r>
          <a:r>
            <a:rPr lang="fr-FR" sz="1100" b="1">
              <a:solidFill>
                <a:schemeClr val="dk1"/>
              </a:solidFill>
              <a:effectLst/>
              <a:latin typeface="Arial" panose="020B0604020202020204" pitchFamily="34" charset="0"/>
              <a:ea typeface="+mn-ea"/>
              <a:cs typeface="Arial" panose="020B0604020202020204" pitchFamily="34" charset="0"/>
            </a:rPr>
            <a:t>du compte de capital </a:t>
          </a:r>
          <a:r>
            <a:rPr lang="fr-FR" sz="1100">
              <a:solidFill>
                <a:schemeClr val="dk1"/>
              </a:solidFill>
              <a:effectLst/>
              <a:latin typeface="Arial" panose="020B0604020202020204" pitchFamily="34" charset="0"/>
              <a:ea typeface="+mn-ea"/>
              <a:cs typeface="Arial" panose="020B0604020202020204" pitchFamily="34" charset="0"/>
            </a:rPr>
            <a:t>est en baisse de 11,3 milliards de FCFA (-19,9%) par rapport au premier trimestre 2024, pour ressortir à 45,4 milliards de FCFA, en raison de la baisse des dons-projets reçus (-9,2 milliards de FCFA, soit -22,0%). </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pPr algn="just"/>
          <a:r>
            <a:rPr lang="fr-FR" sz="1100">
              <a:solidFill>
                <a:schemeClr val="dk1"/>
              </a:solidFill>
              <a:effectLst/>
              <a:latin typeface="Arial" panose="020B0604020202020204" pitchFamily="34" charset="0"/>
              <a:ea typeface="+mn-ea"/>
              <a:cs typeface="Arial" panose="020B0604020202020204" pitchFamily="34" charset="0"/>
            </a:rPr>
            <a:t>En glissement annuel, l'excédent du compte de capital a replié de 37,0 milliards de FCFA (-44,9%), en liaison avec la baisse des mobilisations de dons-projets reçus par l’Etat de 35,3 milliards de FCFA (-52,1%).</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pPr algn="just"/>
          <a:r>
            <a:rPr lang="fr-FR" sz="1100">
              <a:solidFill>
                <a:schemeClr val="dk1"/>
              </a:solidFill>
              <a:effectLst/>
              <a:latin typeface="Arial" panose="020B0604020202020204" pitchFamily="34" charset="0"/>
              <a:ea typeface="+mn-ea"/>
              <a:cs typeface="Arial" panose="020B0604020202020204" pitchFamily="34" charset="0"/>
            </a:rPr>
            <a:t>En lien avec les évolutions </a:t>
          </a:r>
          <a:r>
            <a:rPr lang="fr-FR" sz="1100">
              <a:solidFill>
                <a:sysClr val="windowText" lastClr="000000"/>
              </a:solidFill>
              <a:effectLst/>
              <a:latin typeface="Arial" panose="020B0604020202020204" pitchFamily="34" charset="0"/>
              <a:ea typeface="+mn-ea"/>
              <a:cs typeface="Arial" panose="020B0604020202020204" pitchFamily="34" charset="0"/>
            </a:rPr>
            <a:t>susmentionnées, le besoin de financement du Burkina Faso a diminué de 50,6 milliards de FCFA</a:t>
          </a:r>
          <a:r>
            <a:rPr lang="fr-FR" sz="1100" baseline="0">
              <a:solidFill>
                <a:sysClr val="windowText" lastClr="000000"/>
              </a:solidFill>
              <a:effectLst/>
              <a:latin typeface="Arial" panose="020B0604020202020204" pitchFamily="34" charset="0"/>
              <a:ea typeface="+mn-ea"/>
              <a:cs typeface="Arial" panose="020B0604020202020204" pitchFamily="34" charset="0"/>
            </a:rPr>
            <a:t> </a:t>
          </a:r>
          <a:r>
            <a:rPr lang="fr-FR" sz="1100">
              <a:solidFill>
                <a:sysClr val="windowText" lastClr="000000"/>
              </a:solidFill>
              <a:effectLst/>
              <a:latin typeface="Arial" panose="020B0604020202020204" pitchFamily="34" charset="0"/>
              <a:ea typeface="+mn-ea"/>
              <a:cs typeface="Arial" panose="020B0604020202020204" pitchFamily="34" charset="0"/>
            </a:rPr>
            <a:t>par rapport à son niveau de la même période de l'année précédente, pour s’établir à -65,5 milliards de FCFA.</a:t>
          </a:r>
        </a:p>
        <a:p>
          <a:pPr algn="just"/>
          <a:endParaRPr lang="fr-FR" sz="1100">
            <a:solidFill>
              <a:schemeClr val="dk1"/>
            </a:solidFill>
            <a:effectLst/>
            <a:latin typeface="Arial" panose="020B0604020202020204" pitchFamily="34" charset="0"/>
            <a:ea typeface="+mn-ea"/>
            <a:cs typeface="Arial" panose="020B0604020202020204" pitchFamily="34" charset="0"/>
          </a:endParaRPr>
        </a:p>
        <a:p>
          <a:endParaRPr lang="fr-FR" sz="900" b="1">
            <a:solidFill>
              <a:schemeClr val="dk1"/>
            </a:solidFill>
            <a:effectLst/>
            <a:latin typeface="+mn-lt"/>
            <a:ea typeface="+mn-ea"/>
            <a:cs typeface="+mn-cs"/>
          </a:endParaRPr>
        </a:p>
      </xdr:txBody>
    </xdr:sp>
    <xdr:clientData/>
  </xdr:twoCellAnchor>
  <xdr:twoCellAnchor>
    <xdr:from>
      <xdr:col>0</xdr:col>
      <xdr:colOff>19538</xdr:colOff>
      <xdr:row>77</xdr:row>
      <xdr:rowOff>173108</xdr:rowOff>
    </xdr:from>
    <xdr:to>
      <xdr:col>9</xdr:col>
      <xdr:colOff>489</xdr:colOff>
      <xdr:row>80</xdr:row>
      <xdr:rowOff>101353</xdr:rowOff>
    </xdr:to>
    <xdr:grpSp>
      <xdr:nvGrpSpPr>
        <xdr:cNvPr id="14" name="Groupe 13">
          <a:extLst>
            <a:ext uri="{FF2B5EF4-FFF2-40B4-BE49-F238E27FC236}">
              <a16:creationId xmlns:a16="http://schemas.microsoft.com/office/drawing/2014/main" id="{00000000-0008-0000-0D00-00000E000000}"/>
            </a:ext>
          </a:extLst>
        </xdr:cNvPr>
        <xdr:cNvGrpSpPr/>
      </xdr:nvGrpSpPr>
      <xdr:grpSpPr>
        <a:xfrm>
          <a:off x="19538" y="13736708"/>
          <a:ext cx="7591426" cy="456883"/>
          <a:chOff x="214002" y="26869805"/>
          <a:chExt cx="5670873" cy="490904"/>
        </a:xfrm>
        <a:solidFill>
          <a:schemeClr val="accent6">
            <a:lumMod val="40000"/>
            <a:lumOff val="60000"/>
          </a:schemeClr>
        </a:solidFill>
      </xdr:grpSpPr>
      <xdr:sp macro="" textlink="">
        <xdr:nvSpPr>
          <xdr:cNvPr id="15" name="Texte 96">
            <a:extLst>
              <a:ext uri="{FF2B5EF4-FFF2-40B4-BE49-F238E27FC236}">
                <a16:creationId xmlns:a16="http://schemas.microsoft.com/office/drawing/2014/main" id="{00000000-0008-0000-0D00-00000F000000}"/>
              </a:ext>
            </a:extLst>
          </xdr:cNvPr>
          <xdr:cNvSpPr txBox="1">
            <a:spLocks noChangeArrowheads="1"/>
          </xdr:cNvSpPr>
        </xdr:nvSpPr>
        <xdr:spPr bwMode="auto">
          <a:xfrm>
            <a:off x="214002" y="26869805"/>
            <a:ext cx="5670873" cy="490904"/>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Oval 4">
            <a:extLst>
              <a:ext uri="{FF2B5EF4-FFF2-40B4-BE49-F238E27FC236}">
                <a16:creationId xmlns:a16="http://schemas.microsoft.com/office/drawing/2014/main" id="{00000000-0008-0000-0D00-000010000000}"/>
              </a:ext>
            </a:extLst>
          </xdr:cNvPr>
          <xdr:cNvSpPr>
            <a:spLocks noChangeArrowheads="1"/>
          </xdr:cNvSpPr>
        </xdr:nvSpPr>
        <xdr:spPr bwMode="auto">
          <a:xfrm>
            <a:off x="400079" y="26915261"/>
            <a:ext cx="5353481" cy="397568"/>
          </a:xfrm>
          <a:prstGeom prst="ellipse">
            <a:avLst/>
          </a:prstGeom>
          <a:grp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Le</a:t>
            </a:r>
            <a:r>
              <a:rPr lang="fr-FR" sz="1600" b="1" i="0" strike="noStrike" baseline="0">
                <a:solidFill>
                  <a:srgbClr val="000000"/>
                </a:solidFill>
                <a:latin typeface="Lucida Handwriting"/>
              </a:rPr>
              <a:t> compte  financier</a:t>
            </a:r>
            <a:endParaRPr lang="fr-FR" sz="1600" b="1" i="0" strike="noStrike">
              <a:solidFill>
                <a:srgbClr val="000000"/>
              </a:solidFill>
              <a:latin typeface="Lucida Handwriting"/>
            </a:endParaRPr>
          </a:p>
        </xdr:txBody>
      </xdr:sp>
    </xdr:grpSp>
    <xdr:clientData/>
  </xdr:twoCellAnchor>
  <xdr:twoCellAnchor>
    <xdr:from>
      <xdr:col>0</xdr:col>
      <xdr:colOff>17584</xdr:colOff>
      <xdr:row>80</xdr:row>
      <xdr:rowOff>123092</xdr:rowOff>
    </xdr:from>
    <xdr:to>
      <xdr:col>2</xdr:col>
      <xdr:colOff>497010</xdr:colOff>
      <xdr:row>88</xdr:row>
      <xdr:rowOff>126023</xdr:rowOff>
    </xdr:to>
    <xdr:sp macro="" textlink="">
      <xdr:nvSpPr>
        <xdr:cNvPr id="17" name="ZoneTexte 16">
          <a:extLst>
            <a:ext uri="{FF2B5EF4-FFF2-40B4-BE49-F238E27FC236}">
              <a16:creationId xmlns:a16="http://schemas.microsoft.com/office/drawing/2014/main" id="{00000000-0008-0000-0D00-000011000000}"/>
            </a:ext>
          </a:extLst>
        </xdr:cNvPr>
        <xdr:cNvSpPr txBox="1"/>
      </xdr:nvSpPr>
      <xdr:spPr>
        <a:xfrm>
          <a:off x="17584" y="15324992"/>
          <a:ext cx="3651251" cy="152693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0">
              <a:solidFill>
                <a:schemeClr val="dk1"/>
              </a:solidFill>
              <a:effectLst/>
              <a:latin typeface="Arial" panose="020B0604020202020204" pitchFamily="34" charset="0"/>
              <a:ea typeface="+mn-ea"/>
              <a:cs typeface="Arial" panose="020B0604020202020204" pitchFamily="34" charset="0"/>
            </a:rPr>
            <a:t>Des entrées nettes de capitaux au titre </a:t>
          </a:r>
          <a:r>
            <a:rPr lang="fr-FR" sz="1100" b="1">
              <a:solidFill>
                <a:schemeClr val="dk1"/>
              </a:solidFill>
              <a:effectLst/>
              <a:latin typeface="Arial" panose="020B0604020202020204" pitchFamily="34" charset="0"/>
              <a:ea typeface="+mn-ea"/>
              <a:cs typeface="Arial" panose="020B0604020202020204" pitchFamily="34" charset="0"/>
            </a:rPr>
            <a:t>du compte financier</a:t>
          </a:r>
          <a:r>
            <a:rPr lang="fr-FR" sz="1100" b="0">
              <a:solidFill>
                <a:schemeClr val="dk1"/>
              </a:solidFill>
              <a:effectLst/>
              <a:latin typeface="Arial" panose="020B0604020202020204" pitchFamily="34" charset="0"/>
              <a:ea typeface="+mn-ea"/>
              <a:cs typeface="Arial" panose="020B0604020202020204" pitchFamily="34" charset="0"/>
            </a:rPr>
            <a:t> sont observées au deuxième trimestre 2024. En effet, des entrées de ressources financières à hauteur de 302,5 milliards</a:t>
          </a:r>
          <a:r>
            <a:rPr lang="fr-FR" sz="1100" b="0" baseline="0">
              <a:solidFill>
                <a:schemeClr val="dk1"/>
              </a:solidFill>
              <a:effectLst/>
              <a:latin typeface="Arial" panose="020B0604020202020204" pitchFamily="34" charset="0"/>
              <a:ea typeface="+mn-ea"/>
              <a:cs typeface="Arial" panose="020B0604020202020204" pitchFamily="34" charset="0"/>
            </a:rPr>
            <a:t> </a:t>
          </a:r>
          <a:r>
            <a:rPr lang="fr-FR" sz="1100" b="0">
              <a:solidFill>
                <a:schemeClr val="dk1"/>
              </a:solidFill>
              <a:effectLst/>
              <a:latin typeface="Arial" panose="020B0604020202020204" pitchFamily="34" charset="0"/>
              <a:ea typeface="+mn-ea"/>
              <a:cs typeface="Arial" panose="020B0604020202020204" pitchFamily="34" charset="0"/>
            </a:rPr>
            <a:t>de FCFA</a:t>
          </a:r>
          <a:r>
            <a:rPr lang="fr-FR" sz="1100" b="0" baseline="0">
              <a:solidFill>
                <a:schemeClr val="dk1"/>
              </a:solidFill>
              <a:effectLst/>
              <a:latin typeface="Arial" panose="020B0604020202020204" pitchFamily="34" charset="0"/>
              <a:ea typeface="+mn-ea"/>
              <a:cs typeface="Arial" panose="020B0604020202020204" pitchFamily="34" charset="0"/>
            </a:rPr>
            <a:t> </a:t>
          </a:r>
          <a:r>
            <a:rPr lang="fr-FR" sz="1100" b="0">
              <a:solidFill>
                <a:schemeClr val="dk1"/>
              </a:solidFill>
              <a:effectLst/>
              <a:latin typeface="Arial" panose="020B0604020202020204" pitchFamily="34" charset="0"/>
              <a:ea typeface="+mn-ea"/>
              <a:cs typeface="Arial" panose="020B0604020202020204" pitchFamily="34" charset="0"/>
            </a:rPr>
            <a:t>sont constatées au cours de la période sous revue après des entrées nettes d’un montant de 275,0 milliards de FCFA</a:t>
          </a:r>
          <a:r>
            <a:rPr lang="fr-FR" sz="1100" b="0" baseline="0">
              <a:solidFill>
                <a:schemeClr val="dk1"/>
              </a:solidFill>
              <a:effectLst/>
              <a:latin typeface="Arial" panose="020B0604020202020204" pitchFamily="34" charset="0"/>
              <a:ea typeface="+mn-ea"/>
              <a:cs typeface="Arial" panose="020B0604020202020204" pitchFamily="34" charset="0"/>
            </a:rPr>
            <a:t> </a:t>
          </a:r>
          <a:r>
            <a:rPr lang="fr-FR" sz="1100" b="0">
              <a:solidFill>
                <a:schemeClr val="dk1"/>
              </a:solidFill>
              <a:effectLst/>
              <a:latin typeface="Arial" panose="020B0604020202020204" pitchFamily="34" charset="0"/>
              <a:ea typeface="+mn-ea"/>
              <a:cs typeface="Arial" panose="020B0604020202020204" pitchFamily="34" charset="0"/>
            </a:rPr>
            <a:t>enregistrées au trimestre précédent, soit une amélioration de 27,5 milliards de FCFA.</a:t>
          </a: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mn-lt"/>
            <a:ea typeface="+mn-ea"/>
            <a:cs typeface="+mn-cs"/>
          </a:endParaRPr>
        </a:p>
      </xdr:txBody>
    </xdr:sp>
    <xdr:clientData/>
  </xdr:twoCellAnchor>
  <xdr:twoCellAnchor>
    <xdr:from>
      <xdr:col>0</xdr:col>
      <xdr:colOff>16607</xdr:colOff>
      <xdr:row>88</xdr:row>
      <xdr:rowOff>159923</xdr:rowOff>
    </xdr:from>
    <xdr:to>
      <xdr:col>8</xdr:col>
      <xdr:colOff>588107</xdr:colOff>
      <xdr:row>91</xdr:row>
      <xdr:rowOff>88120</xdr:rowOff>
    </xdr:to>
    <xdr:grpSp>
      <xdr:nvGrpSpPr>
        <xdr:cNvPr id="18" name="Groupe 17">
          <a:extLst>
            <a:ext uri="{FF2B5EF4-FFF2-40B4-BE49-F238E27FC236}">
              <a16:creationId xmlns:a16="http://schemas.microsoft.com/office/drawing/2014/main" id="{00000000-0008-0000-0D00-000012000000}"/>
            </a:ext>
          </a:extLst>
        </xdr:cNvPr>
        <xdr:cNvGrpSpPr/>
      </xdr:nvGrpSpPr>
      <xdr:grpSpPr>
        <a:xfrm>
          <a:off x="16607" y="15661861"/>
          <a:ext cx="7577138" cy="456834"/>
          <a:chOff x="65337" y="27432000"/>
          <a:chExt cx="5598377" cy="490904"/>
        </a:xfrm>
      </xdr:grpSpPr>
      <xdr:sp macro="" textlink="">
        <xdr:nvSpPr>
          <xdr:cNvPr id="19" name="Texte 96">
            <a:extLst>
              <a:ext uri="{FF2B5EF4-FFF2-40B4-BE49-F238E27FC236}">
                <a16:creationId xmlns:a16="http://schemas.microsoft.com/office/drawing/2014/main" id="{00000000-0008-0000-0D00-000013000000}"/>
              </a:ext>
            </a:extLst>
          </xdr:cNvPr>
          <xdr:cNvSpPr txBox="1">
            <a:spLocks noChangeArrowheads="1"/>
          </xdr:cNvSpPr>
        </xdr:nvSpPr>
        <xdr:spPr bwMode="auto">
          <a:xfrm>
            <a:off x="65337" y="27432000"/>
            <a:ext cx="5598377" cy="490904"/>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Oval 4">
            <a:extLst>
              <a:ext uri="{FF2B5EF4-FFF2-40B4-BE49-F238E27FC236}">
                <a16:creationId xmlns:a16="http://schemas.microsoft.com/office/drawing/2014/main" id="{00000000-0008-0000-0D00-000014000000}"/>
              </a:ext>
            </a:extLst>
          </xdr:cNvPr>
          <xdr:cNvSpPr>
            <a:spLocks noChangeArrowheads="1"/>
          </xdr:cNvSpPr>
        </xdr:nvSpPr>
        <xdr:spPr bwMode="auto">
          <a:xfrm>
            <a:off x="211392" y="27479628"/>
            <a:ext cx="5261159" cy="402981"/>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Solde</a:t>
            </a:r>
            <a:r>
              <a:rPr lang="fr-FR" sz="1600" b="1" i="0" strike="noStrike" baseline="0">
                <a:solidFill>
                  <a:srgbClr val="000000"/>
                </a:solidFill>
                <a:latin typeface="Lucida Handwriting"/>
              </a:rPr>
              <a:t> global</a:t>
            </a:r>
            <a:endParaRPr lang="fr-FR" sz="1600" b="1" i="0" strike="noStrike">
              <a:solidFill>
                <a:srgbClr val="000000"/>
              </a:solidFill>
              <a:latin typeface="Lucida Handwriting"/>
            </a:endParaRPr>
          </a:p>
        </xdr:txBody>
      </xdr:sp>
    </xdr:grpSp>
    <xdr:clientData/>
  </xdr:twoCellAnchor>
  <xdr:twoCellAnchor>
    <xdr:from>
      <xdr:col>0</xdr:col>
      <xdr:colOff>28575</xdr:colOff>
      <xdr:row>91</xdr:row>
      <xdr:rowOff>126024</xdr:rowOff>
    </xdr:from>
    <xdr:to>
      <xdr:col>8</xdr:col>
      <xdr:colOff>596900</xdr:colOff>
      <xdr:row>96</xdr:row>
      <xdr:rowOff>87924</xdr:rowOff>
    </xdr:to>
    <xdr:sp macro="" textlink="">
      <xdr:nvSpPr>
        <xdr:cNvPr id="21" name="ZoneTexte 20">
          <a:extLst>
            <a:ext uri="{FF2B5EF4-FFF2-40B4-BE49-F238E27FC236}">
              <a16:creationId xmlns:a16="http://schemas.microsoft.com/office/drawing/2014/main" id="{00000000-0008-0000-0D00-000015000000}"/>
            </a:ext>
          </a:extLst>
        </xdr:cNvPr>
        <xdr:cNvSpPr txBox="1"/>
      </xdr:nvSpPr>
      <xdr:spPr>
        <a:xfrm>
          <a:off x="28575" y="17423424"/>
          <a:ext cx="7369175" cy="91440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a:solidFill>
                <a:schemeClr val="dk1"/>
              </a:solidFill>
              <a:effectLst/>
              <a:latin typeface="Arial" panose="020B0604020202020204" pitchFamily="34" charset="0"/>
              <a:ea typeface="+mn-ea"/>
              <a:cs typeface="Arial" panose="020B0604020202020204" pitchFamily="34" charset="0"/>
            </a:rPr>
            <a:t>Au total, les échanges extérieurs du Burkina Faso se sont traduits par un solde global excédentaire de 232,1 milliards de FCFA au deuxième trimestre 2024, contre un excédent de 245,0 milliards de FCFA enregistré un trimestre plus tôt.</a:t>
          </a:r>
          <a:r>
            <a:rPr lang="fr-FR" sz="1100" baseline="0">
              <a:solidFill>
                <a:schemeClr val="dk1"/>
              </a:solidFill>
              <a:effectLst/>
              <a:latin typeface="Arial" panose="020B0604020202020204" pitchFamily="34" charset="0"/>
              <a:ea typeface="+mn-ea"/>
              <a:cs typeface="Arial" panose="020B0604020202020204" pitchFamily="34" charset="0"/>
            </a:rPr>
            <a:t> </a:t>
          </a:r>
          <a:r>
            <a:rPr lang="fr-FR" sz="1100">
              <a:solidFill>
                <a:schemeClr val="dk1"/>
              </a:solidFill>
              <a:effectLst/>
              <a:latin typeface="Arial" panose="020B0604020202020204" pitchFamily="34" charset="0"/>
              <a:ea typeface="+mn-ea"/>
              <a:cs typeface="Arial" panose="020B0604020202020204" pitchFamily="34" charset="0"/>
            </a:rPr>
            <a:t>Au total, le solde global de la balance des paiements s'est amélioré en glissement annuel et est ressorti excédentaire de 232,1 milliards de FCFA au deuxième trimestre 2024, contre un excédent de 212,6 milliards de FCFA noté un an plus tôt, enregistrant une amélioration en variation annuelle.</a:t>
          </a:r>
        </a:p>
        <a:p>
          <a:endParaRPr lang="fr-FR" sz="1100"/>
        </a:p>
      </xdr:txBody>
    </xdr:sp>
    <xdr:clientData/>
  </xdr:twoCellAnchor>
  <xdr:twoCellAnchor>
    <xdr:from>
      <xdr:col>2</xdr:col>
      <xdr:colOff>390525</xdr:colOff>
      <xdr:row>18</xdr:row>
      <xdr:rowOff>73269</xdr:rowOff>
    </xdr:from>
    <xdr:to>
      <xdr:col>8</xdr:col>
      <xdr:colOff>615950</xdr:colOff>
      <xdr:row>31</xdr:row>
      <xdr:rowOff>0</xdr:rowOff>
    </xdr:to>
    <xdr:graphicFrame macro="">
      <xdr:nvGraphicFramePr>
        <xdr:cNvPr id="22" name="Graphique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549275</xdr:colOff>
      <xdr:row>63</xdr:row>
      <xdr:rowOff>35169</xdr:rowOff>
    </xdr:from>
    <xdr:to>
      <xdr:col>8</xdr:col>
      <xdr:colOff>612775</xdr:colOff>
      <xdr:row>77</xdr:row>
      <xdr:rowOff>131885</xdr:rowOff>
    </xdr:to>
    <xdr:graphicFrame macro="">
      <xdr:nvGraphicFramePr>
        <xdr:cNvPr id="23" name="Graphique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542437</xdr:colOff>
      <xdr:row>80</xdr:row>
      <xdr:rowOff>118696</xdr:rowOff>
    </xdr:from>
    <xdr:to>
      <xdr:col>8</xdr:col>
      <xdr:colOff>597877</xdr:colOff>
      <xdr:row>88</xdr:row>
      <xdr:rowOff>126023</xdr:rowOff>
    </xdr:to>
    <xdr:graphicFrame macro="">
      <xdr:nvGraphicFramePr>
        <xdr:cNvPr id="24" name="Graphique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800100</xdr:colOff>
      <xdr:row>4</xdr:row>
      <xdr:rowOff>160655</xdr:rowOff>
    </xdr:to>
    <xdr:sp macro="" textlink="">
      <xdr:nvSpPr>
        <xdr:cNvPr id="2" name="Texte 96">
          <a:extLst>
            <a:ext uri="{FF2B5EF4-FFF2-40B4-BE49-F238E27FC236}">
              <a16:creationId xmlns:a16="http://schemas.microsoft.com/office/drawing/2014/main" id="{00000000-0008-0000-0E00-000002000000}"/>
            </a:ext>
          </a:extLst>
        </xdr:cNvPr>
        <xdr:cNvSpPr txBox="1">
          <a:spLocks noChangeArrowheads="1"/>
        </xdr:cNvSpPr>
      </xdr:nvSpPr>
      <xdr:spPr bwMode="auto">
        <a:xfrm>
          <a:off x="0" y="95250"/>
          <a:ext cx="11610975" cy="951230"/>
        </a:xfrm>
        <a:prstGeom prst="rect">
          <a:avLst/>
        </a:prstGeom>
        <a:solidFill>
          <a:srgbClr val="00B050"/>
        </a:solidFill>
        <a:ln w="25400" cmpd="dbl">
          <a:solidFill>
            <a:srgbClr val="00B050"/>
          </a:solidFill>
          <a:miter lim="800000"/>
          <a:headEnd/>
          <a:tailEnd/>
        </a:ln>
      </xdr:spPr>
      <xdr:txBody>
        <a:bodyPr vertOverflow="clip" wrap="square" lIns="45720" tIns="41148" rIns="45720" bIns="41148" anchor="ctr" anchorCtr="1"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0</xdr:col>
      <xdr:colOff>762000</xdr:colOff>
      <xdr:row>1</xdr:row>
      <xdr:rowOff>127000</xdr:rowOff>
    </xdr:from>
    <xdr:to>
      <xdr:col>14</xdr:col>
      <xdr:colOff>190500</xdr:colOff>
      <xdr:row>4</xdr:row>
      <xdr:rowOff>31750</xdr:rowOff>
    </xdr:to>
    <xdr:sp macro="" textlink="">
      <xdr:nvSpPr>
        <xdr:cNvPr id="3" name="Oval 16">
          <a:extLst>
            <a:ext uri="{FF2B5EF4-FFF2-40B4-BE49-F238E27FC236}">
              <a16:creationId xmlns:a16="http://schemas.microsoft.com/office/drawing/2014/main" id="{00000000-0008-0000-0E00-000003000000}"/>
            </a:ext>
          </a:extLst>
        </xdr:cNvPr>
        <xdr:cNvSpPr>
          <a:spLocks noChangeArrowheads="1"/>
        </xdr:cNvSpPr>
      </xdr:nvSpPr>
      <xdr:spPr bwMode="auto">
        <a:xfrm>
          <a:off x="762000" y="222250"/>
          <a:ext cx="10487025" cy="695325"/>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Secteur extérieur</a:t>
          </a:r>
        </a:p>
      </xdr:txBody>
    </xdr:sp>
    <xdr:clientData/>
  </xdr:twoCellAnchor>
  <xdr:twoCellAnchor>
    <xdr:from>
      <xdr:col>5</xdr:col>
      <xdr:colOff>449579</xdr:colOff>
      <xdr:row>30</xdr:row>
      <xdr:rowOff>53341</xdr:rowOff>
    </xdr:from>
    <xdr:to>
      <xdr:col>15</xdr:col>
      <xdr:colOff>3808</xdr:colOff>
      <xdr:row>53</xdr:row>
      <xdr:rowOff>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91442</xdr:colOff>
      <xdr:row>52</xdr:row>
      <xdr:rowOff>110068</xdr:rowOff>
    </xdr:from>
    <xdr:to>
      <xdr:col>5</xdr:col>
      <xdr:colOff>368300</xdr:colOff>
      <xdr:row>74</xdr:row>
      <xdr:rowOff>186266</xdr:rowOff>
    </xdr:to>
    <xdr:sp macro="" textlink="" fLocksText="0">
      <xdr:nvSpPr>
        <xdr:cNvPr id="5" name="Texte 6">
          <a:extLst>
            <a:ext uri="{FF2B5EF4-FFF2-40B4-BE49-F238E27FC236}">
              <a16:creationId xmlns:a16="http://schemas.microsoft.com/office/drawing/2014/main" id="{00000000-0008-0000-0E00-000005000000}"/>
            </a:ext>
          </a:extLst>
        </xdr:cNvPr>
        <xdr:cNvSpPr txBox="1">
          <a:spLocks noChangeArrowheads="1"/>
        </xdr:cNvSpPr>
      </xdr:nvSpPr>
      <xdr:spPr bwMode="auto">
        <a:xfrm>
          <a:off x="91442" y="9901768"/>
          <a:ext cx="6458583" cy="4267198"/>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En ce qui concerne les exportations, au troisième trimestre 2024, elles sont largement dominées à l'accoutumé par l'or non monétaire qui représente 84,4% des exportations totales, suivi des produits du règne végétal (9,5%) et des produits minéraux (2,3%)</a:t>
          </a:r>
          <a:endParaRPr lang="fr-BF" sz="1700" b="0" i="0" strike="noStrike">
            <a:solidFill>
              <a:srgbClr val="000000"/>
            </a:solidFill>
            <a:latin typeface="Arial"/>
            <a:ea typeface="+mn-ea"/>
            <a:cs typeface="Arial"/>
          </a:endParaRPr>
        </a:p>
        <a:p>
          <a:pPr algn="just"/>
          <a:r>
            <a:rPr lang="fr-FR" sz="1700" b="0" i="0" strike="noStrike">
              <a:solidFill>
                <a:srgbClr val="000000"/>
              </a:solidFill>
              <a:latin typeface="Arial"/>
              <a:ea typeface="+mn-ea"/>
              <a:cs typeface="Arial"/>
            </a:rPr>
            <a:t>Les animaux vivants et produits du règne animal ont enregistré une baisse trimestrielle de 5,7%. Les produits du règne végétal ont connu une hausse trimestrielle de 29,5% et annuelle de 166,4%. Les exportations des industries alimentaires, boissons et alcools ont baissé de 32,5% trimestriellement et une hausse annuelle de 22,4% en glissement annuel. Les produits minéraux ont progressé de 23,1% en glissement trimestriel et une baisse de 16,4% en glissement annuel. Les matières textiles et ouvrages en ces matières enregistrent une baisse de 89,8% et 66,4% respectivement en glissement trimestriel et annuel. Les perles fines, pierres gemmes et métaux précieux qui constituent le principal produit exporté ont connu une hausse trimestrielle de 7,9% et annuelle de 36,1% passant de 668,8 milliards de FCFA à 721,6 milliards de FCFA au troisième trimestre 2024.</a:t>
          </a:r>
          <a:endParaRPr lang="fr-BF" sz="1700" b="0" i="0" strike="noStrike">
            <a:solidFill>
              <a:srgbClr val="000000"/>
            </a:solidFill>
            <a:latin typeface="Arial"/>
            <a:ea typeface="+mn-ea"/>
            <a:cs typeface="Arial"/>
          </a:endParaRPr>
        </a:p>
      </xdr:txBody>
    </xdr:sp>
    <xdr:clientData fLocksWithSheet="0"/>
  </xdr:twoCellAnchor>
  <xdr:twoCellAnchor>
    <xdr:from>
      <xdr:col>5</xdr:col>
      <xdr:colOff>448732</xdr:colOff>
      <xdr:row>53</xdr:row>
      <xdr:rowOff>8573</xdr:rowOff>
    </xdr:from>
    <xdr:to>
      <xdr:col>14</xdr:col>
      <xdr:colOff>575733</xdr:colOff>
      <xdr:row>75</xdr:row>
      <xdr:rowOff>0</xdr:rowOff>
    </xdr:to>
    <xdr:graphicFrame macro="">
      <xdr:nvGraphicFramePr>
        <xdr:cNvPr id="6" name="Graphique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444818</xdr:colOff>
      <xdr:row>76</xdr:row>
      <xdr:rowOff>82065</xdr:rowOff>
    </xdr:from>
    <xdr:to>
      <xdr:col>14</xdr:col>
      <xdr:colOff>509588</xdr:colOff>
      <xdr:row>92</xdr:row>
      <xdr:rowOff>0</xdr:rowOff>
    </xdr:to>
    <xdr:graphicFrame macro="">
      <xdr:nvGraphicFramePr>
        <xdr:cNvPr id="7" name="Graphique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76199</xdr:colOff>
      <xdr:row>75</xdr:row>
      <xdr:rowOff>186268</xdr:rowOff>
    </xdr:from>
    <xdr:to>
      <xdr:col>5</xdr:col>
      <xdr:colOff>361949</xdr:colOff>
      <xdr:row>92</xdr:row>
      <xdr:rowOff>1</xdr:rowOff>
    </xdr:to>
    <xdr:sp macro="" textlink="" fLocksText="0">
      <xdr:nvSpPr>
        <xdr:cNvPr id="8" name="Texte 6">
          <a:extLst>
            <a:ext uri="{FF2B5EF4-FFF2-40B4-BE49-F238E27FC236}">
              <a16:creationId xmlns:a16="http://schemas.microsoft.com/office/drawing/2014/main" id="{00000000-0008-0000-0E00-000008000000}"/>
            </a:ext>
          </a:extLst>
        </xdr:cNvPr>
        <xdr:cNvSpPr txBox="1">
          <a:spLocks noChangeArrowheads="1"/>
        </xdr:cNvSpPr>
      </xdr:nvSpPr>
      <xdr:spPr bwMode="auto">
        <a:xfrm>
          <a:off x="76199" y="14359468"/>
          <a:ext cx="6467475" cy="3204633"/>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Depuis le boom minier, les exportations du Burkina Faso sont largement dominées par l’or non monétaire.  De 81,4% en 2020, les exportations d’or sont passées à 86,3% en 2021, puis diminuant légèrement à 83,4% en 2022 avant de remonter à 84,6% en 2023, indiquant une forte dépendance continue sur ce produit. Le coton, après une part de 6,1% en 2020, est passé à 11,9% en 2022. En 2023, le coton a vu sa part réduire de moitié dans les exportations (6,3%). Le karité a maintenu une présence stable à 1,9% environ chaque année, tandis que le sésame a fluctué, passant de 1,5% en 2020 à 1,4% en 2021, revenant à 1,7% en 2022, puis remonté à 2,4% en 2023. Ces tendances indiquent une faible diversification des produits d'exportations avec une forte concentration sur l'or et des fluctuations dans les autres produits d'exportations en raison de leur caractère saisonnier.</a:t>
          </a:r>
          <a:endParaRPr lang="fr-BF" sz="17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0</xdr:col>
      <xdr:colOff>108584</xdr:colOff>
      <xdr:row>95</xdr:row>
      <xdr:rowOff>59267</xdr:rowOff>
    </xdr:from>
    <xdr:to>
      <xdr:col>14</xdr:col>
      <xdr:colOff>811529</xdr:colOff>
      <xdr:row>116</xdr:row>
      <xdr:rowOff>0</xdr:rowOff>
    </xdr:to>
    <xdr:sp macro="" textlink="" fLocksText="0">
      <xdr:nvSpPr>
        <xdr:cNvPr id="9" name="Texte 6">
          <a:extLst>
            <a:ext uri="{FF2B5EF4-FFF2-40B4-BE49-F238E27FC236}">
              <a16:creationId xmlns:a16="http://schemas.microsoft.com/office/drawing/2014/main" id="{00000000-0008-0000-0E00-000009000000}"/>
            </a:ext>
          </a:extLst>
        </xdr:cNvPr>
        <xdr:cNvSpPr txBox="1">
          <a:spLocks noChangeArrowheads="1"/>
        </xdr:cNvSpPr>
      </xdr:nvSpPr>
      <xdr:spPr bwMode="auto">
        <a:xfrm>
          <a:off x="108584" y="18194867"/>
          <a:ext cx="11504295" cy="3941233"/>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Les importations en provenance d'Afrique ont augmenté de 22,5% par rapport au trimestre précédent et de 30,6% en glissement annuel. Celles en provenance de l'Amérique sont également en hausse de 15,9% en glissement trimestriel, par contre ont baissé de 14,4% en glissement annuel. Les importations d'Asie ont augmenté de 13,0% par rapport au trimestre précédent et 21,3% annuellement. Celles provenant d'Europe ont baissé de 4,5% en glissement trimestriel, tout en augmentant de 2,4% en glissement annuel. Les importations d'Océanie ont progressé de 89,7% par rapport au trimestre précédent et de 80,4% par rapport à l'année précédente. Au troisième trimestre 2024, les importations en provenance de la CEDEAO ont augmenté de 26,9% par rapport au deuxième trimestre 2024 et de 48,4% en glissement annuel. Quant à celles provenant de l'UEMOA, elles sont en hausse par rapport au trimestre précédent (+40,2%) et par rapport à l'année précédente (+53,2%).</a:t>
          </a:r>
          <a:endParaRPr lang="fr-BF" sz="1700" b="0" i="0" strike="noStrike">
            <a:solidFill>
              <a:srgbClr val="000000"/>
            </a:solidFill>
            <a:latin typeface="Arial"/>
            <a:ea typeface="+mn-ea"/>
            <a:cs typeface="Arial"/>
          </a:endParaRPr>
        </a:p>
        <a:p>
          <a:pPr algn="just"/>
          <a:r>
            <a:rPr lang="fr-FR" sz="1700" b="0" i="0" strike="noStrike">
              <a:solidFill>
                <a:srgbClr val="000000"/>
              </a:solidFill>
              <a:latin typeface="Arial"/>
              <a:ea typeface="+mn-ea"/>
              <a:cs typeface="Arial"/>
            </a:rPr>
            <a:t>Au troisième trimestre 2024, les exportations vers l'Afrique ont baissé de 28,2% par rapport au trimestre précédent et de 2,4% en glissement annuel. Celles vers l'Amérique sont en hausse de 3,2% par rapport au trimestre précédent et de 18,5 en glissement annuel. Les exportations vers l'Asie ont augmenté de 6,7% trimestriellement et de 272,1% en glissement annuel. Les exportations vers l'Europe sont en hausse de 9,1% par rapport au trimestre précédent et de 8,9% par rapport à l'année précédente. En revanche, celles vers l'Océanie sont en baisse de 85,8% trimestriellement et une baisse annuelle de 15,9%. Les exportations vers la CEDEAO ont baissé de 45,4% par rapport au trimestre précédent, et 31,9% par rapport à l’année précédente. Celles vers l'UEMOA ont diminué de 35,4% trimestriellement, et de 24,3% annuellement.</a:t>
          </a:r>
          <a:endParaRPr lang="fr-BF" sz="1700" b="0" i="0" strike="noStrike">
            <a:solidFill>
              <a:srgbClr val="000000"/>
            </a:solidFill>
            <a:latin typeface="Arial"/>
            <a:ea typeface="+mn-ea"/>
            <a:cs typeface="Arial"/>
          </a:endParaRPr>
        </a:p>
      </xdr:txBody>
    </xdr:sp>
    <xdr:clientData fLocksWithSheet="0"/>
  </xdr:twoCellAnchor>
  <xdr:twoCellAnchor>
    <xdr:from>
      <xdr:col>0</xdr:col>
      <xdr:colOff>85724</xdr:colOff>
      <xdr:row>140</xdr:row>
      <xdr:rowOff>134471</xdr:rowOff>
    </xdr:from>
    <xdr:to>
      <xdr:col>14</xdr:col>
      <xdr:colOff>571499</xdr:colOff>
      <xdr:row>154</xdr:row>
      <xdr:rowOff>50800</xdr:rowOff>
    </xdr:to>
    <xdr:sp macro="" textlink="" fLocksText="0">
      <xdr:nvSpPr>
        <xdr:cNvPr id="10" name="Texte 6">
          <a:extLst>
            <a:ext uri="{FF2B5EF4-FFF2-40B4-BE49-F238E27FC236}">
              <a16:creationId xmlns:a16="http://schemas.microsoft.com/office/drawing/2014/main" id="{00000000-0008-0000-0E00-00000A000000}"/>
            </a:ext>
          </a:extLst>
        </xdr:cNvPr>
        <xdr:cNvSpPr txBox="1">
          <a:spLocks noChangeArrowheads="1"/>
        </xdr:cNvSpPr>
      </xdr:nvSpPr>
      <xdr:spPr bwMode="auto">
        <a:xfrm>
          <a:off x="85724" y="27147371"/>
          <a:ext cx="11525250" cy="2583329"/>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baseline="0">
              <a:solidFill>
                <a:srgbClr val="000000"/>
              </a:solidFill>
              <a:latin typeface="Arial"/>
              <a:ea typeface="+mn-ea"/>
              <a:cs typeface="Arial"/>
            </a:rPr>
            <a:t>Les exportations de la filière mangue ont augmenté de 110,1% au troisième trimestre 2024 par rapport au trimestre précédent, et de 108,9% par rapport au troisième trimestre 2024. Les exportations de karité sont en hausse de 593,9% en glissement trimestriel, elles ont augmenté de 163,9% par rapport à l'année précédente. Les exportations de la filière bétail et viande ont baissé de 6,9% par rapport au trimestre précédent et sont passées de 41,6 millions FCFA à 2326,7 FCFA par rapport à l'année précédente. Les cuirs et peaux ont augmenté de 0,2% par rapport au trimestre précédent et de 13,7% par rapport à l'année précédent. Les exportations de cajou ont baissé de 48,1% en glissement trimestriel, mais ont augmenté de 241,9% en glissement annuel. Le sésame a enregistré une baisse de 79,5% par rapport au deuxième trimestre 2023 et une augmentation de 140,3% par rapport à l'année précédente. Les textiles et habillements ont diminué de 90,5% par rapport au trimestre précédent et de 67,1% annuellement. Aucune exportation de miel, d'oignons, et de tomates n'ont été enregistré au troisième trimestre 2024.</a:t>
          </a:r>
          <a:endParaRPr lang="fr-BF" sz="1700" b="0" i="0"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0</xdr:col>
      <xdr:colOff>76200</xdr:colOff>
      <xdr:row>171</xdr:row>
      <xdr:rowOff>33866</xdr:rowOff>
    </xdr:from>
    <xdr:to>
      <xdr:col>5</xdr:col>
      <xdr:colOff>377190</xdr:colOff>
      <xdr:row>201</xdr:row>
      <xdr:rowOff>143933</xdr:rowOff>
    </xdr:to>
    <xdr:sp macro="" textlink="" fLocksText="0">
      <xdr:nvSpPr>
        <xdr:cNvPr id="11" name="Texte 6">
          <a:extLst>
            <a:ext uri="{FF2B5EF4-FFF2-40B4-BE49-F238E27FC236}">
              <a16:creationId xmlns:a16="http://schemas.microsoft.com/office/drawing/2014/main" id="{00000000-0008-0000-0E00-00000B000000}"/>
            </a:ext>
          </a:extLst>
        </xdr:cNvPr>
        <xdr:cNvSpPr txBox="1">
          <a:spLocks noChangeArrowheads="1"/>
        </xdr:cNvSpPr>
      </xdr:nvSpPr>
      <xdr:spPr bwMode="auto">
        <a:xfrm>
          <a:off x="76200" y="33352316"/>
          <a:ext cx="6482715" cy="5825067"/>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600" b="0" i="0" strike="noStrike" baseline="0">
              <a:solidFill>
                <a:srgbClr val="000000"/>
              </a:solidFill>
              <a:latin typeface="Arial"/>
              <a:ea typeface="+mn-ea"/>
              <a:cs typeface="Arial"/>
            </a:rPr>
            <a:t>L'indice des prix à l'exportation montre une tendance à la hausse. De 101,5% au troisième trimestre 2023, l'indice des prix à l'exportation repart à la hausse pour atteindre 103,7 % au quatrième trimestre 2023. Cette augmentation se poursuit en 2024, ou l'indice atteint 107,4 % au premier trimestre 2024,116,5 au deuxième trimestre 2024, % puis 127,4 % au troisième trimestre, soit un glissement trimestriel de 9,4 %. En glissement annuel, l'indice des prix à l'exportation est en hausse de 25,5%.</a:t>
          </a:r>
          <a:endParaRPr lang="fr-BF" sz="1600" b="0" i="0" strike="noStrike" baseline="0">
            <a:solidFill>
              <a:srgbClr val="000000"/>
            </a:solidFill>
            <a:latin typeface="Arial"/>
            <a:ea typeface="+mn-ea"/>
            <a:cs typeface="Arial"/>
          </a:endParaRPr>
        </a:p>
        <a:p>
          <a:pPr algn="just"/>
          <a:r>
            <a:rPr lang="fr-FR" sz="1600" b="0" i="0" strike="noStrike" baseline="0">
              <a:solidFill>
                <a:srgbClr val="000000"/>
              </a:solidFill>
              <a:latin typeface="Arial"/>
              <a:ea typeface="+mn-ea"/>
              <a:cs typeface="Arial"/>
            </a:rPr>
            <a:t>En revanche, l'indice des prix à l’importation enregistre de légère fluctuation. De 95,9 % au troisième 2023, l'indice est passé à 97,8% au quatrième trimestre 2023, puis à 99,2 % au premier trimestre 2024. L'indice a diminué au deuxième trimestre 2024, passant de 99,2% au premier trimestre 2024 et à 95,0 % au deuxième trimestre 2024. Au troisième trimestre 2024, l'indice des prix à l'importation est de 96,6%, soit une légère hausse de 1,8 % en glissement trimestriel et de 0,8 % en glissement annuel.</a:t>
          </a:r>
          <a:endParaRPr lang="fr-BF" sz="1600" b="0" i="0" strike="noStrike" baseline="0">
            <a:solidFill>
              <a:srgbClr val="000000"/>
            </a:solidFill>
            <a:latin typeface="Arial"/>
            <a:ea typeface="+mn-ea"/>
            <a:cs typeface="Arial"/>
          </a:endParaRPr>
        </a:p>
        <a:p>
          <a:pPr algn="just"/>
          <a:r>
            <a:rPr lang="fr-FR" sz="1600" b="0" i="0" strike="noStrike" baseline="0">
              <a:solidFill>
                <a:srgbClr val="000000"/>
              </a:solidFill>
              <a:latin typeface="Arial"/>
              <a:ea typeface="+mn-ea"/>
              <a:cs typeface="Arial"/>
            </a:rPr>
            <a:t>La couverture des importations par les exportations permet d'apprécier la capacité du pays à couvrir ses dépenses importations par ses recettes d'exportations. Depuis le troisième trimestre 2024, le taux de couverture progresse de manière significative, atteignant un pic de 91,7 % au premier trimestre 2024 avant de fléchir légèrement à 85,0 % au troisième trimestre 2024, soit une baisse de 5,9% en glissement trimestriel et 18,2% en glissement annuel. Ces taux de couverture en deçà de 100% indique une insuffisance de la couvertures des dépenses d’importation par les recettes d'exportation,</a:t>
          </a:r>
        </a:p>
      </xdr:txBody>
    </xdr:sp>
    <xdr:clientData fLocksWithSheet="0"/>
  </xdr:twoCellAnchor>
  <xdr:twoCellAnchor>
    <xdr:from>
      <xdr:col>5</xdr:col>
      <xdr:colOff>448733</xdr:colOff>
      <xdr:row>171</xdr:row>
      <xdr:rowOff>16933</xdr:rowOff>
    </xdr:from>
    <xdr:to>
      <xdr:col>14</xdr:col>
      <xdr:colOff>506730</xdr:colOff>
      <xdr:row>201</xdr:row>
      <xdr:rowOff>169333</xdr:rowOff>
    </xdr:to>
    <xdr:graphicFrame macro="">
      <xdr:nvGraphicFramePr>
        <xdr:cNvPr id="12" name="Graphique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87630</xdr:colOff>
      <xdr:row>11</xdr:row>
      <xdr:rowOff>25400</xdr:rowOff>
    </xdr:from>
    <xdr:to>
      <xdr:col>5</xdr:col>
      <xdr:colOff>371476</xdr:colOff>
      <xdr:row>30</xdr:row>
      <xdr:rowOff>0</xdr:rowOff>
    </xdr:to>
    <xdr:sp macro="" textlink="" fLocksText="0">
      <xdr:nvSpPr>
        <xdr:cNvPr id="13" name="Texte 6">
          <a:extLst>
            <a:ext uri="{FF2B5EF4-FFF2-40B4-BE49-F238E27FC236}">
              <a16:creationId xmlns:a16="http://schemas.microsoft.com/office/drawing/2014/main" id="{00000000-0008-0000-0E00-00000D000000}"/>
            </a:ext>
          </a:extLst>
        </xdr:cNvPr>
        <xdr:cNvSpPr txBox="1">
          <a:spLocks noChangeArrowheads="1"/>
        </xdr:cNvSpPr>
      </xdr:nvSpPr>
      <xdr:spPr bwMode="auto">
        <a:xfrm>
          <a:off x="87630" y="1778000"/>
          <a:ext cx="6465571" cy="3822700"/>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Au troisième trimestre 2024, les importations de marchandises du Burkina Faso enregistrent une hausse de 10,7%, passant de 908,6 milliards de FCFA au deuxième trimestre 2024 à 1 005,6 milliards de FCFA au troisième trimestre.  En glissement annuel, les importations sont en hausse de 16,1%.</a:t>
          </a:r>
          <a:endParaRPr lang="fr-BF" sz="1700" b="0" i="0" strike="noStrike">
            <a:solidFill>
              <a:srgbClr val="000000"/>
            </a:solidFill>
            <a:latin typeface="Arial"/>
            <a:ea typeface="+mn-ea"/>
            <a:cs typeface="Arial"/>
          </a:endParaRPr>
        </a:p>
        <a:p>
          <a:pPr algn="just"/>
          <a:r>
            <a:rPr lang="fr-FR" sz="1700" b="0" i="0" strike="noStrike">
              <a:solidFill>
                <a:srgbClr val="000000"/>
              </a:solidFill>
              <a:latin typeface="Arial"/>
              <a:ea typeface="+mn-ea"/>
              <a:cs typeface="Arial"/>
            </a:rPr>
            <a:t>Quant aux exportations, elles passent de 817,1 milliards FCFA au deuxième trimestre 2024 à 855,2 milliards FCFA au troisième trimestre 2024, soit une hausse trimestrielle de 4,7 %. En glissement annuel, les exportations ont connu un bond remarquable de 37,0 %, passant de 624,4 milliards de FCFA au troisième trimestre 2023 à 855,2 milliards de FCFA au troisième trimètre 2024</a:t>
          </a:r>
        </a:p>
      </xdr:txBody>
    </xdr:sp>
    <xdr:clientData fLocksWithSheet="0"/>
  </xdr:twoCellAnchor>
  <xdr:twoCellAnchor>
    <xdr:from>
      <xdr:col>5</xdr:col>
      <xdr:colOff>444500</xdr:colOff>
      <xdr:row>203</xdr:row>
      <xdr:rowOff>25400</xdr:rowOff>
    </xdr:from>
    <xdr:to>
      <xdr:col>14</xdr:col>
      <xdr:colOff>510541</xdr:colOff>
      <xdr:row>220</xdr:row>
      <xdr:rowOff>110489</xdr:rowOff>
    </xdr:to>
    <xdr:graphicFrame macro="">
      <xdr:nvGraphicFramePr>
        <xdr:cNvPr id="14" name="Graphique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76200</xdr:colOff>
      <xdr:row>203</xdr:row>
      <xdr:rowOff>76200</xdr:rowOff>
    </xdr:from>
    <xdr:to>
      <xdr:col>5</xdr:col>
      <xdr:colOff>372533</xdr:colOff>
      <xdr:row>220</xdr:row>
      <xdr:rowOff>114298</xdr:rowOff>
    </xdr:to>
    <xdr:sp macro="" textlink="" fLocksText="0">
      <xdr:nvSpPr>
        <xdr:cNvPr id="15" name="Texte 6">
          <a:extLst>
            <a:ext uri="{FF2B5EF4-FFF2-40B4-BE49-F238E27FC236}">
              <a16:creationId xmlns:a16="http://schemas.microsoft.com/office/drawing/2014/main" id="{00000000-0008-0000-0E00-00000F000000}"/>
            </a:ext>
          </a:extLst>
        </xdr:cNvPr>
        <xdr:cNvSpPr txBox="1">
          <a:spLocks noChangeArrowheads="1"/>
        </xdr:cNvSpPr>
      </xdr:nvSpPr>
      <xdr:spPr bwMode="auto">
        <a:xfrm>
          <a:off x="76200" y="39490650"/>
          <a:ext cx="6478058" cy="3276598"/>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marL="0" indent="0" algn="just"/>
          <a:r>
            <a:rPr lang="fr-FR" sz="1600" b="0" i="0" strike="noStrike" baseline="0">
              <a:solidFill>
                <a:srgbClr val="000000"/>
              </a:solidFill>
              <a:latin typeface="Arial"/>
              <a:ea typeface="+mn-ea"/>
              <a:cs typeface="Arial"/>
            </a:rPr>
            <a:t>L'indice des termes de l'échange a montré une amélioration progressive. Il passe de 105,8% au troisième trimestre 2023 à 116,5% au deuxième trimestre 2024.Cette tendance se poursuit au troisième en 2024, avec un indice atteignant 131,7%, marquant un accroissement de 11,7% par rapport au trimestre précédent et une hausse annuelle de 8,2%.</a:t>
          </a:r>
          <a:endParaRPr lang="fr-BF" sz="1600" b="0" i="0" strike="noStrike" baseline="0">
            <a:solidFill>
              <a:srgbClr val="000000"/>
            </a:solidFill>
            <a:latin typeface="Arial"/>
            <a:ea typeface="+mn-ea"/>
            <a:cs typeface="Arial"/>
          </a:endParaRPr>
        </a:p>
        <a:p>
          <a:pPr marL="0" indent="0" algn="just"/>
          <a:r>
            <a:rPr lang="fr-FR" sz="1600" b="0" i="0" strike="noStrike" baseline="0">
              <a:solidFill>
                <a:srgbClr val="000000"/>
              </a:solidFill>
              <a:latin typeface="Arial"/>
              <a:ea typeface="+mn-ea"/>
              <a:cs typeface="Arial"/>
            </a:rPr>
            <a:t>En revanche, l'indice de gain à l'exportation a fluctué sur la période sous revue. De 128,5% au troisième trimestre de 2023, l'indice s'est établit à 115,6% au quatrième trimestre 2024 puis à 97,4 au premier trimestre 2024.Cette baisse est suivie par une reprise au deuxième trimestre 2024, où l'indice atteint 124,4%, puis 139,0% au troisième trimestre 2024, reflétant un accroissement de 11,7% par rapport au trimestre précédent et 8,2% par rapport en glissement annuel.</a:t>
          </a:r>
          <a:endParaRPr lang="fr-BF" sz="1600" b="0" i="0" strike="noStrike" baseline="0">
            <a:solidFill>
              <a:srgbClr val="000000"/>
            </a:solidFill>
            <a:latin typeface="Arial"/>
            <a:ea typeface="+mn-ea"/>
            <a:cs typeface="Arial"/>
          </a:endParaRPr>
        </a:p>
      </xdr:txBody>
    </xdr:sp>
    <xdr:clientData fLocksWithSheet="0"/>
  </xdr:twoCellAnchor>
  <xdr:twoCellAnchor>
    <xdr:from>
      <xdr:col>5</xdr:col>
      <xdr:colOff>466725</xdr:colOff>
      <xdr:row>11</xdr:row>
      <xdr:rowOff>65406</xdr:rowOff>
    </xdr:from>
    <xdr:to>
      <xdr:col>15</xdr:col>
      <xdr:colOff>0</xdr:colOff>
      <xdr:row>30</xdr:row>
      <xdr:rowOff>0</xdr:rowOff>
    </xdr:to>
    <xdr:graphicFrame macro="">
      <xdr:nvGraphicFramePr>
        <xdr:cNvPr id="16" name="Graphique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88477</xdr:colOff>
      <xdr:row>30</xdr:row>
      <xdr:rowOff>65405</xdr:rowOff>
    </xdr:from>
    <xdr:to>
      <xdr:col>5</xdr:col>
      <xdr:colOff>361950</xdr:colOff>
      <xdr:row>52</xdr:row>
      <xdr:rowOff>67734</xdr:rowOff>
    </xdr:to>
    <xdr:sp macro="" textlink="" fLocksText="0">
      <xdr:nvSpPr>
        <xdr:cNvPr id="17" name="Texte 6">
          <a:extLst>
            <a:ext uri="{FF2B5EF4-FFF2-40B4-BE49-F238E27FC236}">
              <a16:creationId xmlns:a16="http://schemas.microsoft.com/office/drawing/2014/main" id="{00000000-0008-0000-0E00-000011000000}"/>
            </a:ext>
          </a:extLst>
        </xdr:cNvPr>
        <xdr:cNvSpPr txBox="1">
          <a:spLocks noChangeArrowheads="1"/>
        </xdr:cNvSpPr>
      </xdr:nvSpPr>
      <xdr:spPr bwMode="auto">
        <a:xfrm>
          <a:off x="88477" y="5666105"/>
          <a:ext cx="6455198" cy="4193329"/>
        </a:xfrm>
        <a:prstGeom prst="rect">
          <a:avLst/>
        </a:prstGeom>
        <a:solidFill>
          <a:schemeClr val="bg1"/>
        </a:solidFill>
        <a:ln w="9525" algn="ctr">
          <a:solidFill>
            <a:srgbClr val="00B050"/>
          </a:solidFill>
          <a:miter lim="800000"/>
          <a:headEnd/>
          <a:tailEnd/>
        </a:ln>
        <a:effectLst/>
      </xdr:spPr>
      <xdr:txBody>
        <a:bodyPr vertOverflow="clip" wrap="square" lIns="36576" tIns="27432" rIns="36576" bIns="0" anchor="t" upright="1"/>
        <a:lstStyle/>
        <a:p>
          <a:pPr algn="just"/>
          <a:r>
            <a:rPr lang="fr-FR" sz="1700" b="0" i="0" strike="noStrike">
              <a:solidFill>
                <a:srgbClr val="000000"/>
              </a:solidFill>
              <a:latin typeface="Arial"/>
              <a:ea typeface="+mn-ea"/>
              <a:cs typeface="Arial"/>
            </a:rPr>
            <a:t>Les importations du Burkina Faso sont largement dominées troisième trimestre 2024 par les produits minéraux qui représente 44,5%, suivis des matériels de transport (5,9%) et les produits des industries alimentaires, boissons et alcools (4,7%).</a:t>
          </a:r>
          <a:endParaRPr lang="fr-BF" sz="1700" b="0" i="0" strike="noStrike">
            <a:solidFill>
              <a:srgbClr val="000000"/>
            </a:solidFill>
            <a:latin typeface="Arial"/>
            <a:ea typeface="+mn-ea"/>
            <a:cs typeface="Arial"/>
          </a:endParaRPr>
        </a:p>
        <a:p>
          <a:pPr algn="just"/>
          <a:r>
            <a:rPr lang="fr-FR" sz="1700" b="0" i="0" strike="noStrike">
              <a:solidFill>
                <a:srgbClr val="000000"/>
              </a:solidFill>
              <a:latin typeface="Arial"/>
              <a:ea typeface="+mn-ea"/>
              <a:cs typeface="Arial"/>
            </a:rPr>
            <a:t>Les importations de produits minéraux ont augmenté de 19,1% par rapport au trimestre précédent et de 20,7% par rapport à l'année précédente. Les matériels de transports ont progressé de 17,8% en glissement trimestriel et de 21,6% en glissement annuel. Les produits du règne végétal enregistrent une hausse de 15,8% en glissement trimestriel et une hausse de 14,8% en glissement annuel. Les produits des industries alimentaires, boissons et alcools sont en baisse de 5,9% en glissement trimestriel et en hausse de 5,7% en glissement annuel. Les animaux vivants et produits du règne animal ont baissé de 13,7% par rapport au trimestre précèdent et ont augmenté de 21,3% par rapport à l'année précédente. Les matières textiles et ouvrages en ces matières ont augmenté de 1,6% en glissement trimestriel et de 10,9% en glissement annuel.</a:t>
          </a:r>
          <a:endParaRPr lang="fr-BF" sz="1700" b="0" i="0" strike="noStrike">
            <a:solidFill>
              <a:srgbClr val="000000"/>
            </a:solidFill>
            <a:latin typeface="Arial"/>
            <a:ea typeface="+mn-ea"/>
            <a:cs typeface="Arial"/>
          </a:endParaRP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27215</xdr:colOff>
      <xdr:row>2</xdr:row>
      <xdr:rowOff>103415</xdr:rowOff>
    </xdr:from>
    <xdr:to>
      <xdr:col>2</xdr:col>
      <xdr:colOff>267789</xdr:colOff>
      <xdr:row>13</xdr:row>
      <xdr:rowOff>64477</xdr:rowOff>
    </xdr:to>
    <xdr:sp macro="" textlink="">
      <xdr:nvSpPr>
        <xdr:cNvPr id="2" name="ZoneTexte 1">
          <a:extLst>
            <a:ext uri="{FF2B5EF4-FFF2-40B4-BE49-F238E27FC236}">
              <a16:creationId xmlns:a16="http://schemas.microsoft.com/office/drawing/2014/main" id="{00000000-0008-0000-1000-000002000000}"/>
            </a:ext>
          </a:extLst>
        </xdr:cNvPr>
        <xdr:cNvSpPr txBox="1"/>
      </xdr:nvSpPr>
      <xdr:spPr>
        <a:xfrm>
          <a:off x="27215" y="465365"/>
          <a:ext cx="2974249" cy="195178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a:ln>
                <a:noFill/>
              </a:ln>
              <a:solidFill>
                <a:schemeClr val="dk1"/>
              </a:solidFill>
              <a:effectLst/>
              <a:latin typeface="Arial" panose="020B0604020202020204" pitchFamily="34" charset="0"/>
              <a:ea typeface="+mn-ea"/>
              <a:cs typeface="Arial" panose="020B0604020202020204" pitchFamily="34" charset="0"/>
            </a:rPr>
            <a:t>Taux de change du dollar</a:t>
          </a:r>
        </a:p>
        <a:p>
          <a:pPr algn="just"/>
          <a:r>
            <a:rPr lang="fr-FR" sz="1100" b="0">
              <a:ln>
                <a:noFill/>
              </a:ln>
              <a:solidFill>
                <a:schemeClr val="dk1"/>
              </a:solidFill>
              <a:effectLst/>
              <a:latin typeface="Arial" panose="020B0604020202020204" pitchFamily="34" charset="0"/>
              <a:ea typeface="+mn-ea"/>
              <a:cs typeface="Arial" panose="020B0604020202020204" pitchFamily="34" charset="0"/>
            </a:rPr>
            <a:t>Sur le marché des changes, le cours du dollar se déprécie par rapport au  franc CFA. Au troisième trimestre 2024, le dollars US s'est échangé en moyenne à 597,1 francs CFA, en dépréciation de 2,0% par rapport  au deuxième trimestre 2024 et de 1,0% par rapport au troisième trimestre 2023</a:t>
          </a:r>
          <a:endParaRPr lang="fr-FR" sz="1100">
            <a:ln>
              <a:noFill/>
            </a:ln>
            <a:solidFill>
              <a:srgbClr val="FF0000"/>
            </a:solidFill>
          </a:endParaRPr>
        </a:p>
      </xdr:txBody>
    </xdr:sp>
    <xdr:clientData/>
  </xdr:twoCellAnchor>
  <xdr:twoCellAnchor>
    <xdr:from>
      <xdr:col>0</xdr:col>
      <xdr:colOff>27278</xdr:colOff>
      <xdr:row>13</xdr:row>
      <xdr:rowOff>105508</xdr:rowOff>
    </xdr:from>
    <xdr:to>
      <xdr:col>2</xdr:col>
      <xdr:colOff>267790</xdr:colOff>
      <xdr:row>31</xdr:row>
      <xdr:rowOff>23446</xdr:rowOff>
    </xdr:to>
    <xdr:sp macro="" textlink="">
      <xdr:nvSpPr>
        <xdr:cNvPr id="3" name="ZoneTexte 2">
          <a:extLst>
            <a:ext uri="{FF2B5EF4-FFF2-40B4-BE49-F238E27FC236}">
              <a16:creationId xmlns:a16="http://schemas.microsoft.com/office/drawing/2014/main" id="{00000000-0008-0000-1000-000003000000}"/>
            </a:ext>
          </a:extLst>
        </xdr:cNvPr>
        <xdr:cNvSpPr txBox="1"/>
      </xdr:nvSpPr>
      <xdr:spPr>
        <a:xfrm>
          <a:off x="27278" y="2458183"/>
          <a:ext cx="2974187" cy="317548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b="1">
              <a:ln>
                <a:noFill/>
              </a:ln>
              <a:solidFill>
                <a:schemeClr val="dk1"/>
              </a:solidFill>
              <a:effectLst/>
              <a:latin typeface="Arial" panose="020B0604020202020204" pitchFamily="34" charset="0"/>
              <a:ea typeface="+mn-ea"/>
              <a:cs typeface="Arial" panose="020B0604020202020204" pitchFamily="34" charset="0"/>
            </a:rPr>
            <a:t>Cours mondial du coton</a:t>
          </a:r>
        </a:p>
        <a:p>
          <a:pPr algn="just"/>
          <a:r>
            <a:rPr lang="fr-FR" sz="1100" b="0">
              <a:ln>
                <a:noFill/>
              </a:ln>
              <a:solidFill>
                <a:schemeClr val="dk1"/>
              </a:solidFill>
              <a:effectLst/>
              <a:latin typeface="Arial" panose="020B0604020202020204" pitchFamily="34" charset="0"/>
              <a:ea typeface="+mn-ea"/>
              <a:cs typeface="Arial" panose="020B0604020202020204" pitchFamily="34" charset="0"/>
            </a:rPr>
            <a:t>Sur les marchés mondiaux, le cours du coton est en baisse. Au troisième trimstre 2024, la fibre de coton s’est échangé en  à 1790,8 dollars US la tonne? en baisse de 6,3% sur un trimetre, après une baisse de 10,7% au deuxième trimestre 2024. En glissement annuel, le prix de la tonne de coton est en baisse de 15,1%. Converti en franc CFA, la fibre de coton valait 1069,2 francs CFA le kilogramme au troisième trimestre 2024 en régression de 8,2% par rapport au deuxième trimestre 2024. En glissement annuel, le prix chute de 15,9%. La baisse des cours du coton est imputable à une vente massive par les spéculateurs de leurs positions sur le marché couplée à l’augmentation des stocks de coton certifiés. </a:t>
          </a:r>
        </a:p>
        <a:p>
          <a:endParaRPr lang="fr-FR" sz="1100"/>
        </a:p>
      </xdr:txBody>
    </xdr:sp>
    <xdr:clientData/>
  </xdr:twoCellAnchor>
  <xdr:twoCellAnchor>
    <xdr:from>
      <xdr:col>0</xdr:col>
      <xdr:colOff>27214</xdr:colOff>
      <xdr:row>31</xdr:row>
      <xdr:rowOff>99646</xdr:rowOff>
    </xdr:from>
    <xdr:to>
      <xdr:col>2</xdr:col>
      <xdr:colOff>263980</xdr:colOff>
      <xdr:row>47</xdr:row>
      <xdr:rowOff>17585</xdr:rowOff>
    </xdr:to>
    <xdr:sp macro="" textlink="">
      <xdr:nvSpPr>
        <xdr:cNvPr id="4" name="ZoneTexte 3">
          <a:extLst>
            <a:ext uri="{FF2B5EF4-FFF2-40B4-BE49-F238E27FC236}">
              <a16:creationId xmlns:a16="http://schemas.microsoft.com/office/drawing/2014/main" id="{00000000-0008-0000-1000-000004000000}"/>
            </a:ext>
          </a:extLst>
        </xdr:cNvPr>
        <xdr:cNvSpPr txBox="1"/>
      </xdr:nvSpPr>
      <xdr:spPr>
        <a:xfrm>
          <a:off x="27214" y="5709871"/>
          <a:ext cx="2970441" cy="2813539"/>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a:ln>
                <a:noFill/>
              </a:ln>
              <a:solidFill>
                <a:schemeClr val="dk1"/>
              </a:solidFill>
              <a:effectLst/>
              <a:latin typeface="Arial" panose="020B0604020202020204" pitchFamily="34" charset="0"/>
              <a:ea typeface="+mn-ea"/>
              <a:cs typeface="Arial" panose="020B0604020202020204" pitchFamily="34" charset="0"/>
            </a:rPr>
            <a:t>Cours international de l'or</a:t>
          </a:r>
        </a:p>
        <a:p>
          <a:pPr algn="just"/>
          <a:r>
            <a:rPr lang="fr-FR" sz="1100" b="0">
              <a:ln>
                <a:noFill/>
              </a:ln>
              <a:solidFill>
                <a:schemeClr val="dk1"/>
              </a:solidFill>
              <a:effectLst/>
              <a:latin typeface="Arial" panose="020B0604020202020204" pitchFamily="34" charset="0"/>
              <a:ea typeface="+mn-ea"/>
              <a:cs typeface="Arial" panose="020B0604020202020204" pitchFamily="34" charset="0"/>
            </a:rPr>
            <a:t>Au troisième trimestre 2024, le cours de l'or poursuit sa tendance haussière. En effet, le cours de l’or s'affiche, en moyenne à 79,6 dollars US le gramme, en hausse de 5,9% par rapport au trimestre précédent, En glissement annuel, il est en hausse de 56,7%. Converti en francs CFA, l’or s’échange en moyenne à 47 516 francs CFA le gramme, en hausse de 3,8% en rythme trimestriel et de 55,1% en glissement annuel. La pogression du cours de l’or au troisième trimestre 2024 serait liée aux risques d’exacerbation des tensions géopolitiques ainsi qu’à la demande soutenue, en provenance notamment, des banques centrales.</a:t>
          </a:r>
        </a:p>
        <a:p>
          <a:pPr algn="just"/>
          <a:r>
            <a:rPr lang="fr-FR" sz="1100" b="0">
              <a:ln>
                <a:noFill/>
              </a:ln>
              <a:solidFill>
                <a:schemeClr val="dk1"/>
              </a:solidFill>
              <a:effectLst/>
              <a:latin typeface="Arial" panose="020B0604020202020204" pitchFamily="34" charset="0"/>
              <a:ea typeface="+mn-ea"/>
              <a:cs typeface="Arial" panose="020B0604020202020204" pitchFamily="34" charset="0"/>
            </a:rPr>
            <a:t>.</a:t>
          </a:r>
        </a:p>
      </xdr:txBody>
    </xdr:sp>
    <xdr:clientData/>
  </xdr:twoCellAnchor>
  <xdr:twoCellAnchor>
    <xdr:from>
      <xdr:col>2</xdr:col>
      <xdr:colOff>301262</xdr:colOff>
      <xdr:row>2</xdr:row>
      <xdr:rowOff>107224</xdr:rowOff>
    </xdr:from>
    <xdr:to>
      <xdr:col>9</xdr:col>
      <xdr:colOff>4522</xdr:colOff>
      <xdr:row>13</xdr:row>
      <xdr:rowOff>70337</xdr:rowOff>
    </xdr:to>
    <xdr:graphicFrame macro="">
      <xdr:nvGraphicFramePr>
        <xdr:cNvPr id="5" name="Graphique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8165</xdr:colOff>
      <xdr:row>47</xdr:row>
      <xdr:rowOff>105508</xdr:rowOff>
    </xdr:from>
    <xdr:to>
      <xdr:col>9</xdr:col>
      <xdr:colOff>169</xdr:colOff>
      <xdr:row>58</xdr:row>
      <xdr:rowOff>64477</xdr:rowOff>
    </xdr:to>
    <xdr:sp macro="" textlink="">
      <xdr:nvSpPr>
        <xdr:cNvPr id="6" name="ZoneTexte 5">
          <a:extLst>
            <a:ext uri="{FF2B5EF4-FFF2-40B4-BE49-F238E27FC236}">
              <a16:creationId xmlns:a16="http://schemas.microsoft.com/office/drawing/2014/main" id="{00000000-0008-0000-1000-000006000000}"/>
            </a:ext>
          </a:extLst>
        </xdr:cNvPr>
        <xdr:cNvSpPr txBox="1"/>
      </xdr:nvSpPr>
      <xdr:spPr>
        <a:xfrm>
          <a:off x="8165" y="8611333"/>
          <a:ext cx="5764154" cy="194969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ln>
                <a:noFill/>
              </a:ln>
              <a:solidFill>
                <a:schemeClr val="dk1"/>
              </a:solidFill>
              <a:effectLst/>
              <a:latin typeface="Arial" panose="020B0604020202020204" pitchFamily="34" charset="0"/>
              <a:ea typeface="+mn-ea"/>
              <a:cs typeface="Arial" panose="020B0604020202020204" pitchFamily="34" charset="0"/>
            </a:rPr>
            <a:t>Cours international du pétrole</a:t>
          </a:r>
        </a:p>
        <a:p>
          <a:pPr algn="just"/>
          <a:r>
            <a:rPr lang="fr-FR" sz="1100" b="0">
              <a:ln>
                <a:noFill/>
              </a:ln>
              <a:solidFill>
                <a:schemeClr val="dk1"/>
              </a:solidFill>
              <a:effectLst/>
              <a:latin typeface="Arial" panose="020B0604020202020204" pitchFamily="34" charset="0"/>
              <a:ea typeface="+mn-ea"/>
              <a:cs typeface="Arial" panose="020B0604020202020204" pitchFamily="34" charset="0"/>
            </a:rPr>
            <a:t>Le cours du pétrole connait une baisse après une hausse au deuxième trimestre 2024. Le cours du baril de Brent s'est situé en moyenne à 80,2 dollars US au troisième trimestre 2024, en baisse de 5,6% sur un trimestre. En glissement annuel, le cours du baril de pétrole est en baisse de 7,6%. Exprimé en franc CFA, le prix du pétrole est en baisse 7,4% en rythme trimestriel  et de 8,5% en glissement annuel. La contraction du cours du pétrole au troisième  2024 est dû principalement à l’excédent d’offre qui a dominé le marché face au ralentissement de la demande, notamment en Chine et au Etats Unis.</a:t>
          </a:r>
        </a:p>
      </xdr:txBody>
    </xdr:sp>
    <xdr:clientData/>
  </xdr:twoCellAnchor>
  <xdr:twoCellAnchor>
    <xdr:from>
      <xdr:col>0</xdr:col>
      <xdr:colOff>12791</xdr:colOff>
      <xdr:row>0</xdr:row>
      <xdr:rowOff>17859</xdr:rowOff>
    </xdr:from>
    <xdr:to>
      <xdr:col>8</xdr:col>
      <xdr:colOff>446314</xdr:colOff>
      <xdr:row>2</xdr:row>
      <xdr:rowOff>71527</xdr:rowOff>
    </xdr:to>
    <xdr:sp macro="" textlink="">
      <xdr:nvSpPr>
        <xdr:cNvPr id="7" name="Texte 96">
          <a:extLst>
            <a:ext uri="{FF2B5EF4-FFF2-40B4-BE49-F238E27FC236}">
              <a16:creationId xmlns:a16="http://schemas.microsoft.com/office/drawing/2014/main" id="{00000000-0008-0000-1000-000007000000}"/>
            </a:ext>
          </a:extLst>
        </xdr:cNvPr>
        <xdr:cNvSpPr txBox="1">
          <a:spLocks noChangeArrowheads="1"/>
        </xdr:cNvSpPr>
      </xdr:nvSpPr>
      <xdr:spPr bwMode="auto">
        <a:xfrm>
          <a:off x="12791" y="17859"/>
          <a:ext cx="5757998" cy="415618"/>
        </a:xfrm>
        <a:prstGeom prst="rect">
          <a:avLst/>
        </a:prstGeom>
        <a:solidFill>
          <a:srgbClr val="00B050"/>
        </a:solidFill>
        <a:ln w="12700" cmpd="dbl">
          <a:solidFill>
            <a:srgbClr val="00000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503470</xdr:colOff>
      <xdr:row>0</xdr:row>
      <xdr:rowOff>77391</xdr:rowOff>
    </xdr:from>
    <xdr:to>
      <xdr:col>7</xdr:col>
      <xdr:colOff>544291</xdr:colOff>
      <xdr:row>2</xdr:row>
      <xdr:rowOff>5953</xdr:rowOff>
    </xdr:to>
    <xdr:sp macro="" textlink="">
      <xdr:nvSpPr>
        <xdr:cNvPr id="8" name="Oval 4">
          <a:extLst>
            <a:ext uri="{FF2B5EF4-FFF2-40B4-BE49-F238E27FC236}">
              <a16:creationId xmlns:a16="http://schemas.microsoft.com/office/drawing/2014/main" id="{00000000-0008-0000-1000-000008000000}"/>
            </a:ext>
          </a:extLst>
        </xdr:cNvPr>
        <xdr:cNvSpPr>
          <a:spLocks noChangeArrowheads="1"/>
        </xdr:cNvSpPr>
      </xdr:nvSpPr>
      <xdr:spPr bwMode="auto">
        <a:xfrm>
          <a:off x="503470" y="77391"/>
          <a:ext cx="4841421" cy="290512"/>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Cours des matières premières</a:t>
          </a:r>
        </a:p>
      </xdr:txBody>
    </xdr:sp>
    <xdr:clientData/>
  </xdr:twoCellAnchor>
  <xdr:twoCellAnchor editAs="oneCell">
    <xdr:from>
      <xdr:col>2</xdr:col>
      <xdr:colOff>302080</xdr:colOff>
      <xdr:row>21</xdr:row>
      <xdr:rowOff>65314</xdr:rowOff>
    </xdr:from>
    <xdr:to>
      <xdr:col>6</xdr:col>
      <xdr:colOff>816</xdr:colOff>
      <xdr:row>31</xdr:row>
      <xdr:rowOff>35169</xdr:rowOff>
    </xdr:to>
    <xdr:pic>
      <xdr:nvPicPr>
        <xdr:cNvPr id="9" name="Imag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3035755" y="3865789"/>
          <a:ext cx="1413236" cy="1779605"/>
        </a:xfrm>
        <a:prstGeom prst="rect">
          <a:avLst/>
        </a:prstGeom>
        <a:ln>
          <a:solidFill>
            <a:srgbClr val="00B050"/>
          </a:solidFill>
        </a:ln>
      </xdr:spPr>
    </xdr:pic>
    <xdr:clientData/>
  </xdr:twoCellAnchor>
  <xdr:twoCellAnchor editAs="oneCell">
    <xdr:from>
      <xdr:col>2</xdr:col>
      <xdr:colOff>302080</xdr:colOff>
      <xdr:row>13</xdr:row>
      <xdr:rowOff>111369</xdr:rowOff>
    </xdr:from>
    <xdr:to>
      <xdr:col>9</xdr:col>
      <xdr:colOff>1089</xdr:colOff>
      <xdr:row>21</xdr:row>
      <xdr:rowOff>24494</xdr:rowOff>
    </xdr:to>
    <xdr:pic>
      <xdr:nvPicPr>
        <xdr:cNvPr id="10" name="Image 9" descr="C:\Users\Pavilion\AppData\Local\Microsoft\Windows\INetCache\Content.Word\Screenshot_20221020-151633_Chrome.jpg">
          <a:extLst>
            <a:ext uri="{FF2B5EF4-FFF2-40B4-BE49-F238E27FC236}">
              <a16:creationId xmlns:a16="http://schemas.microsoft.com/office/drawing/2014/main" id="{00000000-0008-0000-10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35755" y="2464044"/>
          <a:ext cx="2737484" cy="1360925"/>
        </a:xfrm>
        <a:prstGeom prst="rect">
          <a:avLst/>
        </a:prstGeom>
        <a:noFill/>
        <a:ln>
          <a:solidFill>
            <a:srgbClr val="00B050"/>
          </a:solidFill>
        </a:ln>
      </xdr:spPr>
    </xdr:pic>
    <xdr:clientData/>
  </xdr:twoCellAnchor>
  <xdr:twoCellAnchor>
    <xdr:from>
      <xdr:col>2</xdr:col>
      <xdr:colOff>298540</xdr:colOff>
      <xdr:row>31</xdr:row>
      <xdr:rowOff>99646</xdr:rowOff>
    </xdr:from>
    <xdr:to>
      <xdr:col>9</xdr:col>
      <xdr:colOff>1799</xdr:colOff>
      <xdr:row>47</xdr:row>
      <xdr:rowOff>23446</xdr:rowOff>
    </xdr:to>
    <xdr:graphicFrame macro="">
      <xdr:nvGraphicFramePr>
        <xdr:cNvPr id="11" name="Graphique 3">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439615</xdr:colOff>
      <xdr:row>21</xdr:row>
      <xdr:rowOff>59872</xdr:rowOff>
    </xdr:from>
    <xdr:to>
      <xdr:col>9</xdr:col>
      <xdr:colOff>4523</xdr:colOff>
      <xdr:row>31</xdr:row>
      <xdr:rowOff>41031</xdr:rowOff>
    </xdr:to>
    <xdr:pic>
      <xdr:nvPicPr>
        <xdr:cNvPr id="12" name="Image 11" descr="C:\Users\Pavilion\AppData\Local\Microsoft\Windows\INetCache\Content.Word\Screenshot_20221020-161727_Chrome.jpg">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49640" y="3860347"/>
          <a:ext cx="1327033" cy="1790909"/>
        </a:xfrm>
        <a:prstGeom prst="rect">
          <a:avLst/>
        </a:prstGeom>
        <a:noFill/>
        <a:ln>
          <a:solidFill>
            <a:srgbClr val="00B050"/>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34290</xdr:rowOff>
    </xdr:from>
    <xdr:to>
      <xdr:col>9</xdr:col>
      <xdr:colOff>795338</xdr:colOff>
      <xdr:row>3</xdr:row>
      <xdr:rowOff>124690</xdr:rowOff>
    </xdr:to>
    <xdr:sp macro="" textlink="">
      <xdr:nvSpPr>
        <xdr:cNvPr id="2" name="Texte 96">
          <a:extLst>
            <a:ext uri="{FF2B5EF4-FFF2-40B4-BE49-F238E27FC236}">
              <a16:creationId xmlns:a16="http://schemas.microsoft.com/office/drawing/2014/main" id="{00000000-0008-0000-1100-000002000000}"/>
            </a:ext>
          </a:extLst>
        </xdr:cNvPr>
        <xdr:cNvSpPr txBox="1">
          <a:spLocks noChangeArrowheads="1"/>
        </xdr:cNvSpPr>
      </xdr:nvSpPr>
      <xdr:spPr bwMode="auto">
        <a:xfrm>
          <a:off x="9525" y="34290"/>
          <a:ext cx="8805863" cy="661900"/>
        </a:xfrm>
        <a:prstGeom prst="rect">
          <a:avLst/>
        </a:prstGeom>
        <a:solidFill>
          <a:srgbClr val="00B050"/>
        </a:solidFill>
        <a:ln w="25400" cmpd="dbl">
          <a:solidFill>
            <a:srgbClr val="000000"/>
          </a:solidFill>
          <a:miter lim="800000"/>
          <a:headEnd/>
          <a:tailEnd/>
        </a:ln>
      </xdr:spPr>
      <xdr:txBody>
        <a:bodyPr vertOverflow="clip" wrap="square" lIns="45720" tIns="41148" rIns="45720" bIns="41148" anchor="ctr"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0</xdr:col>
      <xdr:colOff>204789</xdr:colOff>
      <xdr:row>0</xdr:row>
      <xdr:rowOff>110490</xdr:rowOff>
    </xdr:from>
    <xdr:to>
      <xdr:col>9</xdr:col>
      <xdr:colOff>571501</xdr:colOff>
      <xdr:row>3</xdr:row>
      <xdr:rowOff>55418</xdr:rowOff>
    </xdr:to>
    <xdr:sp macro="" textlink="">
      <xdr:nvSpPr>
        <xdr:cNvPr id="3" name="Oval 20">
          <a:extLst>
            <a:ext uri="{FF2B5EF4-FFF2-40B4-BE49-F238E27FC236}">
              <a16:creationId xmlns:a16="http://schemas.microsoft.com/office/drawing/2014/main" id="{00000000-0008-0000-1100-000003000000}"/>
            </a:ext>
          </a:extLst>
        </xdr:cNvPr>
        <xdr:cNvSpPr>
          <a:spLocks noChangeArrowheads="1"/>
        </xdr:cNvSpPr>
      </xdr:nvSpPr>
      <xdr:spPr bwMode="auto">
        <a:xfrm>
          <a:off x="204789" y="110490"/>
          <a:ext cx="8615362" cy="516428"/>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Secteur monétaire</a:t>
          </a:r>
        </a:p>
      </xdr:txBody>
    </xdr:sp>
    <xdr:clientData/>
  </xdr:twoCellAnchor>
  <xdr:twoCellAnchor>
    <xdr:from>
      <xdr:col>0</xdr:col>
      <xdr:colOff>4763</xdr:colOff>
      <xdr:row>7</xdr:row>
      <xdr:rowOff>66675</xdr:rowOff>
    </xdr:from>
    <xdr:to>
      <xdr:col>9</xdr:col>
      <xdr:colOff>698500</xdr:colOff>
      <xdr:row>16</xdr:row>
      <xdr:rowOff>1</xdr:rowOff>
    </xdr:to>
    <xdr:sp macro="" textlink="" fLocksText="0">
      <xdr:nvSpPr>
        <xdr:cNvPr id="4" name="Texte 6">
          <a:extLst>
            <a:ext uri="{FF2B5EF4-FFF2-40B4-BE49-F238E27FC236}">
              <a16:creationId xmlns:a16="http://schemas.microsoft.com/office/drawing/2014/main" id="{00000000-0008-0000-1100-000004000000}"/>
            </a:ext>
          </a:extLst>
        </xdr:cNvPr>
        <xdr:cNvSpPr txBox="1">
          <a:spLocks noChangeArrowheads="1"/>
        </xdr:cNvSpPr>
      </xdr:nvSpPr>
      <xdr:spPr bwMode="auto">
        <a:xfrm>
          <a:off x="4763" y="1457325"/>
          <a:ext cx="8818562" cy="1647826"/>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400" b="0" i="0">
              <a:effectLst/>
              <a:latin typeface="Arial" panose="020B0604020202020204" pitchFamily="34" charset="0"/>
              <a:ea typeface="+mn-ea"/>
              <a:cs typeface="Arial" panose="020B0604020202020204" pitchFamily="34" charset="0"/>
            </a:rPr>
            <a:t>La masse monétaire s’affiche à 5 928,5 milliards de FCFA à fin juin 2024, en hausse de 376,5 milliards de FCFA (+6,8%) par rapport à son niveau au 31 décembre 2023. Cette progression de la masse monétaire est tirée par un accroissement des Actifs extérieurs nets (AEN) de 477,1 milliards de FCFA (+29,3%) et des créances intérieures de 37,8 milliards de FCFA (+0,8%) et atténuée par une hausse des passifs non monétaires de 33,9 milliards de FCFA (+2,5%) . La hausse de la masse monétaire est reflétée dans les dépôts transférables (+257,4 milliards de FCFA, soit +10,3%), la circulation fiduciaire (+100,3 milliards de FCFA, soit +10,2%) et dans les autres dépôts inclus dans la masse monétaire (+18,8 milliards de FCFA, soit +0,9%).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xdr:txBody>
    </xdr:sp>
    <xdr:clientData fLocksWithSheet="0"/>
  </xdr:twoCellAnchor>
  <xdr:twoCellAnchor>
    <xdr:from>
      <xdr:col>0</xdr:col>
      <xdr:colOff>33338</xdr:colOff>
      <xdr:row>37</xdr:row>
      <xdr:rowOff>52389</xdr:rowOff>
    </xdr:from>
    <xdr:to>
      <xdr:col>10</xdr:col>
      <xdr:colOff>317</xdr:colOff>
      <xdr:row>50</xdr:row>
      <xdr:rowOff>100012</xdr:rowOff>
    </xdr:to>
    <xdr:graphicFrame macro="">
      <xdr:nvGraphicFramePr>
        <xdr:cNvPr id="5" name="Chart 22">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28575</xdr:colOff>
      <xdr:row>50</xdr:row>
      <xdr:rowOff>144462</xdr:rowOff>
    </xdr:from>
    <xdr:to>
      <xdr:col>9</xdr:col>
      <xdr:colOff>586740</xdr:colOff>
      <xdr:row>62</xdr:row>
      <xdr:rowOff>111126</xdr:rowOff>
    </xdr:to>
    <xdr:graphicFrame macro="">
      <xdr:nvGraphicFramePr>
        <xdr:cNvPr id="6" name="Chart 24">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42863</xdr:colOff>
      <xdr:row>96</xdr:row>
      <xdr:rowOff>88900</xdr:rowOff>
    </xdr:from>
    <xdr:to>
      <xdr:col>10</xdr:col>
      <xdr:colOff>2223</xdr:colOff>
      <xdr:row>116</xdr:row>
      <xdr:rowOff>0</xdr:rowOff>
    </xdr:to>
    <xdr:sp macro="" textlink="" fLocksText="0">
      <xdr:nvSpPr>
        <xdr:cNvPr id="7" name="Texte 6">
          <a:extLst>
            <a:ext uri="{FF2B5EF4-FFF2-40B4-BE49-F238E27FC236}">
              <a16:creationId xmlns:a16="http://schemas.microsoft.com/office/drawing/2014/main" id="{00000000-0008-0000-1100-000007000000}"/>
            </a:ext>
          </a:extLst>
        </xdr:cNvPr>
        <xdr:cNvSpPr txBox="1">
          <a:spLocks noChangeArrowheads="1"/>
        </xdr:cNvSpPr>
      </xdr:nvSpPr>
      <xdr:spPr bwMode="auto">
        <a:xfrm>
          <a:off x="42863" y="17291050"/>
          <a:ext cx="8779510" cy="3692525"/>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rtl="0" eaLnBrk="1" fontAlgn="auto" latinLnBrk="0" hangingPunct="1"/>
          <a:r>
            <a:rPr lang="fr-FR" sz="1400" b="1" i="0" baseline="0">
              <a:effectLst/>
              <a:latin typeface="Arial" panose="020B0604020202020204" pitchFamily="34" charset="0"/>
              <a:ea typeface="+mn-ea"/>
              <a:cs typeface="Arial" panose="020B0604020202020204" pitchFamily="34" charset="0"/>
            </a:rPr>
            <a:t>Créances intérieures</a:t>
          </a:r>
          <a:endParaRPr lang="fr-BF" sz="1400">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Les créances intérieures </a:t>
          </a: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se sont établies à 4 802,5 milliards de FCFA à fin juin 2024, en hausse respective de 37,8 milliards de FCFA et 250,6 milliards de FCFA comparées à fin décembre et fin juin 2023.</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Par rapport à fin décembre 2023, cet accroissement est impulsé par les créances sur l'économie (+42,0 milliards de FCFA, soit +1,0%), atténué par la baisse des créances nettes du système bancaire sur l'Administration Centrale (CN-AC) (-4,1 milliards de FCFA, soit -0,9%).</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L'accroissement des </a:t>
          </a:r>
          <a:r>
            <a:rPr kumimoji="0" lang="fr-FR" sz="12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créances sur l'économie </a:t>
          </a: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est exclusivement portée par celle des AID. Il est impulsé par les crédits au secteur publique (+53,1 milliards FCFA, soit +15,0%) et aux ménages et ISBLSM (+17,1 milliards, soit +1,0%), atténué par la baisse des crédits aux sociétés non-financières privées (-24,8 milliards, soit -1,2%).</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La baisse des </a:t>
          </a:r>
          <a:r>
            <a:rPr kumimoji="0" lang="fr-FR" sz="1200" b="1"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créances nettes des institutions de dépôt sur l'Administration Centrale </a:t>
          </a: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est imputable à celle de la Banque centrale (-21,9 milliards, soit -10,9%) et atténuée par les AID (+17,7 milliards de FCFA, soit +7,3%). Le repli des créances nettes de la Banque Centrale sur l’Administration centrale résulte de la progression des dépôts de l’Administration centrale dans les AID (+23,1 milliards de FCFA, soit +18,2%)  et atténué par  la contrepartie des concours du FMI à l’Etat (+13,5 milliards de FCFA, soit +5,6%).</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rPr>
            <a:t>En glissement annuel, l'accroissement des créances intérieures de 5,5% est porté aussi bien par les créances sur l’économie (+210,6 milliards de FCFA, soit +5,1%) que par les CN-AC (+40,0 milliards de FCFA, soit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200" b="0" i="0" u="none" strike="noStrike" kern="0" cap="none" spc="0" normalizeH="0" baseline="0" noProof="0">
            <a:ln>
              <a:noFill/>
            </a:ln>
            <a:solidFill>
              <a:srgbClr val="000000"/>
            </a:solidFill>
            <a:effectLst/>
            <a:uLnTx/>
            <a:uFillTx/>
            <a:latin typeface="Arial" panose="020B0604020202020204" pitchFamily="34" charset="0"/>
            <a:cs typeface="Arial" panose="020B0604020202020204" pitchFamily="34" charset="0"/>
          </a:endParaRPr>
        </a:p>
        <a:p>
          <a:pPr algn="just" rtl="0">
            <a:defRPr sz="1000"/>
          </a:pPr>
          <a:endParaRPr lang="fr-FR" sz="1200" b="0" i="0" strike="noStrike">
            <a:solidFill>
              <a:srgbClr val="000000"/>
            </a:solidFill>
            <a:latin typeface="Arial" panose="020B0604020202020204" pitchFamily="34" charset="0"/>
            <a:cs typeface="Arial" panose="020B0604020202020204" pitchFamily="34" charset="0"/>
          </a:endParaRPr>
        </a:p>
        <a:p>
          <a:pPr algn="just" rtl="0">
            <a:defRPr sz="1000"/>
          </a:pPr>
          <a:endParaRPr lang="fr-FR" sz="1200" b="1" i="0" strike="noStrike">
            <a:solidFill>
              <a:srgbClr val="000000"/>
            </a:solidFill>
            <a:latin typeface="Arial" panose="020B0604020202020204" pitchFamily="34" charset="0"/>
            <a:cs typeface="Arial" panose="020B0604020202020204" pitchFamily="34" charset="0"/>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0</xdr:col>
      <xdr:colOff>9526</xdr:colOff>
      <xdr:row>79</xdr:row>
      <xdr:rowOff>38412</xdr:rowOff>
    </xdr:from>
    <xdr:to>
      <xdr:col>9</xdr:col>
      <xdr:colOff>709084</xdr:colOff>
      <xdr:row>94</xdr:row>
      <xdr:rowOff>80962</xdr:rowOff>
    </xdr:to>
    <xdr:graphicFrame macro="">
      <xdr:nvGraphicFramePr>
        <xdr:cNvPr id="8" name="Chart 26">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28575</xdr:colOff>
      <xdr:row>64</xdr:row>
      <xdr:rowOff>38100</xdr:rowOff>
    </xdr:from>
    <xdr:to>
      <xdr:col>9</xdr:col>
      <xdr:colOff>730250</xdr:colOff>
      <xdr:row>79</xdr:row>
      <xdr:rowOff>0</xdr:rowOff>
    </xdr:to>
    <xdr:sp macro="" textlink="" fLocksText="0">
      <xdr:nvSpPr>
        <xdr:cNvPr id="9" name="Texte 6">
          <a:extLst>
            <a:ext uri="{FF2B5EF4-FFF2-40B4-BE49-F238E27FC236}">
              <a16:creationId xmlns:a16="http://schemas.microsoft.com/office/drawing/2014/main" id="{00000000-0008-0000-1100-000009000000}"/>
            </a:ext>
          </a:extLst>
        </xdr:cNvPr>
        <xdr:cNvSpPr txBox="1">
          <a:spLocks noChangeArrowheads="1"/>
        </xdr:cNvSpPr>
      </xdr:nvSpPr>
      <xdr:spPr bwMode="auto">
        <a:xfrm>
          <a:off x="28575" y="11982450"/>
          <a:ext cx="8788400" cy="2390775"/>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algn="just" rtl="0" eaLnBrk="1" fontAlgn="auto" latinLnBrk="0" hangingPunct="1"/>
          <a:r>
            <a:rPr lang="fr-FR" sz="1400" b="1" i="0">
              <a:effectLst/>
              <a:latin typeface="Arial" panose="020B0604020202020204" pitchFamily="34" charset="0"/>
              <a:ea typeface="+mn-ea"/>
              <a:cs typeface="Arial" panose="020B0604020202020204" pitchFamily="34" charset="0"/>
            </a:rPr>
            <a:t>Actifs extérieurs nets (AEN)</a:t>
          </a:r>
          <a:endParaRPr lang="fr-BF" sz="1400">
            <a:effectLst/>
            <a:latin typeface="Arial" panose="020B0604020202020204" pitchFamily="34" charset="0"/>
            <a:cs typeface="Arial" panose="020B0604020202020204" pitchFamily="34" charset="0"/>
          </a:endParaRPr>
        </a:p>
        <a:p>
          <a:pPr algn="just" rtl="0" eaLnBrk="1" fontAlgn="auto" latinLnBrk="0" hangingPunct="1"/>
          <a:r>
            <a:rPr lang="fr-FR" sz="1400" b="0" i="0">
              <a:effectLst/>
              <a:latin typeface="Arial" panose="020B0604020202020204" pitchFamily="34" charset="0"/>
              <a:ea typeface="+mn-ea"/>
              <a:cs typeface="Arial" panose="020B0604020202020204" pitchFamily="34" charset="0"/>
            </a:rPr>
            <a:t>A fin juin 2024, les </a:t>
          </a:r>
          <a:r>
            <a:rPr lang="fr-FR" sz="1400" b="1" i="0">
              <a:effectLst/>
              <a:latin typeface="Arial" panose="020B0604020202020204" pitchFamily="34" charset="0"/>
              <a:ea typeface="+mn-ea"/>
              <a:cs typeface="Arial" panose="020B0604020202020204" pitchFamily="34" charset="0"/>
            </a:rPr>
            <a:t>AEN des institutions monétaires </a:t>
          </a:r>
          <a:r>
            <a:rPr lang="fr-FR" sz="1400" b="0" i="0">
              <a:effectLst/>
              <a:latin typeface="Arial" panose="020B0604020202020204" pitchFamily="34" charset="0"/>
              <a:ea typeface="+mn-ea"/>
              <a:cs typeface="Arial" panose="020B0604020202020204" pitchFamily="34" charset="0"/>
            </a:rPr>
            <a:t>se situent à 2</a:t>
          </a:r>
          <a:r>
            <a:rPr lang="fr-FR" sz="1400" b="0" i="0" baseline="0">
              <a:effectLst/>
              <a:latin typeface="Arial" panose="020B0604020202020204" pitchFamily="34" charset="0"/>
              <a:ea typeface="+mn-ea"/>
              <a:cs typeface="Arial" panose="020B0604020202020204" pitchFamily="34" charset="0"/>
            </a:rPr>
            <a:t> </a:t>
          </a:r>
          <a:r>
            <a:rPr lang="fr-FR" sz="1400" b="0" i="0">
              <a:effectLst/>
              <a:latin typeface="Arial" panose="020B0604020202020204" pitchFamily="34" charset="0"/>
              <a:ea typeface="+mn-ea"/>
              <a:cs typeface="Arial" panose="020B0604020202020204" pitchFamily="34" charset="0"/>
            </a:rPr>
            <a:t>103,4 milliards de FCFA en augmentation de 477,1 milliards de FCFA (+29,3%) et 233,1 milliards de FCFA (+12,5%) respectivement par rapport à fin décembre et fin juin 2023. </a:t>
          </a:r>
        </a:p>
        <a:p>
          <a:pPr algn="just" rtl="0" eaLnBrk="1" fontAlgn="auto" latinLnBrk="0" hangingPunct="1"/>
          <a:endParaRPr lang="fr-FR" sz="1400" b="0" i="0">
            <a:effectLst/>
            <a:latin typeface="Arial" panose="020B0604020202020204" pitchFamily="34" charset="0"/>
            <a:ea typeface="+mn-ea"/>
            <a:cs typeface="Arial" panose="020B0604020202020204" pitchFamily="34" charset="0"/>
          </a:endParaRPr>
        </a:p>
        <a:p>
          <a:pPr algn="just" rtl="0" eaLnBrk="1" fontAlgn="auto" latinLnBrk="0" hangingPunct="1"/>
          <a:r>
            <a:rPr lang="fr-FR" sz="1400" b="0" i="0">
              <a:effectLst/>
              <a:latin typeface="Arial" panose="020B0604020202020204" pitchFamily="34" charset="0"/>
              <a:ea typeface="+mn-ea"/>
              <a:cs typeface="Arial" panose="020B0604020202020204" pitchFamily="34" charset="0"/>
            </a:rPr>
            <a:t>Par rapport à fin décembre 2023, la progression des AEN est attribuable à l’accroissement des AEN de la Banque centrale (+286,7 milliards de FCFA, soit +77,0%) et de ceux des Autres institutions de dépôts (AID) (+190,4 milliards de FCFA, soit +9,5%).</a:t>
          </a:r>
          <a:r>
            <a:rPr lang="fr-FR" sz="1400" b="0" i="0" baseline="0">
              <a:effectLst/>
              <a:latin typeface="Arial" panose="020B0604020202020204" pitchFamily="34" charset="0"/>
              <a:ea typeface="+mn-ea"/>
              <a:cs typeface="Arial" panose="020B0604020202020204" pitchFamily="34" charset="0"/>
            </a:rPr>
            <a:t> </a:t>
          </a:r>
          <a:r>
            <a:rPr lang="fr-FR" sz="1400" b="0" i="0">
              <a:effectLst/>
              <a:latin typeface="Arial" panose="020B0604020202020204" pitchFamily="34" charset="0"/>
              <a:ea typeface="+mn-ea"/>
              <a:cs typeface="Arial" panose="020B0604020202020204" pitchFamily="34" charset="0"/>
            </a:rPr>
            <a:t>L’accroissement des AEN de la BCEAO s’explique par la hausse de ses créances sur les non-résidents (+208,6 milliards de FCFA, soit +39,8%) conjuguée à la contraction de ses engagements extérieurs (-78,1 milliards de FCFA, soit -8,7%).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1" i="0" strike="noStrike">
            <a:solidFill>
              <a:srgbClr val="000000"/>
            </a:solidFill>
            <a:latin typeface="Arial"/>
            <a:ea typeface="+mn-ea"/>
            <a:cs typeface="Arial"/>
          </a:endParaRPr>
        </a:p>
      </xdr:txBody>
    </xdr:sp>
    <xdr:clientData fLocksWithSheet="0"/>
  </xdr:twoCellAnchor>
  <xdr:twoCellAnchor>
    <xdr:from>
      <xdr:col>0</xdr:col>
      <xdr:colOff>38100</xdr:colOff>
      <xdr:row>116</xdr:row>
      <xdr:rowOff>47625</xdr:rowOff>
    </xdr:from>
    <xdr:to>
      <xdr:col>10</xdr:col>
      <xdr:colOff>1270</xdr:colOff>
      <xdr:row>128</xdr:row>
      <xdr:rowOff>0</xdr:rowOff>
    </xdr:to>
    <xdr:sp macro="" textlink="" fLocksText="0">
      <xdr:nvSpPr>
        <xdr:cNvPr id="10" name="Texte 6">
          <a:extLst>
            <a:ext uri="{FF2B5EF4-FFF2-40B4-BE49-F238E27FC236}">
              <a16:creationId xmlns:a16="http://schemas.microsoft.com/office/drawing/2014/main" id="{00000000-0008-0000-1100-00000A000000}"/>
            </a:ext>
          </a:extLst>
        </xdr:cNvPr>
        <xdr:cNvSpPr txBox="1">
          <a:spLocks noChangeArrowheads="1"/>
        </xdr:cNvSpPr>
      </xdr:nvSpPr>
      <xdr:spPr bwMode="auto">
        <a:xfrm>
          <a:off x="38100" y="21031200"/>
          <a:ext cx="8783320" cy="2238375"/>
        </a:xfrm>
        <a:prstGeom prst="rect">
          <a:avLst/>
        </a:prstGeom>
        <a:solidFill>
          <a:srgbClr val="FFFFFF"/>
        </a:solidFill>
        <a:ln w="9525">
          <a:solidFill>
            <a:srgbClr val="00B050"/>
          </a:solidFill>
          <a:miter lim="800000"/>
          <a:headEnd/>
          <a:tailEnd/>
        </a:ln>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400" b="1" i="0" u="none" strike="noStrike" kern="0" cap="none" spc="0" normalizeH="0" baseline="0" noProof="0">
              <a:ln>
                <a:noFill/>
              </a:ln>
              <a:solidFill>
                <a:srgbClr val="000000"/>
              </a:solidFill>
              <a:effectLst/>
              <a:uLnTx/>
              <a:uFillTx/>
              <a:latin typeface="Arial"/>
              <a:ea typeface="+mn-ea"/>
              <a:cs typeface="Arial"/>
            </a:rPr>
            <a:t>Masse monétaire et ses composantes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400" b="0" i="0" u="none" strike="noStrike" kern="0" cap="none" spc="0" normalizeH="0" baseline="0" noProof="0">
              <a:ln>
                <a:noFill/>
              </a:ln>
              <a:solidFill>
                <a:srgbClr val="000000"/>
              </a:solidFill>
              <a:effectLst/>
              <a:uLnTx/>
              <a:uFillTx/>
              <a:latin typeface="Arial"/>
              <a:ea typeface="+mn-ea"/>
              <a:cs typeface="Arial"/>
            </a:rPr>
            <a:t>La masse monétaire s’affiche à 5 928,5 milliards de FCFA à fin juin 2024, en hausse de 376,5 milliards de FCFA (+6,8%) par rapport à son niveau au 31 décembre 2023. Cette progression de la masse monétaire est tirée par un accroissement des Actifs extérieurs nets (AEN) de 477,1 milliards de FCFA (+29,3%) et des créances intérieures de 37,8 milliards de FCFA (+0,8%) et atténuée par une hausse des passifs non monétaires de 33,9 milliards de FCFA (+2,5%)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fr-FR" sz="1400" b="0" i="0" u="none" strike="noStrike" kern="0" cap="none" spc="0" normalizeH="0" baseline="0" noProof="0">
            <a:ln>
              <a:noFill/>
            </a:ln>
            <a:solidFill>
              <a:srgbClr val="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400" b="1" i="0" u="none" strike="noStrike" kern="0" cap="none" spc="0" normalizeH="0" baseline="0" noProof="0">
              <a:ln>
                <a:noFill/>
              </a:ln>
              <a:solidFill>
                <a:srgbClr val="000000"/>
              </a:solidFill>
              <a:effectLst/>
              <a:uLnTx/>
              <a:uFillTx/>
              <a:latin typeface="Arial"/>
              <a:ea typeface="+mn-ea"/>
              <a:cs typeface="Arial"/>
            </a:rPr>
            <a:t>En glissement annuel</a:t>
          </a:r>
          <a:r>
            <a:rPr kumimoji="0" lang="fr-FR" sz="1400" b="0" i="0" u="none" strike="noStrike" kern="0" cap="none" spc="0" normalizeH="0" baseline="0" noProof="0">
              <a:ln>
                <a:noFill/>
              </a:ln>
              <a:solidFill>
                <a:srgbClr val="000000"/>
              </a:solidFill>
              <a:effectLst/>
              <a:uLnTx/>
              <a:uFillTx/>
              <a:latin typeface="Arial"/>
              <a:ea typeface="+mn-ea"/>
              <a:cs typeface="Arial"/>
            </a:rPr>
            <a:t>, la masse monétaire augmente de 183,6 milliards de FCFA (+3,2%), sous l’effet principalement d'une progression des créances intérieures de 250,6 milliards de FCFA (+5,5%), des AEN de 233,1 milliards de FCFA (+12,5%). </a:t>
          </a:r>
          <a:endParaRPr kumimoji="0" lang="fr-FR" sz="1300" b="0" i="0" u="none" strike="noStrike" kern="0" cap="none" spc="0" normalizeH="0" baseline="0" noProof="0">
            <a:ln>
              <a:noFill/>
            </a:ln>
            <a:solidFill>
              <a:srgbClr val="000000"/>
            </a:solidFill>
            <a:effectLst/>
            <a:uLnTx/>
            <a:uFillTx/>
            <a:latin typeface="Arial"/>
            <a:ea typeface="+mn-ea"/>
            <a:cs typeface="Arial"/>
          </a:endParaRP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xdr:col>
      <xdr:colOff>28575</xdr:colOff>
      <xdr:row>20</xdr:row>
      <xdr:rowOff>0</xdr:rowOff>
    </xdr:from>
    <xdr:to>
      <xdr:col>13</xdr:col>
      <xdr:colOff>676275</xdr:colOff>
      <xdr:row>40</xdr:row>
      <xdr:rowOff>19050</xdr:rowOff>
    </xdr:to>
    <xdr:sp macro="" textlink="" fLocksText="0">
      <xdr:nvSpPr>
        <xdr:cNvPr id="2" name="Texte 6">
          <a:extLst>
            <a:ext uri="{FF2B5EF4-FFF2-40B4-BE49-F238E27FC236}">
              <a16:creationId xmlns:a16="http://schemas.microsoft.com/office/drawing/2014/main" id="{00000000-0008-0000-1200-000002000000}"/>
            </a:ext>
          </a:extLst>
        </xdr:cNvPr>
        <xdr:cNvSpPr txBox="1">
          <a:spLocks noChangeArrowheads="1"/>
        </xdr:cNvSpPr>
      </xdr:nvSpPr>
      <xdr:spPr bwMode="auto">
        <a:xfrm>
          <a:off x="409575" y="4257675"/>
          <a:ext cx="8810625" cy="3257550"/>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Elevage :</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On entend de certains termes les définitions suivantes :</a:t>
          </a:r>
        </a:p>
        <a:p>
          <a:pPr algn="just" rtl="0">
            <a:defRPr sz="1000"/>
          </a:pPr>
          <a:r>
            <a:rPr lang="fr-FR" sz="1300" b="0" i="0" strike="noStrike">
              <a:solidFill>
                <a:srgbClr val="000000"/>
              </a:solidFill>
              <a:latin typeface="Arial"/>
              <a:cs typeface="Arial"/>
            </a:rPr>
            <a:t>- taureau : bovin mâle de plus de trois ans,</a:t>
          </a:r>
        </a:p>
        <a:p>
          <a:pPr algn="just" rtl="0">
            <a:defRPr sz="1000"/>
          </a:pPr>
          <a:r>
            <a:rPr lang="fr-FR" sz="1300" b="0" i="0" strike="noStrike">
              <a:solidFill>
                <a:srgbClr val="000000"/>
              </a:solidFill>
              <a:latin typeface="Arial"/>
              <a:cs typeface="Arial"/>
            </a:rPr>
            <a:t>- bélier : ovin mâle entier de plus de 15 mois ; ayant au moins 2 dents adultes,</a:t>
          </a:r>
        </a:p>
        <a:p>
          <a:pPr algn="just" rtl="0">
            <a:defRPr sz="1000"/>
          </a:pPr>
          <a:r>
            <a:rPr lang="fr-FR" sz="1300" b="0" i="0" strike="noStrike">
              <a:solidFill>
                <a:srgbClr val="000000"/>
              </a:solidFill>
              <a:latin typeface="Arial"/>
              <a:cs typeface="Arial"/>
            </a:rPr>
            <a:t>- bouc : caprin mâle de plus de 15 mois ; ayant au moins 2 dents adultes.</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marchés de référence sont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cs typeface="Arial"/>
            </a:rPr>
            <a:t>- marché de production : Béna (province des Banwas, région de la Boucle du Mouhoun),</a:t>
          </a:r>
          <a:r>
            <a:rPr lang="fr-FR" sz="1300" b="0" i="0" strike="noStrike" baseline="0">
              <a:solidFill>
                <a:srgbClr val="000000"/>
              </a:solidFill>
              <a:latin typeface="Arial"/>
              <a:cs typeface="Arial"/>
            </a:rPr>
            <a:t> To et Yilou</a:t>
          </a: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cs typeface="Arial"/>
            </a:rPr>
            <a:t>- marché d’exportation :  Pouytenga (province du Kouritenga, région du Centre</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 Est), Fada N'Gourma et Bobo Colma.</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données sur les prix des animaux sont collectées tous les jours de marché par des enquêteurs du dispositif du système d’information sur les marchés à bétail (SIM bétail).</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effectifs du cheptel sont les résultats de deux enquêtes nationales réalisées respectivement en 1990 et en 2003 et actualisées entre deux enquêtes par des taux de croît spécifiques.</a:t>
          </a:r>
        </a:p>
        <a:p>
          <a:pPr algn="just" rtl="0">
            <a:defRPr sz="1000"/>
          </a:pPr>
          <a:endParaRPr lang="fr-FR" sz="1300" b="0" i="0" strike="noStrike">
            <a:solidFill>
              <a:srgbClr val="000000"/>
            </a:solidFill>
            <a:latin typeface="Arial"/>
            <a:cs typeface="Arial"/>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0</xdr:colOff>
      <xdr:row>0</xdr:row>
      <xdr:rowOff>190500</xdr:rowOff>
    </xdr:from>
    <xdr:to>
      <xdr:col>14</xdr:col>
      <xdr:colOff>0</xdr:colOff>
      <xdr:row>3</xdr:row>
      <xdr:rowOff>0</xdr:rowOff>
    </xdr:to>
    <xdr:sp macro="" textlink="">
      <xdr:nvSpPr>
        <xdr:cNvPr id="3" name="Texte 96">
          <a:extLst>
            <a:ext uri="{FF2B5EF4-FFF2-40B4-BE49-F238E27FC236}">
              <a16:creationId xmlns:a16="http://schemas.microsoft.com/office/drawing/2014/main" id="{00000000-0008-0000-1200-000003000000}"/>
            </a:ext>
          </a:extLst>
        </xdr:cNvPr>
        <xdr:cNvSpPr txBox="1">
          <a:spLocks noChangeArrowheads="1"/>
        </xdr:cNvSpPr>
      </xdr:nvSpPr>
      <xdr:spPr bwMode="auto">
        <a:xfrm>
          <a:off x="381000" y="190500"/>
          <a:ext cx="8858250" cy="666750"/>
        </a:xfrm>
        <a:prstGeom prst="rect">
          <a:avLst/>
        </a:prstGeom>
        <a:solidFill>
          <a:srgbClr val="00B050"/>
        </a:solidFill>
        <a:ln w="25400" cmpd="dbl">
          <a:solidFill>
            <a:srgbClr val="000000"/>
          </a:solidFill>
          <a:miter lim="800000"/>
          <a:headEnd/>
          <a:tailEnd/>
        </a:ln>
      </xdr:spPr>
      <xdr:txBody>
        <a:bodyPr vertOverflow="clip" wrap="square" lIns="45720" tIns="41148" rIns="45720" bIns="41148" anchor="ctr" anchorCtr="1" upright="1"/>
        <a:lstStyle/>
        <a:p>
          <a:pPr algn="ctr" rtl="0">
            <a:defRPr sz="1000"/>
          </a:pPr>
          <a:r>
            <a:rPr lang="fr-FR" sz="2400" b="1" i="0" strike="noStrike">
              <a:solidFill>
                <a:srgbClr val="000000"/>
              </a:solidFill>
              <a:latin typeface="Times New Roman"/>
              <a:cs typeface="Times New Roman"/>
            </a:rPr>
            <a:t>SECTEUR RÉEL</a:t>
          </a:r>
        </a:p>
      </xdr:txBody>
    </xdr:sp>
    <xdr:clientData/>
  </xdr:twoCellAnchor>
  <xdr:twoCellAnchor>
    <xdr:from>
      <xdr:col>1</xdr:col>
      <xdr:colOff>0</xdr:colOff>
      <xdr:row>0</xdr:row>
      <xdr:rowOff>190500</xdr:rowOff>
    </xdr:from>
    <xdr:to>
      <xdr:col>14</xdr:col>
      <xdr:colOff>0</xdr:colOff>
      <xdr:row>3</xdr:row>
      <xdr:rowOff>0</xdr:rowOff>
    </xdr:to>
    <xdr:sp macro="" textlink="">
      <xdr:nvSpPr>
        <xdr:cNvPr id="4" name="Rectangle 21">
          <a:extLst>
            <a:ext uri="{FF2B5EF4-FFF2-40B4-BE49-F238E27FC236}">
              <a16:creationId xmlns:a16="http://schemas.microsoft.com/office/drawing/2014/main" id="{00000000-0008-0000-1200-000004000000}"/>
            </a:ext>
          </a:extLst>
        </xdr:cNvPr>
        <xdr:cNvSpPr>
          <a:spLocks noChangeArrowheads="1"/>
        </xdr:cNvSpPr>
      </xdr:nvSpPr>
      <xdr:spPr bwMode="auto">
        <a:xfrm>
          <a:off x="381000" y="190500"/>
          <a:ext cx="8858250" cy="666750"/>
        </a:xfrm>
        <a:prstGeom prst="rect">
          <a:avLst/>
        </a:prstGeom>
        <a:noFill/>
        <a:ln w="25400" cmpd="dbl">
          <a:solidFill>
            <a:srgbClr val="000000"/>
          </a:solidFill>
          <a:miter lim="800000"/>
          <a:headEnd/>
          <a:tailEnd/>
        </a:ln>
      </xdr:spPr>
    </xdr:sp>
    <xdr:clientData/>
  </xdr:twoCellAnchor>
  <xdr:twoCellAnchor>
    <xdr:from>
      <xdr:col>1</xdr:col>
      <xdr:colOff>28574</xdr:colOff>
      <xdr:row>1</xdr:row>
      <xdr:rowOff>9525</xdr:rowOff>
    </xdr:from>
    <xdr:to>
      <xdr:col>13</xdr:col>
      <xdr:colOff>676274</xdr:colOff>
      <xdr:row>2</xdr:row>
      <xdr:rowOff>381000</xdr:rowOff>
    </xdr:to>
    <xdr:sp macro="" textlink="">
      <xdr:nvSpPr>
        <xdr:cNvPr id="5" name="Oval 22">
          <a:extLst>
            <a:ext uri="{FF2B5EF4-FFF2-40B4-BE49-F238E27FC236}">
              <a16:creationId xmlns:a16="http://schemas.microsoft.com/office/drawing/2014/main" id="{00000000-0008-0000-1200-000005000000}"/>
            </a:ext>
          </a:extLst>
        </xdr:cNvPr>
        <xdr:cNvSpPr>
          <a:spLocks noChangeArrowheads="1"/>
        </xdr:cNvSpPr>
      </xdr:nvSpPr>
      <xdr:spPr bwMode="auto">
        <a:xfrm>
          <a:off x="409574" y="209550"/>
          <a:ext cx="8810625" cy="619125"/>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Définitions et abréviations</a:t>
          </a:r>
        </a:p>
      </xdr:txBody>
    </xdr:sp>
    <xdr:clientData/>
  </xdr:twoCellAnchor>
  <xdr:twoCellAnchor>
    <xdr:from>
      <xdr:col>1</xdr:col>
      <xdr:colOff>19050</xdr:colOff>
      <xdr:row>40</xdr:row>
      <xdr:rowOff>9526</xdr:rowOff>
    </xdr:from>
    <xdr:to>
      <xdr:col>13</xdr:col>
      <xdr:colOff>685800</xdr:colOff>
      <xdr:row>56</xdr:row>
      <xdr:rowOff>0</xdr:rowOff>
    </xdr:to>
    <xdr:sp macro="" textlink="" fLocksText="0">
      <xdr:nvSpPr>
        <xdr:cNvPr id="6" name="Texte 6">
          <a:extLst>
            <a:ext uri="{FF2B5EF4-FFF2-40B4-BE49-F238E27FC236}">
              <a16:creationId xmlns:a16="http://schemas.microsoft.com/office/drawing/2014/main" id="{00000000-0008-0000-1200-000006000000}"/>
            </a:ext>
          </a:extLst>
        </xdr:cNvPr>
        <xdr:cNvSpPr txBox="1">
          <a:spLocks noChangeArrowheads="1"/>
        </xdr:cNvSpPr>
      </xdr:nvSpPr>
      <xdr:spPr bwMode="auto">
        <a:xfrm>
          <a:off x="400050" y="7505701"/>
          <a:ext cx="8829675" cy="2581274"/>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Monnaie :</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Les disponibilités monétaires (M1), correspondent à une notion étroite de la monnaie. Elles comprennent la monnaie fiduciaire qui est composée des billets et pièces émis par l'agence nationale de la BCEAO pour le Burkina Faso, desquels on déduit les encaisses du Trésor et des banques, et la monnaie scripturale qui correspond aux soldes créditeurs des comptes de dépôts à vue en francs CFA ouverts au nom des particuliers et entreprises dans les banques, à la BCEAO et auprès des centres de chèques postaux. La monnaie au sens large (M2) comprend en plus de M1, les avoirs sous forme de bons de caisse, comptes à terme et autres comptes d'épargne gérés par les banques pour le compte des agents économiques.</a:t>
          </a:r>
        </a:p>
        <a:p>
          <a:pPr algn="just" rtl="0">
            <a:defRPr sz="1000"/>
          </a:pPr>
          <a:endParaRPr lang="fr-FR" sz="1300" b="0"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Le ratio M1/PIB exprime le taux de liquidité de l'économie, tandis que le ratio M2/PIB, est appelé "profondeur financière". En effet, la qualité de l'intermédiation financière et les écarts entre les agents à capacité de financement et ceux à besoin de financement peuvent être appréhendés par un indicateur comme M2/PIB. Il évolue souvent dans le même sens que le taux de liquidité mais à un niveau plus élevé.</a:t>
          </a:r>
        </a:p>
        <a:p>
          <a:pPr algn="just" rtl="0">
            <a:defRPr sz="1000"/>
          </a:pPr>
          <a:endParaRPr lang="fr-FR" sz="1300" b="0" i="0" strike="noStrike">
            <a:solidFill>
              <a:srgbClr val="000000"/>
            </a:solidFill>
            <a:latin typeface="Arial"/>
            <a:cs typeface="Arial"/>
          </a:endParaRP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19050</xdr:colOff>
      <xdr:row>56</xdr:row>
      <xdr:rowOff>0</xdr:rowOff>
    </xdr:from>
    <xdr:to>
      <xdr:col>13</xdr:col>
      <xdr:colOff>685800</xdr:colOff>
      <xdr:row>69</xdr:row>
      <xdr:rowOff>28575</xdr:rowOff>
    </xdr:to>
    <xdr:sp macro="" textlink="" fLocksText="0">
      <xdr:nvSpPr>
        <xdr:cNvPr id="7" name="Texte 6">
          <a:extLst>
            <a:ext uri="{FF2B5EF4-FFF2-40B4-BE49-F238E27FC236}">
              <a16:creationId xmlns:a16="http://schemas.microsoft.com/office/drawing/2014/main" id="{00000000-0008-0000-1200-000007000000}"/>
            </a:ext>
          </a:extLst>
        </xdr:cNvPr>
        <xdr:cNvSpPr txBox="1">
          <a:spLocks noChangeArrowheads="1"/>
        </xdr:cNvSpPr>
      </xdr:nvSpPr>
      <xdr:spPr bwMode="auto">
        <a:xfrm>
          <a:off x="400050" y="10086975"/>
          <a:ext cx="8829675" cy="2133600"/>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Commerce</a:t>
          </a:r>
          <a:r>
            <a:rPr lang="fr-FR" sz="1300" b="1" i="0" strike="noStrike" baseline="0">
              <a:solidFill>
                <a:srgbClr val="000000"/>
              </a:solidFill>
              <a:latin typeface="Lucida Handwriting"/>
            </a:rPr>
            <a:t> extérieur</a:t>
          </a:r>
          <a:r>
            <a:rPr lang="fr-FR" sz="1300" b="1" i="0" strike="noStrike">
              <a:solidFill>
                <a:srgbClr val="000000"/>
              </a:solidFill>
              <a:latin typeface="Lucida Handwriting"/>
            </a:rPr>
            <a:t>:</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L'indice des termes de l'échange (ITE)</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est l'indice Paasches des prix à l'exportation (IPPE) rapporté à l'indice Paasches des prix à l'importation (IPPI).</a:t>
          </a:r>
          <a:r>
            <a:rPr lang="fr-FR" sz="1300" b="0" i="0" strike="noStrike" baseline="0">
              <a:solidFill>
                <a:srgbClr val="000000"/>
              </a:solidFill>
              <a:latin typeface="Arial"/>
              <a:cs typeface="Arial"/>
            </a:rPr>
            <a:t> </a:t>
          </a:r>
          <a:r>
            <a:rPr lang="fr-FR" sz="1300" b="0" i="0" strike="noStrike">
              <a:solidFill>
                <a:srgbClr val="000000"/>
              </a:solidFill>
              <a:latin typeface="Arial"/>
              <a:cs typeface="Arial"/>
            </a:rPr>
            <a:t>Si ITE &lt; 100 on dit qu'il y a détérioration des termes de l'échange: ce qui signifie qu'il faudra exporter plus pour pouvoir payer une même quantité de produits étrangers achetés auparavant. Si ITE &gt; 100 on dit qu'il y a amélioration des termes de l'échange : c'est à dire qu'une même quantité de produits nationaux permet maintenant d'acquérir une quantité plus importante de produits étrangers.</a:t>
          </a:r>
        </a:p>
        <a:p>
          <a:pPr algn="just" rtl="0">
            <a:defRPr sz="1000"/>
          </a:pPr>
          <a:r>
            <a:rPr lang="fr-FR" sz="1300" b="0" i="0" strike="noStrike">
              <a:solidFill>
                <a:srgbClr val="000000"/>
              </a:solidFill>
              <a:latin typeface="Arial"/>
              <a:cs typeface="Arial"/>
            </a:rPr>
            <a:t> </a:t>
          </a:r>
        </a:p>
        <a:p>
          <a:pPr algn="just" rtl="0">
            <a:defRPr sz="1000"/>
          </a:pPr>
          <a:r>
            <a:rPr lang="fr-FR" sz="1300" b="0" i="0" strike="noStrike">
              <a:solidFill>
                <a:srgbClr val="000000"/>
              </a:solidFill>
              <a:latin typeface="Arial"/>
              <a:cs typeface="Arial"/>
            </a:rPr>
            <a:t>L'indice de gain à l’exportation (IGE) est égal à l'indice des termes de l'échange (ITE) rapporté à l'indice Laspeyres de volume des exportations (ILQE).</a:t>
          </a:r>
        </a:p>
        <a:p>
          <a:pPr algn="just" rtl="0">
            <a:defRPr sz="1000"/>
          </a:pPr>
          <a:endParaRPr lang="fr-FR" sz="1300" b="0" i="0" strike="noStrike">
            <a:solidFill>
              <a:srgbClr val="000000"/>
            </a:solidFill>
            <a:latin typeface="Arial"/>
            <a:cs typeface="Arial"/>
          </a:endParaRPr>
        </a:p>
      </xdr:txBody>
    </xdr:sp>
    <xdr:clientData fLocksWithSheet="0"/>
  </xdr:twoCellAnchor>
  <xdr:twoCellAnchor>
    <xdr:from>
      <xdr:col>1</xdr:col>
      <xdr:colOff>19050</xdr:colOff>
      <xdr:row>69</xdr:row>
      <xdr:rowOff>0</xdr:rowOff>
    </xdr:from>
    <xdr:to>
      <xdr:col>13</xdr:col>
      <xdr:colOff>685800</xdr:colOff>
      <xdr:row>75</xdr:row>
      <xdr:rowOff>47625</xdr:rowOff>
    </xdr:to>
    <xdr:sp macro="" textlink="" fLocksText="0">
      <xdr:nvSpPr>
        <xdr:cNvPr id="8" name="Texte 6">
          <a:extLst>
            <a:ext uri="{FF2B5EF4-FFF2-40B4-BE49-F238E27FC236}">
              <a16:creationId xmlns:a16="http://schemas.microsoft.com/office/drawing/2014/main" id="{00000000-0008-0000-1200-000008000000}"/>
            </a:ext>
          </a:extLst>
        </xdr:cNvPr>
        <xdr:cNvSpPr txBox="1">
          <a:spLocks noChangeArrowheads="1"/>
        </xdr:cNvSpPr>
      </xdr:nvSpPr>
      <xdr:spPr bwMode="auto">
        <a:xfrm>
          <a:off x="400050" y="12192000"/>
          <a:ext cx="8829675" cy="1019175"/>
        </a:xfrm>
        <a:prstGeom prst="rect">
          <a:avLst/>
        </a:prstGeom>
        <a:solidFill>
          <a:srgbClr val="FFFFFF"/>
        </a:solidFill>
        <a:ln w="9525">
          <a:noFill/>
          <a:miter lim="800000"/>
          <a:headEnd/>
          <a:tailEnd/>
        </a:ln>
      </xdr:spPr>
      <xdr:txBody>
        <a:bodyPr vertOverflow="clip" wrap="square" lIns="36576" tIns="41148"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300" b="1" i="0" u="none" strike="noStrike" kern="0" cap="none" spc="0" normalizeH="0" baseline="0" noProof="0">
              <a:ln>
                <a:noFill/>
              </a:ln>
              <a:solidFill>
                <a:srgbClr val="000000"/>
              </a:solidFill>
              <a:effectLst/>
              <a:uLnTx/>
              <a:uFillTx/>
              <a:latin typeface="Lucida Handwriting"/>
              <a:ea typeface="+mn-ea"/>
              <a:cs typeface="+mn-cs"/>
            </a:rPr>
            <a:t>Soldes d'opinions:</a:t>
          </a:r>
          <a:endParaRPr kumimoji="0" lang="fr-FR" sz="1300" b="1" i="0" u="none" strike="noStrike" kern="0" cap="none" spc="0" normalizeH="0" baseline="0" noProof="0">
            <a:ln>
              <a:noFill/>
            </a:ln>
            <a:solidFill>
              <a:srgbClr val="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fr-FR" sz="1300" b="0" i="0" u="none" strike="noStrike" kern="0" cap="none" spc="0" normalizeH="0" baseline="0" noProof="0">
              <a:ln>
                <a:noFill/>
              </a:ln>
              <a:solidFill>
                <a:srgbClr val="000000"/>
              </a:solidFill>
              <a:effectLst/>
              <a:uLnTx/>
              <a:uFillTx/>
              <a:latin typeface="Arial"/>
              <a:ea typeface="+mn-ea"/>
              <a:cs typeface="Arial"/>
            </a:rPr>
            <a:t>Les soldes d'opinions sont des indicateurs de perception des chefs d'entreprises, obtenus en faisant la différence entre la proportion de répondants ayant exprimé une opinion positive (hausse) et la proportion de répondants ayant exprimé une opinion négative (baisse).</a:t>
          </a:r>
          <a:endParaRPr lang="fr-FR" sz="1300" b="0" i="0" strike="noStrike">
            <a:solidFill>
              <a:srgbClr val="000000"/>
            </a:solidFill>
            <a:latin typeface="Arial"/>
            <a:cs typeface="Arial"/>
          </a:endParaRPr>
        </a:p>
      </xdr:txBody>
    </xdr:sp>
    <xdr:clientData fLocksWithSheet="0"/>
  </xdr:twoCellAnchor>
  <xdr:twoCellAnchor>
    <xdr:from>
      <xdr:col>1</xdr:col>
      <xdr:colOff>9525</xdr:colOff>
      <xdr:row>75</xdr:row>
      <xdr:rowOff>38099</xdr:rowOff>
    </xdr:from>
    <xdr:to>
      <xdr:col>13</xdr:col>
      <xdr:colOff>676275</xdr:colOff>
      <xdr:row>84</xdr:row>
      <xdr:rowOff>95250</xdr:rowOff>
    </xdr:to>
    <xdr:sp macro="" textlink="" fLocksText="0">
      <xdr:nvSpPr>
        <xdr:cNvPr id="9" name="Texte 6">
          <a:extLst>
            <a:ext uri="{FF2B5EF4-FFF2-40B4-BE49-F238E27FC236}">
              <a16:creationId xmlns:a16="http://schemas.microsoft.com/office/drawing/2014/main" id="{00000000-0008-0000-1200-000009000000}"/>
            </a:ext>
          </a:extLst>
        </xdr:cNvPr>
        <xdr:cNvSpPr txBox="1">
          <a:spLocks noChangeArrowheads="1"/>
        </xdr:cNvSpPr>
      </xdr:nvSpPr>
      <xdr:spPr bwMode="auto">
        <a:xfrm>
          <a:off x="390525" y="13201649"/>
          <a:ext cx="8829675" cy="1514476"/>
        </a:xfrm>
        <a:prstGeom prst="rect">
          <a:avLst/>
        </a:prstGeom>
        <a:solidFill>
          <a:srgbClr val="FFFFFF"/>
        </a:solidFill>
        <a:ln w="9525">
          <a:noFill/>
          <a:miter lim="800000"/>
          <a:headEnd/>
          <a:tailEnd/>
        </a:ln>
      </xdr:spPr>
      <xdr:txBody>
        <a:bodyPr vertOverflow="clip" wrap="square" lIns="36576" tIns="41148" rIns="36576" bIns="0" anchor="t" upright="1"/>
        <a:lstStyle/>
        <a:p>
          <a:pPr algn="just" rtl="0">
            <a:defRPr sz="1000"/>
          </a:pPr>
          <a:r>
            <a:rPr lang="fr-FR" sz="1300" b="1" i="0" strike="noStrike">
              <a:solidFill>
                <a:srgbClr val="000000"/>
              </a:solidFill>
              <a:latin typeface="Lucida Handwriting"/>
            </a:rPr>
            <a:t>Moyenne quinquennale:</a:t>
          </a:r>
          <a:endParaRPr lang="fr-FR" sz="1300" b="1" i="0" strike="noStrike">
            <a:solidFill>
              <a:srgbClr val="000000"/>
            </a:solidFill>
            <a:latin typeface="Arial"/>
            <a:cs typeface="Arial"/>
          </a:endParaRPr>
        </a:p>
        <a:p>
          <a:pPr algn="just" rtl="0">
            <a:defRPr sz="1000"/>
          </a:pPr>
          <a:r>
            <a:rPr lang="fr-FR" sz="1300" b="0" i="0" strike="noStrike">
              <a:solidFill>
                <a:srgbClr val="000000"/>
              </a:solidFill>
              <a:latin typeface="Arial"/>
              <a:cs typeface="Arial"/>
            </a:rPr>
            <a:t>Pour</a:t>
          </a:r>
          <a:r>
            <a:rPr lang="fr-FR" sz="1300" b="0" i="0" strike="noStrike" baseline="0">
              <a:solidFill>
                <a:srgbClr val="000000"/>
              </a:solidFill>
              <a:latin typeface="Arial"/>
              <a:cs typeface="Arial"/>
            </a:rPr>
            <a:t> les comparaisons aux trimestres des cinq dernières années, la moyenne quinquennale d'un trimestre i est obtenue en calculant la moyenne des cinq trimestres i des années considérées. Ainsi pour une année n, le taux de croissance du trimestre i par rapport aux cinq dernières années s'obtient par la formule: </a:t>
          </a:r>
        </a:p>
        <a:p>
          <a:pPr algn="just" rtl="0">
            <a:defRPr sz="1000"/>
          </a:pPr>
          <a:endParaRPr lang="fr-FR" sz="1300" b="0" i="0" strike="noStrike" baseline="0">
            <a:solidFill>
              <a:srgbClr val="000000"/>
            </a:solidFill>
            <a:latin typeface="Arial"/>
            <a:cs typeface="Arial"/>
          </a:endParaRPr>
        </a:p>
        <a:p>
          <a:pPr algn="just" rtl="0">
            <a:defRPr sz="1000"/>
          </a:pPr>
          <a:r>
            <a:rPr lang="fr-FR" sz="1300" b="0" i="0" strike="noStrike" baseline="0">
              <a:solidFill>
                <a:srgbClr val="000000"/>
              </a:solidFill>
              <a:latin typeface="Arial"/>
              <a:cs typeface="Arial"/>
            </a:rPr>
            <a:t>        où 	      représente la valeur de X au trimestre i de l'années n.</a:t>
          </a: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38100</xdr:colOff>
          <xdr:row>79</xdr:row>
          <xdr:rowOff>30480</xdr:rowOff>
        </xdr:from>
        <xdr:to>
          <xdr:col>12</xdr:col>
          <xdr:colOff>419100</xdr:colOff>
          <xdr:row>84</xdr:row>
          <xdr:rowOff>49530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200-00000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697230</xdr:colOff>
          <xdr:row>80</xdr:row>
          <xdr:rowOff>144780</xdr:rowOff>
        </xdr:from>
        <xdr:to>
          <xdr:col>2</xdr:col>
          <xdr:colOff>373380</xdr:colOff>
          <xdr:row>83</xdr:row>
          <xdr:rowOff>68580</xdr:rowOff>
        </xdr:to>
        <xdr:sp macro="" textlink="">
          <xdr:nvSpPr>
            <xdr:cNvPr id="15362" name="Object 3" hidden="1">
              <a:extLst>
                <a:ext uri="{63B3BB69-23CF-44E3-9099-C40C66FF867C}">
                  <a14:compatExt spid="_x0000_s15362"/>
                </a:ext>
                <a:ext uri="{FF2B5EF4-FFF2-40B4-BE49-F238E27FC236}">
                  <a16:creationId xmlns:a16="http://schemas.microsoft.com/office/drawing/2014/main" id="{00000000-0008-0000-1200-000002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190500</xdr:rowOff>
    </xdr:from>
    <xdr:to>
      <xdr:col>4</xdr:col>
      <xdr:colOff>0</xdr:colOff>
      <xdr:row>5</xdr:row>
      <xdr:rowOff>0</xdr:rowOff>
    </xdr:to>
    <xdr:sp macro="" textlink="">
      <xdr:nvSpPr>
        <xdr:cNvPr id="2" name="Rectangle 3">
          <a:extLst>
            <a:ext uri="{FF2B5EF4-FFF2-40B4-BE49-F238E27FC236}">
              <a16:creationId xmlns:a16="http://schemas.microsoft.com/office/drawing/2014/main" id="{00000000-0008-0000-1300-000002000000}"/>
            </a:ext>
          </a:extLst>
        </xdr:cNvPr>
        <xdr:cNvSpPr>
          <a:spLocks noChangeArrowheads="1"/>
        </xdr:cNvSpPr>
      </xdr:nvSpPr>
      <xdr:spPr bwMode="auto">
        <a:xfrm>
          <a:off x="762000" y="190500"/>
          <a:ext cx="7715250" cy="1028700"/>
        </a:xfrm>
        <a:prstGeom prst="rect">
          <a:avLst/>
        </a:prstGeom>
        <a:solidFill>
          <a:srgbClr val="00B050"/>
        </a:solidFill>
        <a:ln w="25400" cmpd="dbl">
          <a:solidFill>
            <a:srgbClr val="000000"/>
          </a:solidFill>
          <a:miter lim="800000"/>
          <a:headEnd/>
          <a:tailEnd/>
        </a:ln>
      </xdr:spPr>
    </xdr:sp>
    <xdr:clientData/>
  </xdr:twoCellAnchor>
  <xdr:twoCellAnchor>
    <xdr:from>
      <xdr:col>1</xdr:col>
      <xdr:colOff>28574</xdr:colOff>
      <xdr:row>1</xdr:row>
      <xdr:rowOff>28575</xdr:rowOff>
    </xdr:from>
    <xdr:to>
      <xdr:col>3</xdr:col>
      <xdr:colOff>1323974</xdr:colOff>
      <xdr:row>4</xdr:row>
      <xdr:rowOff>257175</xdr:rowOff>
    </xdr:to>
    <xdr:sp macro="" textlink="">
      <xdr:nvSpPr>
        <xdr:cNvPr id="3" name="Oval 4">
          <a:extLst>
            <a:ext uri="{FF2B5EF4-FFF2-40B4-BE49-F238E27FC236}">
              <a16:creationId xmlns:a16="http://schemas.microsoft.com/office/drawing/2014/main" id="{00000000-0008-0000-1300-000003000000}"/>
            </a:ext>
          </a:extLst>
        </xdr:cNvPr>
        <xdr:cNvSpPr>
          <a:spLocks noChangeArrowheads="1"/>
        </xdr:cNvSpPr>
      </xdr:nvSpPr>
      <xdr:spPr bwMode="auto">
        <a:xfrm>
          <a:off x="790574" y="228600"/>
          <a:ext cx="7667625" cy="971550"/>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rgbClr val="000000"/>
              </a:solidFill>
              <a:latin typeface="Lucida Handwriting"/>
            </a:rPr>
            <a:t>Crédit des contributions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28574</xdr:colOff>
      <xdr:row>3</xdr:row>
      <xdr:rowOff>123826</xdr:rowOff>
    </xdr:from>
    <xdr:to>
      <xdr:col>10</xdr:col>
      <xdr:colOff>0</xdr:colOff>
      <xdr:row>56</xdr:row>
      <xdr:rowOff>142875</xdr:rowOff>
    </xdr:to>
    <xdr:sp macro="" textlink="" fLocksText="0">
      <xdr:nvSpPr>
        <xdr:cNvPr id="2" name="Texte 6">
          <a:extLst>
            <a:ext uri="{FF2B5EF4-FFF2-40B4-BE49-F238E27FC236}">
              <a16:creationId xmlns:a16="http://schemas.microsoft.com/office/drawing/2014/main" id="{00000000-0008-0000-0200-000002000000}"/>
            </a:ext>
          </a:extLst>
        </xdr:cNvPr>
        <xdr:cNvSpPr txBox="1">
          <a:spLocks noChangeArrowheads="1"/>
        </xdr:cNvSpPr>
      </xdr:nvSpPr>
      <xdr:spPr bwMode="auto">
        <a:xfrm>
          <a:off x="266699" y="695326"/>
          <a:ext cx="6781801" cy="10125074"/>
        </a:xfrm>
        <a:prstGeom prst="rect">
          <a:avLst/>
        </a:prstGeom>
        <a:solidFill>
          <a:srgbClr val="FFFFFF"/>
        </a:solidFill>
        <a:ln w="9525">
          <a:noFill/>
          <a:miter lim="800000"/>
          <a:headEnd/>
          <a:tailEnd/>
        </a:ln>
      </xdr:spPr>
      <xdr:txBody>
        <a:bodyPr vertOverflow="clip" wrap="square" lIns="36576" tIns="27432" rIns="36576"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1" strike="noStrike">
              <a:solidFill>
                <a:schemeClr val="accent1"/>
              </a:solidFill>
              <a:latin typeface="Arial"/>
              <a:ea typeface="+mn-ea"/>
              <a:cs typeface="Arial"/>
            </a:rPr>
            <a:t>Une conjoncture économique peu favorable au troisième trimestre 2024</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Le</a:t>
          </a:r>
          <a:r>
            <a:rPr lang="fr-FR" sz="1300" b="1" i="0" strike="noStrike" baseline="0">
              <a:solidFill>
                <a:srgbClr val="000000"/>
              </a:solidFill>
              <a:latin typeface="Arial"/>
              <a:ea typeface="+mn-ea"/>
              <a:cs typeface="Arial"/>
            </a:rPr>
            <a:t> troisième</a:t>
          </a:r>
          <a:r>
            <a:rPr lang="fr-FR" sz="1300" b="1" i="0" strike="noStrike">
              <a:solidFill>
                <a:srgbClr val="000000"/>
              </a:solidFill>
              <a:latin typeface="Arial"/>
              <a:ea typeface="+mn-ea"/>
              <a:cs typeface="Arial"/>
            </a:rPr>
            <a:t> trimestre 2024 est</a:t>
          </a:r>
          <a:r>
            <a:rPr lang="fr-FR" sz="1300" b="1" i="0" strike="noStrike" baseline="0">
              <a:solidFill>
                <a:srgbClr val="000000"/>
              </a:solidFill>
              <a:latin typeface="Arial"/>
              <a:ea typeface="+mn-ea"/>
              <a:cs typeface="Arial"/>
            </a:rPr>
            <a:t> marqué</a:t>
          </a:r>
          <a:r>
            <a:rPr lang="fr-FR" sz="1300" b="1" i="0" strike="noStrike">
              <a:solidFill>
                <a:srgbClr val="000000"/>
              </a:solidFill>
              <a:latin typeface="Arial"/>
              <a:ea typeface="+mn-ea"/>
              <a:cs typeface="Arial"/>
            </a:rPr>
            <a:t> par une</a:t>
          </a:r>
          <a:r>
            <a:rPr lang="fr-FR" sz="1300" b="1" i="0" strike="noStrike" baseline="0">
              <a:solidFill>
                <a:srgbClr val="000000"/>
              </a:solidFill>
              <a:latin typeface="Arial"/>
              <a:ea typeface="+mn-ea"/>
              <a:cs typeface="Arial"/>
            </a:rPr>
            <a:t> hausse</a:t>
          </a:r>
          <a:r>
            <a:rPr lang="fr-FR" sz="1300" b="1" i="0" strike="noStrike">
              <a:solidFill>
                <a:srgbClr val="000000"/>
              </a:solidFill>
              <a:latin typeface="Arial"/>
              <a:ea typeface="+mn-ea"/>
              <a:cs typeface="Arial"/>
            </a:rPr>
            <a:t> du taux</a:t>
          </a:r>
          <a:r>
            <a:rPr lang="fr-FR" sz="1300" b="1" i="0" strike="noStrike" baseline="0">
              <a:solidFill>
                <a:srgbClr val="000000"/>
              </a:solidFill>
              <a:latin typeface="Arial"/>
              <a:ea typeface="+mn-ea"/>
              <a:cs typeface="Arial"/>
            </a:rPr>
            <a:t> d'inflation</a:t>
          </a:r>
          <a:r>
            <a:rPr lang="fr-FR" sz="1300" b="1" i="0" strike="noStrike">
              <a:solidFill>
                <a:srgbClr val="000000"/>
              </a:solidFill>
              <a:latin typeface="Arial"/>
              <a:ea typeface="+mn-ea"/>
              <a:cs typeface="Arial"/>
            </a:rPr>
            <a:t>. </a:t>
          </a:r>
          <a:r>
            <a:rPr lang="fr-FR" sz="1300" b="0" i="0" strike="noStrike">
              <a:solidFill>
                <a:srgbClr val="000000"/>
              </a:solidFill>
              <a:latin typeface="Arial"/>
              <a:ea typeface="+mn-ea"/>
              <a:cs typeface="Arial"/>
            </a:rPr>
            <a:t>En glissement trimestriel, le niveau général des prix à la consommation</a:t>
          </a:r>
          <a:r>
            <a:rPr lang="fr-FR" sz="1300" b="0" i="0" strike="noStrike" baseline="0">
              <a:solidFill>
                <a:srgbClr val="000000"/>
              </a:solidFill>
              <a:latin typeface="Arial"/>
              <a:ea typeface="+mn-ea"/>
              <a:cs typeface="Arial"/>
            </a:rPr>
            <a:t> </a:t>
          </a:r>
          <a:r>
            <a:rPr lang="fr-FR" sz="1300" b="0" i="0" strike="noStrike">
              <a:solidFill>
                <a:srgbClr val="000000"/>
              </a:solidFill>
              <a:latin typeface="Arial"/>
              <a:ea typeface="+mn-ea"/>
              <a:cs typeface="Arial"/>
            </a:rPr>
            <a:t>croit</a:t>
          </a:r>
          <a:r>
            <a:rPr lang="fr-FR" sz="1300" b="0" i="0" strike="noStrike" baseline="0">
              <a:solidFill>
                <a:srgbClr val="000000"/>
              </a:solidFill>
              <a:latin typeface="Arial"/>
              <a:ea typeface="+mn-ea"/>
              <a:cs typeface="Arial"/>
            </a:rPr>
            <a:t> de </a:t>
          </a:r>
          <a:r>
            <a:rPr lang="fr-FR" sz="1300" b="0" i="0" strike="noStrike">
              <a:solidFill>
                <a:srgbClr val="000000"/>
              </a:solidFill>
              <a:latin typeface="Arial"/>
              <a:ea typeface="+mn-ea"/>
              <a:cs typeface="Arial"/>
            </a:rPr>
            <a:t>3,7% et de </a:t>
          </a:r>
          <a:r>
            <a:rPr lang="fr-FR" sz="1300" b="0" i="0" strike="noStrike">
              <a:solidFill>
                <a:sysClr val="windowText" lastClr="000000"/>
              </a:solidFill>
              <a:latin typeface="Arial"/>
              <a:ea typeface="+mn-ea"/>
              <a:cs typeface="Arial"/>
            </a:rPr>
            <a:t>5,4% </a:t>
          </a:r>
          <a:r>
            <a:rPr lang="fr-FR" sz="1300" b="0" i="0" strike="noStrike">
              <a:solidFill>
                <a:srgbClr val="000000"/>
              </a:solidFill>
              <a:latin typeface="Arial"/>
              <a:ea typeface="+mn-ea"/>
              <a:cs typeface="Arial"/>
            </a:rPr>
            <a:t>en rythme annuel. Cette inflation est imputable aux produits du secteur primaire</a:t>
          </a:r>
          <a:r>
            <a:rPr lang="fr-FR" sz="1300" b="0" i="0" strike="noStrike" baseline="0">
              <a:solidFill>
                <a:srgbClr val="000000"/>
              </a:solidFill>
              <a:latin typeface="Arial"/>
              <a:ea typeface="+mn-ea"/>
              <a:cs typeface="Arial"/>
            </a:rPr>
            <a:t> dont la variation en rythme annuel</a:t>
          </a:r>
          <a:r>
            <a:rPr lang="fr-FR" sz="1300" b="0" i="0" strike="noStrike">
              <a:solidFill>
                <a:srgbClr val="000000"/>
              </a:solidFill>
              <a:latin typeface="Arial"/>
              <a:ea typeface="+mn-ea"/>
              <a:cs typeface="Arial"/>
            </a:rPr>
            <a:t> est ressorti </a:t>
          </a:r>
          <a:r>
            <a:rPr lang="fr-FR" sz="1300" b="0" i="0" strike="noStrike">
              <a:solidFill>
                <a:sysClr val="windowText" lastClr="000000"/>
              </a:solidFill>
              <a:latin typeface="Arial"/>
              <a:ea typeface="+mn-ea"/>
              <a:cs typeface="Arial"/>
            </a:rPr>
            <a:t>à 11,8% contre 0,7% et 0,5% respectivement pour les secteurs secondaire et tertiaire. Selon la provenance des produits, l'inflation est essentiellement portée par les biens locaux (+7,2%).</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Les prix au producteur des principaux produits céréaliers </a:t>
          </a:r>
          <a:r>
            <a:rPr lang="fr-FR" sz="1300" b="0" i="0" strike="noStrike">
              <a:solidFill>
                <a:srgbClr val="000000"/>
              </a:solidFill>
              <a:latin typeface="Arial"/>
              <a:ea typeface="+mn-ea"/>
              <a:cs typeface="Arial"/>
            </a:rPr>
            <a:t>croissent tous </a:t>
          </a:r>
          <a:r>
            <a:rPr lang="fr-FR" sz="1300" b="1" i="0" strike="noStrike" baseline="0">
              <a:solidFill>
                <a:srgbClr val="000000"/>
              </a:solidFill>
              <a:latin typeface="Arial"/>
              <a:ea typeface="+mn-ea"/>
              <a:cs typeface="Arial"/>
            </a:rPr>
            <a:t>en rythme trimestriel et annuel.</a:t>
          </a:r>
          <a:r>
            <a:rPr lang="fr-FR" sz="1300" b="1" i="0" strike="noStrike">
              <a:solidFill>
                <a:srgbClr val="000000"/>
              </a:solidFill>
              <a:latin typeface="Arial"/>
              <a:ea typeface="+mn-ea"/>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Les prix au producteur et à l'exportation de</a:t>
          </a:r>
          <a:r>
            <a:rPr lang="fr-FR" sz="1300" b="1" i="0" strike="noStrike" baseline="0">
              <a:solidFill>
                <a:srgbClr val="000000"/>
              </a:solidFill>
              <a:latin typeface="Arial"/>
              <a:ea typeface="+mn-ea"/>
              <a:cs typeface="Arial"/>
            </a:rPr>
            <a:t> </a:t>
          </a:r>
          <a:r>
            <a:rPr lang="fr-FR" sz="1300" b="1" i="0" strike="noStrike">
              <a:solidFill>
                <a:srgbClr val="000000"/>
              </a:solidFill>
              <a:latin typeface="Arial"/>
              <a:ea typeface="+mn-ea"/>
              <a:cs typeface="Arial"/>
            </a:rPr>
            <a:t>la plupart des espèces animales </a:t>
          </a:r>
          <a:r>
            <a:rPr lang="fr-FR" sz="1300" b="0" i="0" strike="noStrike">
              <a:solidFill>
                <a:srgbClr val="000000"/>
              </a:solidFill>
              <a:latin typeface="Arial"/>
              <a:ea typeface="+mn-ea"/>
              <a:cs typeface="Arial"/>
            </a:rPr>
            <a:t>baissent aussi </a:t>
          </a:r>
          <a:r>
            <a:rPr lang="fr-FR" sz="1300" b="1" i="0" strike="noStrike">
              <a:solidFill>
                <a:srgbClr val="000000"/>
              </a:solidFill>
              <a:latin typeface="Arial"/>
              <a:ea typeface="+mn-ea"/>
              <a:cs typeface="Arial"/>
            </a:rPr>
            <a:t>bien en glissement trimestriel qu’annuel. </a:t>
          </a:r>
          <a:r>
            <a:rPr lang="fr-FR" sz="1300" b="0" i="0" strike="noStrike">
              <a:solidFill>
                <a:srgbClr val="000000"/>
              </a:solidFill>
              <a:latin typeface="Arial"/>
              <a:ea typeface="+mn-ea"/>
              <a:cs typeface="Arial"/>
            </a:rPr>
            <a:t>Les</a:t>
          </a:r>
          <a:r>
            <a:rPr lang="fr-FR" sz="1300" b="0" i="0" strike="noStrike" baseline="0">
              <a:solidFill>
                <a:srgbClr val="000000"/>
              </a:solidFill>
              <a:latin typeface="Arial"/>
              <a:ea typeface="+mn-ea"/>
              <a:cs typeface="Arial"/>
            </a:rPr>
            <a:t> prix moyens au producteur de la pintade et le prix à l'exportation du poulet sont les seuls qui augmentent au niveau du secteur de l'élevage.</a:t>
          </a: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Les exportations des biens augmentent de 4,7% en rythme trimestriel et de 37,0% en rythme annuel en passant de 838,2 milliards de Fcfa au premier trimestre 2024, à 817,0 milliards de Fcfa au</a:t>
          </a:r>
          <a:r>
            <a:rPr lang="fr-FR" sz="1300" b="1" i="0" strike="noStrike" baseline="0">
              <a:solidFill>
                <a:srgbClr val="000000"/>
              </a:solidFill>
              <a:latin typeface="Arial"/>
              <a:ea typeface="+mn-ea"/>
              <a:cs typeface="Arial"/>
            </a:rPr>
            <a:t> deuxième</a:t>
          </a:r>
          <a:r>
            <a:rPr lang="fr-FR" sz="1300" b="1" i="0" strike="noStrike">
              <a:solidFill>
                <a:srgbClr val="000000"/>
              </a:solidFill>
              <a:latin typeface="Arial"/>
              <a:ea typeface="+mn-ea"/>
              <a:cs typeface="Arial"/>
            </a:rPr>
            <a:t> trimestre et</a:t>
          </a:r>
          <a:r>
            <a:rPr lang="fr-FR" sz="1300" b="1" i="0" strike="noStrike" baseline="0">
              <a:solidFill>
                <a:srgbClr val="000000"/>
              </a:solidFill>
              <a:latin typeface="Arial"/>
              <a:ea typeface="+mn-ea"/>
              <a:cs typeface="Arial"/>
            </a:rPr>
            <a:t> à 855,2 milliards de Fcfa  au troisième trimestre</a:t>
          </a:r>
          <a:r>
            <a:rPr lang="fr-FR" sz="1300" b="1" i="0" strike="noStrike">
              <a:solidFill>
                <a:srgbClr val="000000"/>
              </a:solidFill>
              <a:latin typeface="Arial"/>
              <a:ea typeface="+mn-ea"/>
              <a:cs typeface="Arial"/>
            </a:rPr>
            <a:t>. </a:t>
          </a:r>
          <a:r>
            <a:rPr lang="fr-FR" sz="1300" b="0" i="0" strike="noStrike">
              <a:solidFill>
                <a:srgbClr val="000000"/>
              </a:solidFill>
              <a:latin typeface="Arial"/>
              <a:ea typeface="+mn-ea"/>
              <a:cs typeface="Arial"/>
            </a:rPr>
            <a:t>Quant aux importations, elles se sont établies à 918,7 milliards de Fcfa au premier trimestre 2024, à</a:t>
          </a:r>
          <a:r>
            <a:rPr lang="fr-FR" sz="1300" b="0" i="0" strike="noStrike" baseline="0">
              <a:solidFill>
                <a:srgbClr val="000000"/>
              </a:solidFill>
              <a:latin typeface="Arial"/>
              <a:ea typeface="+mn-ea"/>
              <a:cs typeface="Arial"/>
            </a:rPr>
            <a:t> 908,6 milliards de Fcfa au deuxième trimestre</a:t>
          </a:r>
          <a:r>
            <a:rPr lang="fr-FR" sz="1300" b="0" i="0" strike="noStrike">
              <a:solidFill>
                <a:srgbClr val="000000"/>
              </a:solidFill>
              <a:latin typeface="Arial"/>
              <a:ea typeface="+mn-ea"/>
              <a:cs typeface="Arial"/>
            </a:rPr>
            <a:t> et ressorties, à 1005,6 milliards de Fcfa au troisième trimestre 2024,</a:t>
          </a:r>
          <a:r>
            <a:rPr lang="fr-FR" sz="1300" b="0" i="0" strike="noStrike" baseline="0">
              <a:solidFill>
                <a:srgbClr val="000000"/>
              </a:solidFill>
              <a:latin typeface="Arial"/>
              <a:ea typeface="+mn-ea"/>
              <a:cs typeface="Arial"/>
            </a:rPr>
            <a:t> </a:t>
          </a:r>
          <a:r>
            <a:rPr lang="fr-FR" sz="1300" b="0" i="0" strike="noStrike">
              <a:solidFill>
                <a:sysClr val="windowText" lastClr="000000"/>
              </a:solidFill>
              <a:latin typeface="Arial"/>
              <a:ea typeface="+mn-ea"/>
              <a:cs typeface="Arial"/>
            </a:rPr>
            <a:t>soit une progression de 15,9% en glissement annuel </a:t>
          </a:r>
          <a:r>
            <a:rPr lang="fr-FR" sz="1300" b="0" i="0" strike="noStrike">
              <a:solidFill>
                <a:srgbClr val="000000"/>
              </a:solidFill>
              <a:latin typeface="Arial"/>
              <a:ea typeface="+mn-ea"/>
              <a:cs typeface="Arial"/>
            </a:rPr>
            <a:t>et de 10,7% en rythme trimestriel.</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A fin septembre 2024, le TOFE affiche un niveau de mobilisation des recettes de </a:t>
          </a:r>
          <a:br>
            <a:rPr lang="fr-FR" sz="1300" b="1" i="0" strike="noStrike">
              <a:solidFill>
                <a:srgbClr val="000000"/>
              </a:solidFill>
              <a:latin typeface="Arial"/>
              <a:ea typeface="+mn-ea"/>
              <a:cs typeface="Arial"/>
            </a:rPr>
          </a:br>
          <a:r>
            <a:rPr lang="fr-FR" sz="1300" b="1" i="0" strike="noStrike">
              <a:solidFill>
                <a:srgbClr val="000000"/>
              </a:solidFill>
              <a:latin typeface="Arial"/>
              <a:ea typeface="+mn-ea"/>
              <a:cs typeface="Arial"/>
            </a:rPr>
            <a:t>2 207,7 milliards de FCFA contre 2 017,5 milliards de FCFA à fin septembre 2023, soit un accroissement de 190,2 milliards de FCFA (+9,4%).</a:t>
          </a:r>
          <a:r>
            <a:rPr lang="fr-FR" sz="1300" b="1" i="0" strike="noStrike" baseline="0">
              <a:solidFill>
                <a:srgbClr val="000000"/>
              </a:solidFill>
              <a:latin typeface="Arial"/>
              <a:ea typeface="+mn-ea"/>
              <a:cs typeface="Arial"/>
            </a:rPr>
            <a:t> </a:t>
          </a:r>
          <a:r>
            <a:rPr lang="fr-FR" sz="1300" b="0" i="0" strike="noStrike" baseline="0">
              <a:solidFill>
                <a:srgbClr val="000000"/>
              </a:solidFill>
              <a:latin typeface="Arial"/>
              <a:ea typeface="+mn-ea"/>
              <a:cs typeface="Arial"/>
            </a:rPr>
            <a:t>Les recettes fiscales se chiffrent à 1 862,1 milliards de FCFA à fin septembre 2024 contre 1 620,3 milliards de FCFA à fin septembre 2023, soit un accroissement de 241,8 milliards de FCFA (+14,9%). Les dépenses se sont établies à 2 696,4 milliards de FCFA à fin septembre 2024 contre 2 474,0 milliards de FCFA à la même période en 2023, soit une augmentation de 222,5  milliards de FCFA (+9,0%). Cette évolution est imputable aussi bien aux charges (+210,5 milliards de FCFA) qu'aux acquisitions nettes d’actifs non financiers (+11,9 milliards de FCFA).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Au</a:t>
          </a:r>
          <a:r>
            <a:rPr lang="fr-FR" sz="1300" b="1" i="0" strike="noStrike" baseline="0">
              <a:solidFill>
                <a:srgbClr val="000000"/>
              </a:solidFill>
              <a:latin typeface="Arial"/>
              <a:ea typeface="+mn-ea"/>
              <a:cs typeface="Arial"/>
            </a:rPr>
            <a:t> deuxième</a:t>
          </a:r>
          <a:r>
            <a:rPr lang="fr-FR" sz="1300" b="1" i="0" strike="noStrike">
              <a:solidFill>
                <a:srgbClr val="000000"/>
              </a:solidFill>
              <a:latin typeface="Arial"/>
              <a:ea typeface="+mn-ea"/>
              <a:cs typeface="Arial"/>
            </a:rPr>
            <a:t> trimestre 2024, le PIB réel croit légèrement de 0,6% en rythme trimestriel et de 5,0% en glissement annuel. </a:t>
          </a:r>
          <a:r>
            <a:rPr lang="fr-FR" sz="1300" b="0" i="0" strike="noStrike">
              <a:solidFill>
                <a:srgbClr val="000000"/>
              </a:solidFill>
              <a:latin typeface="Arial"/>
              <a:ea typeface="+mn-ea"/>
              <a:cs typeface="Arial"/>
            </a:rPr>
            <a:t>Ce rythme de la croissance est porté positivement par les secteurs tertiaire (+6,4%) et primaire (+9,0%), mais négativement par le secondaire (-1,2%).</a:t>
          </a:r>
          <a:r>
            <a:rPr lang="fr-FR" sz="1300" b="1" i="0" strike="noStrike">
              <a:solidFill>
                <a:srgbClr val="000000"/>
              </a:solidFill>
              <a:latin typeface="Arial"/>
              <a:ea typeface="+mn-ea"/>
              <a:cs typeface="Arial"/>
            </a:rPr>
            <a:t> </a:t>
          </a:r>
          <a:r>
            <a:rPr lang="fr-FR" sz="1300" b="0" i="0" strike="noStrike">
              <a:solidFill>
                <a:srgbClr val="000000"/>
              </a:solidFill>
              <a:latin typeface="Arial"/>
              <a:ea typeface="+mn-ea"/>
              <a:cs typeface="Arial"/>
            </a:rPr>
            <a:t>Le secteur tertiaire reste le moteur de la croissance avec une contribution de 2,8 points de croissance devant le secteur primaire avec 1,5 point de croissance et le secteur secondaire avec -0,4 point de croissance.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a:solidFill>
                <a:srgbClr val="000000"/>
              </a:solidFill>
              <a:latin typeface="Arial"/>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La production industrielle en volume enregistre une hausse au</a:t>
          </a:r>
          <a:r>
            <a:rPr lang="fr-FR" sz="1300" b="1" i="0" strike="noStrike" baseline="0">
              <a:solidFill>
                <a:srgbClr val="000000"/>
              </a:solidFill>
              <a:latin typeface="Arial"/>
              <a:ea typeface="+mn-ea"/>
              <a:cs typeface="Arial"/>
            </a:rPr>
            <a:t> deuxième</a:t>
          </a:r>
          <a:r>
            <a:rPr lang="fr-FR" sz="1300" b="1" i="0" strike="noStrike">
              <a:solidFill>
                <a:srgbClr val="000000"/>
              </a:solidFill>
              <a:latin typeface="Arial"/>
              <a:ea typeface="+mn-ea"/>
              <a:cs typeface="Arial"/>
            </a:rPr>
            <a:t> trimestre 2024 (+5,7%). </a:t>
          </a:r>
          <a:r>
            <a:rPr lang="fr-FR" sz="1300" b="0" i="0" strike="noStrike">
              <a:solidFill>
                <a:srgbClr val="000000"/>
              </a:solidFill>
              <a:latin typeface="Arial"/>
              <a:ea typeface="+mn-ea"/>
              <a:cs typeface="Arial"/>
            </a:rPr>
            <a:t>Cette augmentation est attribuable à celle de la production des industries manufacturières (+26,8%), de la production d’électricité et d’eau (+11,1%) ainsi que de la production observée dans les industries extractives (+7,8%).</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1" i="0" strike="noStrike">
              <a:solidFill>
                <a:srgbClr val="000000"/>
              </a:solidFill>
              <a:latin typeface="Arial"/>
              <a:ea typeface="+mn-ea"/>
              <a:cs typeface="Arial"/>
            </a:rPr>
            <a:t>Dans l’ensemble, les prix de production dans l’industrie sont en hausse au deuxième trimestre 2024 (+0,16%). </a:t>
          </a:r>
          <a:r>
            <a:rPr lang="fr-FR" sz="1300" b="0" i="0" strike="noStrike">
              <a:solidFill>
                <a:srgbClr val="000000"/>
              </a:solidFill>
              <a:latin typeface="Arial"/>
              <a:ea typeface="+mn-ea"/>
              <a:cs typeface="Arial"/>
            </a:rPr>
            <a:t>Cette augmentation des prix est essentiellement attribuable à la hausse des prix de production dans les industries extractives (+0,24%).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ea typeface="+mn-ea"/>
            <a:cs typeface="Arial"/>
          </a:endParaRPr>
        </a:p>
        <a:p>
          <a:pPr marL="1371600" marR="0" lvl="3" indent="0" algn="just" defTabSz="914400" rtl="0" eaLnBrk="1" fontAlgn="auto" latinLnBrk="0" hangingPunct="1">
            <a:lnSpc>
              <a:spcPct val="100000"/>
            </a:lnSpc>
            <a:spcBef>
              <a:spcPts val="0"/>
            </a:spcBef>
            <a:spcAft>
              <a:spcPts val="0"/>
            </a:spcAft>
            <a:buClrTx/>
            <a:buSzTx/>
            <a:buFontTx/>
            <a:buNone/>
            <a:tabLst/>
            <a:defRPr sz="1000"/>
          </a:pPr>
          <a:endParaRPr lang="fr-FR" sz="1500" b="0" i="0" strike="noStrike">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300" b="0" i="0" strike="noStrike" baseline="0">
              <a:solidFill>
                <a:sysClr val="windowText" lastClr="000000"/>
              </a:solidFill>
              <a:latin typeface="Arial"/>
              <a:cs typeface="Arial"/>
            </a:rPr>
            <a:t> </a:t>
          </a:r>
        </a:p>
      </xdr:txBody>
    </xdr:sp>
    <xdr:clientData fLocksWithSheet="0"/>
  </xdr:twoCellAnchor>
  <xdr:twoCellAnchor>
    <xdr:from>
      <xdr:col>1</xdr:col>
      <xdr:colOff>30480</xdr:colOff>
      <xdr:row>0</xdr:row>
      <xdr:rowOff>22860</xdr:rowOff>
    </xdr:from>
    <xdr:to>
      <xdr:col>9</xdr:col>
      <xdr:colOff>788670</xdr:colOff>
      <xdr:row>3</xdr:row>
      <xdr:rowOff>118110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268605" y="22860"/>
          <a:ext cx="6777990" cy="66675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1</xdr:col>
      <xdr:colOff>270510</xdr:colOff>
      <xdr:row>0</xdr:row>
      <xdr:rowOff>106680</xdr:rowOff>
    </xdr:from>
    <xdr:to>
      <xdr:col>9</xdr:col>
      <xdr:colOff>514350</xdr:colOff>
      <xdr:row>3</xdr:row>
      <xdr:rowOff>19050</xdr:rowOff>
    </xdr:to>
    <xdr:sp macro="" textlink="">
      <xdr:nvSpPr>
        <xdr:cNvPr id="4" name="Oval 33">
          <a:extLst>
            <a:ext uri="{FF2B5EF4-FFF2-40B4-BE49-F238E27FC236}">
              <a16:creationId xmlns:a16="http://schemas.microsoft.com/office/drawing/2014/main" id="{00000000-0008-0000-0200-000004000000}"/>
            </a:ext>
          </a:extLst>
        </xdr:cNvPr>
        <xdr:cNvSpPr>
          <a:spLocks noChangeArrowheads="1"/>
        </xdr:cNvSpPr>
      </xdr:nvSpPr>
      <xdr:spPr bwMode="auto">
        <a:xfrm>
          <a:off x="508635" y="106680"/>
          <a:ext cx="6301740" cy="483870"/>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64008" rIns="73152" bIns="0" anchor="ctr" anchorCtr="1" upright="1"/>
        <a:lstStyle/>
        <a:p>
          <a:pPr algn="ctr" rtl="0">
            <a:defRPr sz="1000"/>
          </a:pPr>
          <a:r>
            <a:rPr lang="fr-FR" sz="2600" b="1" i="0" strike="noStrike">
              <a:solidFill>
                <a:sysClr val="windowText" lastClr="000000"/>
              </a:solidFill>
              <a:latin typeface="Lucida Handwriting"/>
            </a:rPr>
            <a:t>Résumé</a:t>
          </a:r>
          <a:r>
            <a:rPr lang="fr-FR" sz="2600" b="1" i="0" strike="noStrike" baseline="0">
              <a:solidFill>
                <a:sysClr val="windowText" lastClr="000000"/>
              </a:solidFill>
              <a:latin typeface="Lucida Handwriting"/>
            </a:rPr>
            <a:t> </a:t>
          </a:r>
          <a:endParaRPr lang="fr-FR" sz="200" b="1" i="0" strike="noStrike">
            <a:solidFill>
              <a:sysClr val="windowText" lastClr="000000"/>
            </a:solidFill>
            <a:latin typeface="Harrington"/>
          </a:endParaRPr>
        </a:p>
        <a:p>
          <a:pPr algn="ctr" rtl="0">
            <a:defRPr sz="1000"/>
          </a:pPr>
          <a:endParaRPr lang="fr-FR" sz="200" b="1" i="0" strike="noStrike">
            <a:solidFill>
              <a:srgbClr val="000000"/>
            </a:solidFill>
            <a:latin typeface="Harringto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xdr:row>
      <xdr:rowOff>14606</xdr:rowOff>
    </xdr:from>
    <xdr:to>
      <xdr:col>4</xdr:col>
      <xdr:colOff>8573</xdr:colOff>
      <xdr:row>4</xdr:row>
      <xdr:rowOff>114301</xdr:rowOff>
    </xdr:to>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38100" y="228919"/>
          <a:ext cx="3027998" cy="6283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030">
              <a:solidFill>
                <a:schemeClr val="dk1"/>
              </a:solidFill>
              <a:effectLst/>
              <a:latin typeface="Arial" panose="020B0604020202020204" pitchFamily="34" charset="0"/>
              <a:ea typeface="+mn-ea"/>
              <a:cs typeface="Arial" panose="020B0604020202020204" pitchFamily="34" charset="0"/>
            </a:rPr>
            <a:t>Au deuxième trimestre 2024, le PIB réel continue de croitre timidement de 0,6% en rythme trimestriel et de 5,0% en glissement annuel.</a:t>
          </a:r>
          <a:endParaRPr lang="fr-FR" sz="1030"/>
        </a:p>
      </xdr:txBody>
    </xdr:sp>
    <xdr:clientData/>
  </xdr:twoCellAnchor>
  <xdr:twoCellAnchor>
    <xdr:from>
      <xdr:col>4</xdr:col>
      <xdr:colOff>92869</xdr:colOff>
      <xdr:row>1</xdr:row>
      <xdr:rowOff>13976</xdr:rowOff>
    </xdr:from>
    <xdr:to>
      <xdr:col>16</xdr:col>
      <xdr:colOff>3852</xdr:colOff>
      <xdr:row>14</xdr:row>
      <xdr:rowOff>51872</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83740</xdr:colOff>
      <xdr:row>4</xdr:row>
      <xdr:rowOff>86049</xdr:rowOff>
    </xdr:from>
    <xdr:to>
      <xdr:col>4</xdr:col>
      <xdr:colOff>32147</xdr:colOff>
      <xdr:row>25</xdr:row>
      <xdr:rowOff>145276</xdr:rowOff>
    </xdr:to>
    <xdr:sp macro="" textlink="">
      <xdr:nvSpPr>
        <xdr:cNvPr id="4" name="ZoneTexte 3">
          <a:extLst>
            <a:ext uri="{FF2B5EF4-FFF2-40B4-BE49-F238E27FC236}">
              <a16:creationId xmlns:a16="http://schemas.microsoft.com/office/drawing/2014/main" id="{00000000-0008-0000-0300-000004000000}"/>
            </a:ext>
          </a:extLst>
        </xdr:cNvPr>
        <xdr:cNvSpPr txBox="1"/>
      </xdr:nvSpPr>
      <xdr:spPr>
        <a:xfrm>
          <a:off x="83740" y="828999"/>
          <a:ext cx="3005932" cy="376207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080" b="1">
              <a:solidFill>
                <a:schemeClr val="dk1"/>
              </a:solidFill>
              <a:effectLst/>
              <a:latin typeface="Arial" panose="020B0604020202020204" pitchFamily="34" charset="0"/>
              <a:ea typeface="+mn-ea"/>
              <a:cs typeface="Arial" panose="020B0604020202020204" pitchFamily="34" charset="0"/>
            </a:rPr>
            <a:t>La</a:t>
          </a:r>
          <a:r>
            <a:rPr lang="fr-FR" sz="1080" b="1" baseline="0">
              <a:solidFill>
                <a:schemeClr val="dk1"/>
              </a:solidFill>
              <a:effectLst/>
              <a:latin typeface="Arial" panose="020B0604020202020204" pitchFamily="34" charset="0"/>
              <a:ea typeface="+mn-ea"/>
              <a:cs typeface="Arial" panose="020B0604020202020204" pitchFamily="34" charset="0"/>
            </a:rPr>
            <a:t> croissance du PIB réel s'accélère légèrement au deuxième trimestre 2024 (+0,6%) en glissement trimestriel après une croissance de 0,1% au premier trimestre. </a:t>
          </a:r>
          <a:endParaRPr lang="fr-FR" sz="1080" b="1" baseline="0">
            <a:solidFill>
              <a:srgbClr val="FF0000"/>
            </a:solidFill>
            <a:effectLst/>
            <a:latin typeface="Arial" panose="020B0604020202020204" pitchFamily="34" charset="0"/>
            <a:ea typeface="+mn-ea"/>
            <a:cs typeface="Arial" panose="020B0604020202020204" pitchFamily="34" charset="0"/>
          </a:endParaRPr>
        </a:p>
        <a:p>
          <a:pPr algn="just"/>
          <a:endParaRPr lang="fr-FR" sz="1080">
            <a:solidFill>
              <a:schemeClr val="dk1"/>
            </a:solidFill>
            <a:effectLst/>
            <a:latin typeface="Arial" panose="020B0604020202020204" pitchFamily="34" charset="0"/>
            <a:ea typeface="+mn-ea"/>
            <a:cs typeface="Arial" panose="020B0604020202020204" pitchFamily="34" charset="0"/>
          </a:endParaRPr>
        </a:p>
        <a:p>
          <a:pPr algn="just"/>
          <a:r>
            <a:rPr lang="fr-FR" sz="1080">
              <a:solidFill>
                <a:schemeClr val="dk1"/>
              </a:solidFill>
              <a:effectLst/>
              <a:latin typeface="Arial" panose="020B0604020202020204" pitchFamily="34" charset="0"/>
              <a:ea typeface="+mn-ea"/>
              <a:cs typeface="Arial" panose="020B0604020202020204" pitchFamily="34" charset="0"/>
            </a:rPr>
            <a:t>Le rythme de l'activité économique s'accélère légèrement au deuxième trimestre 2024 en glissement trimestriel. La croissance réelle du PIB trimestriel s’est située à 0,6% par rapport au trimestre précédent</a:t>
          </a:r>
          <a:r>
            <a:rPr lang="fr-FR" sz="1080" baseline="0">
              <a:solidFill>
                <a:schemeClr val="dk1"/>
              </a:solidFill>
              <a:effectLst/>
              <a:latin typeface="Arial" panose="020B0604020202020204" pitchFamily="34" charset="0"/>
              <a:ea typeface="+mn-ea"/>
              <a:cs typeface="Arial" panose="020B0604020202020204" pitchFamily="34" charset="0"/>
            </a:rPr>
            <a:t> après 0,1% au premier trimestre 2024.</a:t>
          </a:r>
          <a:r>
            <a:rPr lang="fr-FR" sz="1080">
              <a:solidFill>
                <a:schemeClr val="dk1"/>
              </a:solidFill>
              <a:effectLst/>
              <a:latin typeface="Arial" panose="020B0604020202020204" pitchFamily="34" charset="0"/>
              <a:ea typeface="+mn-ea"/>
              <a:cs typeface="Arial" panose="020B0604020202020204" pitchFamily="34" charset="0"/>
            </a:rPr>
            <a:t> Cette</a:t>
          </a:r>
          <a:r>
            <a:rPr lang="fr-FR" sz="1080" baseline="0">
              <a:solidFill>
                <a:schemeClr val="dk1"/>
              </a:solidFill>
              <a:effectLst/>
              <a:latin typeface="Arial" panose="020B0604020202020204" pitchFamily="34" charset="0"/>
              <a:ea typeface="+mn-ea"/>
              <a:cs typeface="Arial" panose="020B0604020202020204" pitchFamily="34" charset="0"/>
            </a:rPr>
            <a:t> </a:t>
          </a:r>
          <a:r>
            <a:rPr lang="fr-FR" sz="1080">
              <a:solidFill>
                <a:schemeClr val="dk1"/>
              </a:solidFill>
              <a:effectLst/>
              <a:latin typeface="Arial" panose="020B0604020202020204" pitchFamily="34" charset="0"/>
              <a:ea typeface="+mn-ea"/>
              <a:cs typeface="Arial" panose="020B0604020202020204" pitchFamily="34" charset="0"/>
            </a:rPr>
            <a:t>performance s'explique essentiellement par la reprise de la croissance dans le secteur tertiaire (+1,5%) due principalement à une hausse des services</a:t>
          </a:r>
          <a:r>
            <a:rPr lang="fr-FR" sz="1080" baseline="0">
              <a:solidFill>
                <a:schemeClr val="dk1"/>
              </a:solidFill>
              <a:effectLst/>
              <a:latin typeface="Arial" panose="020B0604020202020204" pitchFamily="34" charset="0"/>
              <a:ea typeface="+mn-ea"/>
              <a:cs typeface="Arial" panose="020B0604020202020204" pitchFamily="34" charset="0"/>
            </a:rPr>
            <a:t> financiers et assurances</a:t>
          </a:r>
          <a:r>
            <a:rPr lang="fr-FR" sz="1080">
              <a:solidFill>
                <a:schemeClr val="dk1"/>
              </a:solidFill>
              <a:effectLst/>
              <a:latin typeface="Arial" panose="020B0604020202020204" pitchFamily="34" charset="0"/>
              <a:ea typeface="+mn-ea"/>
              <a:cs typeface="Arial" panose="020B0604020202020204" pitchFamily="34" charset="0"/>
            </a:rPr>
            <a:t> (+10,9%), des transport et entreposage (+2,6%) et du commerce et réparation (+1,5%)</a:t>
          </a:r>
          <a:r>
            <a:rPr lang="fr-FR" sz="1080" baseline="0">
              <a:solidFill>
                <a:schemeClr val="dk1"/>
              </a:solidFill>
              <a:effectLst/>
              <a:latin typeface="Arial" panose="020B0604020202020204" pitchFamily="34" charset="0"/>
              <a:ea typeface="+mn-ea"/>
              <a:cs typeface="Arial" panose="020B0604020202020204" pitchFamily="34" charset="0"/>
            </a:rPr>
            <a:t>. Le secteur secondaire a contribué négativement à la croissance économique (-0,5 point). Quant au secteur primaire, la croissance est estimée à 0,8% contribuant  positivement à la croissance globale </a:t>
          </a:r>
          <a:r>
            <a:rPr lang="fr-FR" sz="1080" baseline="0">
              <a:solidFill>
                <a:schemeClr val="dk1"/>
              </a:solidFill>
              <a:effectLst/>
              <a:latin typeface="+mn-lt"/>
              <a:ea typeface="+mn-ea"/>
              <a:cs typeface="+mn-cs"/>
            </a:rPr>
            <a:t>(+0,1 point) </a:t>
          </a:r>
          <a:r>
            <a:rPr lang="fr-FR" sz="1080" baseline="0">
              <a:solidFill>
                <a:schemeClr val="dk1"/>
              </a:solidFill>
              <a:effectLst/>
              <a:latin typeface="Arial" panose="020B0604020202020204" pitchFamily="34" charset="0"/>
              <a:ea typeface="+mn-ea"/>
              <a:cs typeface="Arial" panose="020B0604020202020204" pitchFamily="34" charset="0"/>
            </a:rPr>
            <a:t>.</a:t>
          </a:r>
          <a:endParaRPr lang="fr-FR" sz="108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90489</xdr:colOff>
      <xdr:row>29</xdr:row>
      <xdr:rowOff>30030</xdr:rowOff>
    </xdr:from>
    <xdr:to>
      <xdr:col>7</xdr:col>
      <xdr:colOff>755072</xdr:colOff>
      <xdr:row>40</xdr:row>
      <xdr:rowOff>0</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95250</xdr:colOff>
      <xdr:row>40</xdr:row>
      <xdr:rowOff>0</xdr:rowOff>
    </xdr:from>
    <xdr:to>
      <xdr:col>8</xdr:col>
      <xdr:colOff>0</xdr:colOff>
      <xdr:row>51</xdr:row>
      <xdr:rowOff>186691</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44450</xdr:colOff>
      <xdr:row>40</xdr:row>
      <xdr:rowOff>6350</xdr:rowOff>
    </xdr:from>
    <xdr:to>
      <xdr:col>4</xdr:col>
      <xdr:colOff>88899</xdr:colOff>
      <xdr:row>51</xdr:row>
      <xdr:rowOff>181842</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92870</xdr:colOff>
      <xdr:row>14</xdr:row>
      <xdr:rowOff>47467</xdr:rowOff>
    </xdr:from>
    <xdr:to>
      <xdr:col>16</xdr:col>
      <xdr:colOff>2555</xdr:colOff>
      <xdr:row>29</xdr:row>
      <xdr:rowOff>13813</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53976</xdr:colOff>
      <xdr:row>26</xdr:row>
      <xdr:rowOff>138546</xdr:rowOff>
    </xdr:from>
    <xdr:to>
      <xdr:col>3</xdr:col>
      <xdr:colOff>757239</xdr:colOff>
      <xdr:row>40</xdr:row>
      <xdr:rowOff>0</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53976" y="5129646"/>
          <a:ext cx="2884488" cy="2528454"/>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050" b="1">
              <a:solidFill>
                <a:schemeClr val="dk1"/>
              </a:solidFill>
              <a:effectLst/>
              <a:latin typeface="+mn-lt"/>
              <a:ea typeface="+mn-ea"/>
              <a:cs typeface="+mn-cs"/>
            </a:rPr>
            <a:t>La</a:t>
          </a:r>
          <a:r>
            <a:rPr lang="fr-FR" sz="1050" b="1" baseline="0">
              <a:solidFill>
                <a:schemeClr val="dk1"/>
              </a:solidFill>
              <a:effectLst/>
              <a:latin typeface="+mn-lt"/>
              <a:ea typeface="+mn-ea"/>
              <a:cs typeface="+mn-cs"/>
            </a:rPr>
            <a:t> croissance du PIB réel croit de 5,0% en glissement annuel.</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050">
            <a:effectLst/>
          </a:endParaRPr>
        </a:p>
        <a:p>
          <a:pPr algn="just"/>
          <a:r>
            <a:rPr lang="fr-FR" sz="1050">
              <a:solidFill>
                <a:schemeClr val="dk1"/>
              </a:solidFill>
              <a:effectLst/>
              <a:latin typeface="Arial" panose="020B0604020202020204" pitchFamily="34" charset="0"/>
              <a:ea typeface="+mn-ea"/>
              <a:cs typeface="Arial" panose="020B0604020202020204" pitchFamily="34" charset="0"/>
            </a:rPr>
            <a:t>En glissement annuel, le PIB réel croit de 5,0% au deuxième trimestre 2024. Ce rythme de la croissance est porté positivement par les secteurs tertiaire (+6,4%), primaire (9,0%) et négativement par le secondaire (-1,2%). Les impôts et taxes augmentent de 10,2%. Le secteur tertiaire reste le moteur de la croissance avec une contribution de 2,8 points de croissance devant le secteur primaire avec 1,5 point de croissance et le secteur secondaire avec -0,4 point de croissance.</a:t>
          </a:r>
        </a:p>
        <a:p>
          <a:pPr algn="just"/>
          <a:endParaRPr lang="fr-FR"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67233</xdr:colOff>
      <xdr:row>28</xdr:row>
      <xdr:rowOff>40340</xdr:rowOff>
    </xdr:from>
    <xdr:to>
      <xdr:col>9</xdr:col>
      <xdr:colOff>809625</xdr:colOff>
      <xdr:row>50</xdr:row>
      <xdr:rowOff>156882</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46732</xdr:colOff>
      <xdr:row>51</xdr:row>
      <xdr:rowOff>67733</xdr:rowOff>
    </xdr:from>
    <xdr:to>
      <xdr:col>9</xdr:col>
      <xdr:colOff>791209</xdr:colOff>
      <xdr:row>71</xdr:row>
      <xdr:rowOff>139700</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73028</xdr:colOff>
      <xdr:row>72</xdr:row>
      <xdr:rowOff>52706</xdr:rowOff>
    </xdr:from>
    <xdr:to>
      <xdr:col>9</xdr:col>
      <xdr:colOff>795867</xdr:colOff>
      <xdr:row>92</xdr:row>
      <xdr:rowOff>152400</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67310</xdr:colOff>
      <xdr:row>93</xdr:row>
      <xdr:rowOff>88900</xdr:rowOff>
    </xdr:from>
    <xdr:to>
      <xdr:col>9</xdr:col>
      <xdr:colOff>753745</xdr:colOff>
      <xdr:row>128</xdr:row>
      <xdr:rowOff>179070</xdr:rowOff>
    </xdr:to>
    <xdr:sp macro="" textlink="" fLocksText="0">
      <xdr:nvSpPr>
        <xdr:cNvPr id="5" name="Texte 61">
          <a:extLst>
            <a:ext uri="{FF2B5EF4-FFF2-40B4-BE49-F238E27FC236}">
              <a16:creationId xmlns:a16="http://schemas.microsoft.com/office/drawing/2014/main" id="{00000000-0008-0000-0500-000005000000}"/>
            </a:ext>
          </a:extLst>
        </xdr:cNvPr>
        <xdr:cNvSpPr txBox="1">
          <a:spLocks noChangeArrowheads="1"/>
        </xdr:cNvSpPr>
      </xdr:nvSpPr>
      <xdr:spPr bwMode="auto">
        <a:xfrm>
          <a:off x="311150" y="18666460"/>
          <a:ext cx="10436225" cy="6570980"/>
        </a:xfrm>
        <a:prstGeom prst="rect">
          <a:avLst/>
        </a:prstGeom>
        <a:solidFill>
          <a:srgbClr val="FFFFFF"/>
        </a:solidFill>
        <a:ln w="9525" algn="ctr">
          <a:solidFill>
            <a:srgbClr val="92D050"/>
          </a:solidFill>
          <a:miter lim="800000"/>
          <a:headEnd/>
          <a:tailEnd/>
        </a:ln>
        <a:effectLst/>
      </xdr:spPr>
      <xdr:txBody>
        <a:bodyPr vertOverflow="clip" wrap="square" lIns="36576" tIns="27432" rIns="36576" bIns="0" anchor="t" upright="1"/>
        <a:lstStyle/>
        <a:p>
          <a:pPr marL="0" indent="0" algn="just" rtl="0" eaLnBrk="1" fontAlgn="auto" latinLnBrk="0" hangingPunct="1"/>
          <a:r>
            <a:rPr lang="fr-FR" sz="1800">
              <a:solidFill>
                <a:schemeClr val="dk1"/>
              </a:solidFill>
              <a:effectLst/>
              <a:latin typeface="Arial" panose="020B0604020202020204" pitchFamily="34" charset="0"/>
              <a:ea typeface="+mn-ea"/>
              <a:cs typeface="Arial" panose="020B0604020202020204" pitchFamily="34" charset="0"/>
            </a:rPr>
            <a:t> </a:t>
          </a:r>
          <a:r>
            <a:rPr lang="fr-FR" sz="1800" b="1">
              <a:solidFill>
                <a:schemeClr val="dk1"/>
              </a:solidFill>
              <a:effectLst/>
              <a:latin typeface="Arial" panose="020B0604020202020204" pitchFamily="34" charset="0"/>
              <a:ea typeface="+mn-ea"/>
              <a:cs typeface="Arial" panose="020B0604020202020204" pitchFamily="34" charset="0"/>
            </a:rPr>
            <a:t>Inflation selon les </a:t>
          </a:r>
          <a:r>
            <a:rPr lang="fr-FR" sz="1800" b="1">
              <a:solidFill>
                <a:sysClr val="windowText" lastClr="000000"/>
              </a:solidFill>
              <a:effectLst/>
              <a:latin typeface="Arial" panose="020B0604020202020204" pitchFamily="34" charset="0"/>
              <a:ea typeface="+mn-ea"/>
              <a:cs typeface="Arial" panose="020B0604020202020204" pitchFamily="34" charset="0"/>
            </a:rPr>
            <a:t>fonctions de consommation</a:t>
          </a: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Au troisième trimestre 2024, le niveau général des prix à la consommation a enregistré une hausse de 3,7% en glissement trimestriel et de 5,4% en glissement annuel.</a:t>
          </a:r>
        </a:p>
        <a:p>
          <a:pPr marL="0" indent="0" algn="just" rtl="0" eaLnBrk="1" fontAlgn="auto" latinLnBrk="0" hangingPunct="1"/>
          <a:endParaRPr lang="fr-FR" sz="180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La hausse trimestrielle de 3,7% est soutenue principalement par les "produits alimentaires et boissons non alcoolisées" (+6,9).</a:t>
          </a:r>
          <a:r>
            <a:rPr lang="fr-FR" sz="1800" baseline="0">
              <a:solidFill>
                <a:sysClr val="windowText" lastClr="000000"/>
              </a:solidFill>
              <a:effectLst/>
              <a:latin typeface="Arial" panose="020B0604020202020204" pitchFamily="34" charset="0"/>
              <a:ea typeface="+mn-ea"/>
              <a:cs typeface="Arial" panose="020B0604020202020204" pitchFamily="34" charset="0"/>
            </a:rPr>
            <a:t> L'inflation en glissement trimestriel est atténuée par la baisse des prix pour les fonctions des "boissons alcoolisées, tabacs et stupéfiants" (-2,6%) et des "logements, eau, électricité, gaz, autres comb." (-0,9%). </a:t>
          </a:r>
        </a:p>
        <a:p>
          <a:pPr marL="0" indent="0" algn="just" rtl="0" eaLnBrk="1" fontAlgn="auto" latinLnBrk="0" hangingPunct="1"/>
          <a:endParaRPr lang="fr-FR" sz="180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Quant à l'inflation de 5,4% constatée en glissement annuel, elle est expliquée essentiellement par la hausse des prix</a:t>
          </a:r>
          <a:r>
            <a:rPr lang="fr-FR" sz="1800" baseline="0">
              <a:solidFill>
                <a:sysClr val="windowText" lastClr="000000"/>
              </a:solidFill>
              <a:effectLst/>
              <a:latin typeface="Arial" panose="020B0604020202020204" pitchFamily="34" charset="0"/>
              <a:ea typeface="+mn-ea"/>
              <a:cs typeface="Arial" panose="020B0604020202020204" pitchFamily="34" charset="0"/>
            </a:rPr>
            <a:t> des</a:t>
          </a:r>
          <a:r>
            <a:rPr lang="fr-FR" sz="1800">
              <a:solidFill>
                <a:sysClr val="windowText" lastClr="000000"/>
              </a:solidFill>
              <a:effectLst/>
              <a:latin typeface="Arial" panose="020B0604020202020204" pitchFamily="34" charset="0"/>
              <a:ea typeface="+mn-ea"/>
              <a:cs typeface="Arial" panose="020B0604020202020204" pitchFamily="34" charset="0"/>
            </a:rPr>
            <a:t> "produits alimentaires et boissons non alcoolisées" (+9,7%)</a:t>
          </a:r>
          <a:r>
            <a:rPr lang="fr-FR" sz="1800" baseline="0">
              <a:solidFill>
                <a:sysClr val="windowText" lastClr="000000"/>
              </a:solidFill>
              <a:effectLst/>
              <a:latin typeface="Arial" panose="020B0604020202020204" pitchFamily="34" charset="0"/>
              <a:ea typeface="+mn-ea"/>
              <a:cs typeface="Arial" panose="020B0604020202020204" pitchFamily="34" charset="0"/>
            </a:rPr>
            <a:t> et</a:t>
          </a:r>
          <a:r>
            <a:rPr lang="fr-FR" sz="1800">
              <a:solidFill>
                <a:sysClr val="windowText" lastClr="000000"/>
              </a:solidFill>
              <a:effectLst/>
              <a:latin typeface="Arial" panose="020B0604020202020204" pitchFamily="34" charset="0"/>
              <a:ea typeface="+mn-ea"/>
              <a:cs typeface="Arial" panose="020B0604020202020204" pitchFamily="34" charset="0"/>
            </a:rPr>
            <a:t> de l' "enseignement" (2,6%). L'inflation en glissement annuel est atténuée par la baisse des prix  des "boissons alcoolisées, tabacs et stupéfiants" (-5,6%).</a:t>
          </a:r>
        </a:p>
        <a:p>
          <a:pPr marL="0" indent="0" algn="just" rtl="0" eaLnBrk="1" fontAlgn="auto" latinLnBrk="0" hangingPunct="1"/>
          <a:endParaRPr lang="fr-FR" sz="1800">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A fin septembre 2024, l'inflation moyenne des 12 derniers mois est de 2,9% contre 3,6% à fin septembre 2023 traduisant une diminution de l'inflation de 0,7 points de pourcentage. </a:t>
          </a:r>
        </a:p>
        <a:p>
          <a:pPr algn="just" rtl="0" eaLnBrk="1" fontAlgn="auto" latinLnBrk="0" hangingPunct="1"/>
          <a:endParaRPr lang="fr-FR" sz="1200" b="1" i="0">
            <a:solidFill>
              <a:sysClr val="windowText" lastClr="000000"/>
            </a:solidFill>
            <a:effectLst/>
            <a:latin typeface="Arail"/>
            <a:ea typeface="+mn-ea"/>
            <a:cs typeface="+mn-cs"/>
          </a:endParaRPr>
        </a:p>
        <a:p>
          <a:pPr marL="0" indent="0" algn="just" rtl="0" eaLnBrk="1" fontAlgn="auto" latinLnBrk="0" hangingPunct="1"/>
          <a:r>
            <a:rPr lang="fr-FR" sz="1800" b="1">
              <a:solidFill>
                <a:sysClr val="windowText" lastClr="000000"/>
              </a:solidFill>
              <a:effectLst/>
              <a:latin typeface="Arial" panose="020B0604020202020204" pitchFamily="34" charset="0"/>
              <a:ea typeface="+mn-ea"/>
              <a:cs typeface="Arial" panose="020B0604020202020204" pitchFamily="34" charset="0"/>
            </a:rPr>
            <a:t>Inflation selon l'origine des produits</a:t>
          </a:r>
          <a:endParaRPr lang="fr-BF" sz="1800" b="1">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L'inflation en glissement trimestriel est essentiellement portée par les biens locaux (+5,3%). Les biens importés ayant légèrement</a:t>
          </a:r>
          <a:r>
            <a:rPr lang="fr-FR" sz="1800" baseline="0">
              <a:solidFill>
                <a:sysClr val="windowText" lastClr="000000"/>
              </a:solidFill>
              <a:effectLst/>
              <a:latin typeface="Arial" panose="020B0604020202020204" pitchFamily="34" charset="0"/>
              <a:ea typeface="+mn-ea"/>
              <a:cs typeface="Arial" panose="020B0604020202020204" pitchFamily="34" charset="0"/>
            </a:rPr>
            <a:t> baissé</a:t>
          </a:r>
          <a:r>
            <a:rPr lang="fr-FR" sz="1800">
              <a:solidFill>
                <a:sysClr val="windowText" lastClr="000000"/>
              </a:solidFill>
              <a:effectLst/>
              <a:latin typeface="Arial" panose="020B0604020202020204" pitchFamily="34" charset="0"/>
              <a:ea typeface="+mn-ea"/>
              <a:cs typeface="Arial" panose="020B0604020202020204" pitchFamily="34" charset="0"/>
            </a:rPr>
            <a:t> (-0,1%). L'inflation en glissement annuel des produits locaux est ressortie à 7,2% contre 1,2% pour les produits importés.</a:t>
          </a:r>
        </a:p>
        <a:p>
          <a:pPr algn="just" rtl="0" eaLnBrk="1" fontAlgn="auto" latinLnBrk="0" hangingPunct="1"/>
          <a:endParaRPr lang="fr-BF" sz="1200">
            <a:solidFill>
              <a:srgbClr val="FF0000"/>
            </a:solidFill>
            <a:effectLst/>
            <a:latin typeface="Arail"/>
          </a:endParaRPr>
        </a:p>
        <a:p>
          <a:pPr marL="0" indent="0" algn="just" rtl="0" eaLnBrk="1" fontAlgn="auto" latinLnBrk="0" hangingPunct="1"/>
          <a:r>
            <a:rPr lang="fr-FR" sz="1800" b="1">
              <a:solidFill>
                <a:sysClr val="windowText" lastClr="000000"/>
              </a:solidFill>
              <a:effectLst/>
              <a:latin typeface="Arial" panose="020B0604020202020204" pitchFamily="34" charset="0"/>
              <a:ea typeface="+mn-ea"/>
              <a:cs typeface="Arial" panose="020B0604020202020204" pitchFamily="34" charset="0"/>
            </a:rPr>
            <a:t>Inflation selon le secteur de production</a:t>
          </a:r>
          <a:endParaRPr lang="fr-BF" sz="1800" b="1">
            <a:solidFill>
              <a:sysClr val="windowText" lastClr="000000"/>
            </a:solidFill>
            <a:effectLst/>
            <a:latin typeface="Arial" panose="020B0604020202020204" pitchFamily="34" charset="0"/>
            <a:ea typeface="+mn-ea"/>
            <a:cs typeface="Arial" panose="020B0604020202020204" pitchFamily="34" charset="0"/>
          </a:endParaRPr>
        </a:p>
        <a:p>
          <a:pPr marL="0" indent="0" algn="just" rtl="0" eaLnBrk="1" fontAlgn="auto" latinLnBrk="0" hangingPunct="1"/>
          <a:r>
            <a:rPr lang="fr-FR" sz="1800">
              <a:solidFill>
                <a:sysClr val="windowText" lastClr="000000"/>
              </a:solidFill>
              <a:effectLst/>
              <a:latin typeface="Arial" panose="020B0604020202020204" pitchFamily="34" charset="0"/>
              <a:ea typeface="+mn-ea"/>
              <a:cs typeface="Arial" panose="020B0604020202020204" pitchFamily="34" charset="0"/>
            </a:rPr>
            <a:t>L'inflation au troisième trimestre est surtout imputable aux produits du secteur primaire. Le taux d'inflation en variation annuelle est ressorti à 11,8% pour le secteur primaire contre 0,7% et 0,5% respectivement pour les secteurs secondaire et tertiaire.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73026</xdr:colOff>
      <xdr:row>45</xdr:row>
      <xdr:rowOff>162560</xdr:rowOff>
    </xdr:from>
    <xdr:to>
      <xdr:col>2</xdr:col>
      <xdr:colOff>15241</xdr:colOff>
      <xdr:row>49</xdr:row>
      <xdr:rowOff>76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6" y="10363835"/>
          <a:ext cx="751840" cy="751916"/>
        </a:xfrm>
        <a:prstGeom prst="rect">
          <a:avLst/>
        </a:prstGeom>
        <a:ln>
          <a:solidFill>
            <a:srgbClr val="288D23"/>
          </a:solidFill>
        </a:ln>
      </xdr:spPr>
    </xdr:pic>
    <xdr:clientData/>
  </xdr:twoCellAnchor>
  <xdr:twoCellAnchor editAs="oneCell">
    <xdr:from>
      <xdr:col>1</xdr:col>
      <xdr:colOff>516255</xdr:colOff>
      <xdr:row>70</xdr:row>
      <xdr:rowOff>90208</xdr:rowOff>
    </xdr:from>
    <xdr:to>
      <xdr:col>2</xdr:col>
      <xdr:colOff>306433</xdr:colOff>
      <xdr:row>72</xdr:row>
      <xdr:rowOff>185988</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6255" y="15930283"/>
          <a:ext cx="599803" cy="552980"/>
        </a:xfrm>
        <a:prstGeom prst="rect">
          <a:avLst/>
        </a:prstGeom>
      </xdr:spPr>
    </xdr:pic>
    <xdr:clientData/>
  </xdr:twoCellAnchor>
  <xdr:twoCellAnchor editAs="oneCell">
    <xdr:from>
      <xdr:col>2</xdr:col>
      <xdr:colOff>42761</xdr:colOff>
      <xdr:row>70</xdr:row>
      <xdr:rowOff>86060</xdr:rowOff>
    </xdr:from>
    <xdr:to>
      <xdr:col>3</xdr:col>
      <xdr:colOff>1687</xdr:colOff>
      <xdr:row>72</xdr:row>
      <xdr:rowOff>205739</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2386" y="15926135"/>
          <a:ext cx="768551" cy="576879"/>
        </a:xfrm>
        <a:prstGeom prst="rect">
          <a:avLst/>
        </a:prstGeom>
      </xdr:spPr>
    </xdr:pic>
    <xdr:clientData/>
  </xdr:twoCellAnchor>
  <xdr:twoCellAnchor>
    <xdr:from>
      <xdr:col>1</xdr:col>
      <xdr:colOff>35859</xdr:colOff>
      <xdr:row>15</xdr:row>
      <xdr:rowOff>62752</xdr:rowOff>
    </xdr:from>
    <xdr:to>
      <xdr:col>7</xdr:col>
      <xdr:colOff>13447</xdr:colOff>
      <xdr:row>25</xdr:row>
      <xdr:rowOff>76199</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42862</xdr:colOff>
      <xdr:row>6</xdr:row>
      <xdr:rowOff>80683</xdr:rowOff>
    </xdr:from>
    <xdr:to>
      <xdr:col>7</xdr:col>
      <xdr:colOff>12790</xdr:colOff>
      <xdr:row>11</xdr:row>
      <xdr:rowOff>168275</xdr:rowOff>
    </xdr:to>
    <xdr:sp macro="" textlink="" fLocksText="0">
      <xdr:nvSpPr>
        <xdr:cNvPr id="6" name="Texte 61">
          <a:extLst>
            <a:ext uri="{FF2B5EF4-FFF2-40B4-BE49-F238E27FC236}">
              <a16:creationId xmlns:a16="http://schemas.microsoft.com/office/drawing/2014/main" id="{00000000-0008-0000-0600-000006000000}"/>
            </a:ext>
          </a:extLst>
        </xdr:cNvPr>
        <xdr:cNvSpPr txBox="1">
          <a:spLocks noChangeArrowheads="1"/>
        </xdr:cNvSpPr>
      </xdr:nvSpPr>
      <xdr:spPr bwMode="auto">
        <a:xfrm>
          <a:off x="42862" y="1452283"/>
          <a:ext cx="4827678" cy="1230592"/>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0" i="0" strike="noStrike">
              <a:solidFill>
                <a:srgbClr val="000000"/>
              </a:solidFill>
              <a:latin typeface="Arial"/>
              <a:ea typeface="+mn-ea"/>
              <a:cs typeface="Arial"/>
            </a:rPr>
            <a:t>La production industrielle en volume enregistre une hausse de 5,7% au deuxième trimestre 2024 par rapport au trimestre précédent. Cette augmentation est attribuable à celle de la production des industries manufacturières (+26,8%), de la production d’électricité et d’eau (+11,1%) ainsi que de la production observée dans les industries extractives (+7,8%).</a:t>
          </a:r>
        </a:p>
      </xdr:txBody>
    </xdr:sp>
    <xdr:clientData fLocksWithSheet="0"/>
  </xdr:twoCellAnchor>
  <xdr:twoCellAnchor>
    <xdr:from>
      <xdr:col>2</xdr:col>
      <xdr:colOff>17680</xdr:colOff>
      <xdr:row>29</xdr:row>
      <xdr:rowOff>26895</xdr:rowOff>
    </xdr:from>
    <xdr:to>
      <xdr:col>7</xdr:col>
      <xdr:colOff>8965</xdr:colOff>
      <xdr:row>35</xdr:row>
      <xdr:rowOff>179295</xdr:rowOff>
    </xdr:to>
    <xdr:sp macro="" textlink="" fLocksText="0">
      <xdr:nvSpPr>
        <xdr:cNvPr id="7" name="Texte 61">
          <a:extLst>
            <a:ext uri="{FF2B5EF4-FFF2-40B4-BE49-F238E27FC236}">
              <a16:creationId xmlns:a16="http://schemas.microsoft.com/office/drawing/2014/main" id="{00000000-0008-0000-0600-000007000000}"/>
            </a:ext>
          </a:extLst>
        </xdr:cNvPr>
        <xdr:cNvSpPr txBox="1">
          <a:spLocks noChangeArrowheads="1"/>
        </xdr:cNvSpPr>
      </xdr:nvSpPr>
      <xdr:spPr bwMode="auto">
        <a:xfrm>
          <a:off x="827305" y="6541995"/>
          <a:ext cx="4039410" cy="1571625"/>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0" i="0">
              <a:effectLst/>
              <a:latin typeface="Arial" panose="020B0604020202020204" pitchFamily="34" charset="0"/>
              <a:ea typeface="+mn-ea"/>
              <a:cs typeface="Arial" panose="020B0604020202020204" pitchFamily="34" charset="0"/>
            </a:rPr>
            <a:t>La production en volume dans les industries extractives connait une hausse de 7,8% au deuxième trimestre 2024. Cette augmentation de la production en volume est imputable essentiellement à la hausse observée dans les activités d’extraction de minerais métalliques (+7,9%). Par rapport au même trimestre de l’année précédente, le volume de la production a connu également une hausse de 22,1%.</a:t>
          </a:r>
          <a:endParaRPr lang="fr-BF" sz="12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1100" b="0" i="0" strike="noStrike">
              <a:solidFill>
                <a:srgbClr val="000000"/>
              </a:solidFill>
              <a:latin typeface="Arial"/>
              <a:cs typeface="Arial"/>
            </a:rPr>
            <a:t>.</a:t>
          </a:r>
        </a:p>
      </xdr:txBody>
    </xdr:sp>
    <xdr:clientData fLocksWithSheet="0"/>
  </xdr:twoCellAnchor>
  <xdr:twoCellAnchor>
    <xdr:from>
      <xdr:col>1</xdr:col>
      <xdr:colOff>52918</xdr:colOff>
      <xdr:row>12</xdr:row>
      <xdr:rowOff>31750</xdr:rowOff>
    </xdr:from>
    <xdr:to>
      <xdr:col>7</xdr:col>
      <xdr:colOff>0</xdr:colOff>
      <xdr:row>14</xdr:row>
      <xdr:rowOff>60960</xdr:rowOff>
    </xdr:to>
    <xdr:sp macro="" textlink="" fLocksText="0">
      <xdr:nvSpPr>
        <xdr:cNvPr id="8" name="Texte 61">
          <a:extLst>
            <a:ext uri="{FF2B5EF4-FFF2-40B4-BE49-F238E27FC236}">
              <a16:creationId xmlns:a16="http://schemas.microsoft.com/office/drawing/2014/main" id="{00000000-0008-0000-0600-000008000000}"/>
            </a:ext>
          </a:extLst>
        </xdr:cNvPr>
        <xdr:cNvSpPr txBox="1">
          <a:spLocks noChangeArrowheads="1"/>
        </xdr:cNvSpPr>
      </xdr:nvSpPr>
      <xdr:spPr bwMode="auto">
        <a:xfrm>
          <a:off x="52918" y="2774950"/>
          <a:ext cx="4804832" cy="486410"/>
        </a:xfrm>
        <a:prstGeom prst="rect">
          <a:avLst/>
        </a:prstGeom>
        <a:solidFill>
          <a:srgbClr val="FFFFFF"/>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a:effectLst/>
              <a:latin typeface="Arial" panose="020B0604020202020204" pitchFamily="34" charset="0"/>
              <a:ea typeface="+mn-ea"/>
              <a:cs typeface="Arial" panose="020B0604020202020204" pitchFamily="34" charset="0"/>
            </a:rPr>
            <a:t>Par rapport au même trimestre de l’année précédente, le volume de la production connait également une hausse de 18,0%</a:t>
          </a:r>
          <a:r>
            <a:rPr lang="fr-FR" sz="1200" b="1" i="0" strike="noStrike">
              <a:solidFill>
                <a:sysClr val="windowText" lastClr="000000"/>
              </a:solidFill>
              <a:latin typeface="Arial" panose="020B0604020202020204" pitchFamily="34" charset="0"/>
              <a:ea typeface="+mn-ea"/>
              <a:cs typeface="Arial" panose="020B0604020202020204" pitchFamily="34" charset="0"/>
            </a:rPr>
            <a: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500" b="1" i="0" strike="noStrike">
            <a:solidFill>
              <a:sysClr val="windowText" lastClr="000000"/>
            </a:solidFill>
            <a:latin typeface="Arial"/>
            <a:cs typeface="Arial"/>
          </a:endParaRPr>
        </a:p>
      </xdr:txBody>
    </xdr:sp>
    <xdr:clientData fLocksWithSheet="0"/>
  </xdr:twoCellAnchor>
  <xdr:twoCellAnchor>
    <xdr:from>
      <xdr:col>2</xdr:col>
      <xdr:colOff>75794</xdr:colOff>
      <xdr:row>45</xdr:row>
      <xdr:rowOff>160655</xdr:rowOff>
    </xdr:from>
    <xdr:to>
      <xdr:col>7</xdr:col>
      <xdr:colOff>44450</xdr:colOff>
      <xdr:row>60</xdr:row>
      <xdr:rowOff>51212</xdr:rowOff>
    </xdr:to>
    <xdr:sp macro="" textlink="" fLocksText="0">
      <xdr:nvSpPr>
        <xdr:cNvPr id="9" name="Texte 61">
          <a:extLst>
            <a:ext uri="{FF2B5EF4-FFF2-40B4-BE49-F238E27FC236}">
              <a16:creationId xmlns:a16="http://schemas.microsoft.com/office/drawing/2014/main" id="{00000000-0008-0000-0600-000009000000}"/>
            </a:ext>
          </a:extLst>
        </xdr:cNvPr>
        <xdr:cNvSpPr txBox="1">
          <a:spLocks noChangeArrowheads="1"/>
        </xdr:cNvSpPr>
      </xdr:nvSpPr>
      <xdr:spPr bwMode="auto">
        <a:xfrm>
          <a:off x="885419" y="10361930"/>
          <a:ext cx="4016781" cy="3300507"/>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100" b="0" i="0">
              <a:effectLst/>
              <a:latin typeface="Arial" panose="020B0604020202020204" pitchFamily="34" charset="0"/>
              <a:ea typeface="+mn-ea"/>
              <a:cs typeface="Arial" panose="020B0604020202020204" pitchFamily="34" charset="0"/>
            </a:rPr>
            <a:t>La production en volume dans les industries manufacturières connait une hausse de 26,8% par rapport au trimestre précédent. Cette situation est soutenue essentiellement par la hausse de la production observée dans les industries de travail de caoutchouc et du plastique (+55,8%), la fabrication de meubles et matelas (+52,2%), la fabrication du papier et du carton (51,3%), la fabrication de produits alimentaires (+43,1%), la fabrication de matériaux minéraux (+36,2%) et la métallurgie (+32,5%).</a:t>
          </a:r>
          <a:endParaRPr lang="fr-BF" sz="1100">
            <a:effectLst/>
            <a:latin typeface="Arial" panose="020B0604020202020204" pitchFamily="34" charset="0"/>
            <a:cs typeface="Arial" panose="020B0604020202020204" pitchFamily="34" charset="0"/>
          </a:endParaRPr>
        </a:p>
        <a:p>
          <a:pPr algn="just" rtl="0" eaLnBrk="1" fontAlgn="auto" latinLnBrk="0" hangingPunct="1"/>
          <a:r>
            <a:rPr lang="fr-FR" sz="1100" b="0" i="0">
              <a:effectLst/>
              <a:latin typeface="Arial" panose="020B0604020202020204" pitchFamily="34" charset="0"/>
              <a:ea typeface="+mn-ea"/>
              <a:cs typeface="Arial" panose="020B0604020202020204" pitchFamily="34" charset="0"/>
            </a:rPr>
            <a:t> </a:t>
          </a:r>
          <a:endParaRPr lang="fr-BF" sz="1100">
            <a:effectLst/>
            <a:latin typeface="Arial" panose="020B0604020202020204" pitchFamily="34" charset="0"/>
            <a:cs typeface="Arial" panose="020B0604020202020204" pitchFamily="34" charset="0"/>
          </a:endParaRPr>
        </a:p>
        <a:p>
          <a:pPr algn="just" rtl="0" eaLnBrk="1" fontAlgn="auto" latinLnBrk="0" hangingPunct="1"/>
          <a:r>
            <a:rPr lang="fr-FR" sz="1100" b="0" i="0">
              <a:effectLst/>
              <a:latin typeface="Arial" panose="020B0604020202020204" pitchFamily="34" charset="0"/>
              <a:ea typeface="+mn-ea"/>
              <a:cs typeface="Arial" panose="020B0604020202020204" pitchFamily="34" charset="0"/>
            </a:rPr>
            <a:t>La baisse de la production en volume observée dans les activités de la fabrication de produits à base de tabac (-29,7%), les activités de fabrication d’articles d’habillement (-15,8%), les activités de fabrication de textiles (-13,0%) et des autres industries manufacturières (-29,8%) a atténué la tendance haussière de l’activité des industries manufacturières.Comparativement au même trimestre de l’année précédente, la production en volume des industries manufacturières a également connu une hausse de 24,7%.</a:t>
          </a:r>
          <a:endParaRPr lang="fr-BF" sz="1100">
            <a:effectLst/>
            <a:latin typeface="Arial" panose="020B0604020202020204" pitchFamily="34" charset="0"/>
            <a:cs typeface="Arial" panose="020B0604020202020204" pitchFamily="34" charset="0"/>
          </a:endParaRPr>
        </a:p>
      </xdr:txBody>
    </xdr:sp>
    <xdr:clientData fLocksWithSheet="0"/>
  </xdr:twoCellAnchor>
  <xdr:twoCellAnchor>
    <xdr:from>
      <xdr:col>9</xdr:col>
      <xdr:colOff>487679</xdr:colOff>
      <xdr:row>70</xdr:row>
      <xdr:rowOff>85613</xdr:rowOff>
    </xdr:from>
    <xdr:to>
      <xdr:col>13</xdr:col>
      <xdr:colOff>795338</xdr:colOff>
      <xdr:row>76</xdr:row>
      <xdr:rowOff>4762</xdr:rowOff>
    </xdr:to>
    <xdr:sp macro="" textlink="" fLocksText="0">
      <xdr:nvSpPr>
        <xdr:cNvPr id="10" name="Texte 61">
          <a:extLst>
            <a:ext uri="{FF2B5EF4-FFF2-40B4-BE49-F238E27FC236}">
              <a16:creationId xmlns:a16="http://schemas.microsoft.com/office/drawing/2014/main" id="{00000000-0008-0000-0600-00000A000000}"/>
            </a:ext>
          </a:extLst>
        </xdr:cNvPr>
        <xdr:cNvSpPr txBox="1">
          <a:spLocks noChangeArrowheads="1"/>
        </xdr:cNvSpPr>
      </xdr:nvSpPr>
      <xdr:spPr bwMode="auto">
        <a:xfrm>
          <a:off x="6736079" y="15925688"/>
          <a:ext cx="2984184" cy="1262174"/>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100" b="0" i="0">
              <a:effectLst/>
              <a:latin typeface="Arial" panose="020B0604020202020204" pitchFamily="34" charset="0"/>
              <a:ea typeface="+mn-ea"/>
              <a:cs typeface="Arial" panose="020B0604020202020204" pitchFamily="34" charset="0"/>
            </a:rPr>
            <a:t>Les prix de production d’électricité et d’eau demeurent stables (0,0%) au cours du deuxième trimestre 2024. Cette stabilité qui s’affiche également par rapport au même trimestre de l’année précédente est en lien avec la réglementation des prix dans les secteurs stratégiques de l’électricité et de l’eau.</a:t>
          </a:r>
          <a:endParaRPr lang="fr-BF" sz="11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050" b="0" i="0" strike="noStrike">
            <a:solidFill>
              <a:srgbClr val="000000"/>
            </a:solidFill>
            <a:latin typeface="Arial"/>
            <a:cs typeface="Arial"/>
          </a:endParaRPr>
        </a:p>
      </xdr:txBody>
    </xdr:sp>
    <xdr:clientData fLocksWithSheet="0"/>
  </xdr:twoCellAnchor>
  <xdr:twoCellAnchor>
    <xdr:from>
      <xdr:col>0</xdr:col>
      <xdr:colOff>0</xdr:colOff>
      <xdr:row>26</xdr:row>
      <xdr:rowOff>17927</xdr:rowOff>
    </xdr:from>
    <xdr:to>
      <xdr:col>7</xdr:col>
      <xdr:colOff>2241</xdr:colOff>
      <xdr:row>28</xdr:row>
      <xdr:rowOff>91440</xdr:rowOff>
    </xdr:to>
    <xdr:sp macro="" textlink="" fLocksText="0">
      <xdr:nvSpPr>
        <xdr:cNvPr id="11" name="Texte 61">
          <a:extLst>
            <a:ext uri="{FF2B5EF4-FFF2-40B4-BE49-F238E27FC236}">
              <a16:creationId xmlns:a16="http://schemas.microsoft.com/office/drawing/2014/main" id="{00000000-0008-0000-0600-00000B000000}"/>
            </a:ext>
          </a:extLst>
        </xdr:cNvPr>
        <xdr:cNvSpPr txBox="1">
          <a:spLocks noChangeArrowheads="1"/>
        </xdr:cNvSpPr>
      </xdr:nvSpPr>
      <xdr:spPr bwMode="auto">
        <a:xfrm>
          <a:off x="0" y="5961527"/>
          <a:ext cx="4859991" cy="530713"/>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Hausse de la production en volume dans les industries extractives</a:t>
          </a:r>
        </a:p>
      </xdr:txBody>
    </xdr:sp>
    <xdr:clientData fLocksWithSheet="0"/>
  </xdr:twoCellAnchor>
  <xdr:twoCellAnchor>
    <xdr:from>
      <xdr:col>1</xdr:col>
      <xdr:colOff>44824</xdr:colOff>
      <xdr:row>4</xdr:row>
      <xdr:rowOff>53788</xdr:rowOff>
    </xdr:from>
    <xdr:to>
      <xdr:col>7</xdr:col>
      <xdr:colOff>16328</xdr:colOff>
      <xdr:row>6</xdr:row>
      <xdr:rowOff>62753</xdr:rowOff>
    </xdr:to>
    <xdr:sp macro="" textlink="" fLocksText="0">
      <xdr:nvSpPr>
        <xdr:cNvPr id="12" name="Texte 61">
          <a:extLst>
            <a:ext uri="{FF2B5EF4-FFF2-40B4-BE49-F238E27FC236}">
              <a16:creationId xmlns:a16="http://schemas.microsoft.com/office/drawing/2014/main" id="{00000000-0008-0000-0600-00000C000000}"/>
            </a:ext>
          </a:extLst>
        </xdr:cNvPr>
        <xdr:cNvSpPr txBox="1">
          <a:spLocks noChangeArrowheads="1"/>
        </xdr:cNvSpPr>
      </xdr:nvSpPr>
      <xdr:spPr bwMode="auto">
        <a:xfrm>
          <a:off x="44824" y="968188"/>
          <a:ext cx="4829254" cy="466165"/>
        </a:xfrm>
        <a:prstGeom prst="rect">
          <a:avLst/>
        </a:prstGeom>
        <a:solidFill>
          <a:schemeClr val="accent6">
            <a:lumMod val="40000"/>
            <a:lumOff val="60000"/>
          </a:schemeClr>
        </a:solidFill>
        <a:ln w="9525" algn="ctr">
          <a:solidFill>
            <a:srgbClr val="288D23"/>
          </a:solidFill>
          <a:miter lim="800000"/>
          <a:headEnd/>
          <a:tailEnd/>
        </a:ln>
        <a:effectLst/>
      </xdr:spPr>
      <xdr:txBody>
        <a:bodyPr vertOverflow="clip" wrap="square" lIns="36576" tIns="27432" rIns="36576"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Hausse de la production industrielle au deuxième trimestre 2024</a:t>
          </a:r>
        </a:p>
      </xdr:txBody>
    </xdr:sp>
    <xdr:clientData fLocksWithSheet="0"/>
  </xdr:twoCellAnchor>
  <xdr:twoCellAnchor>
    <xdr:from>
      <xdr:col>1</xdr:col>
      <xdr:colOff>63500</xdr:colOff>
      <xdr:row>43</xdr:row>
      <xdr:rowOff>162560</xdr:rowOff>
    </xdr:from>
    <xdr:to>
      <xdr:col>7</xdr:col>
      <xdr:colOff>0</xdr:colOff>
      <xdr:row>46</xdr:row>
      <xdr:rowOff>27940</xdr:rowOff>
    </xdr:to>
    <xdr:sp macro="" textlink="" fLocksText="0">
      <xdr:nvSpPr>
        <xdr:cNvPr id="13" name="Texte 61">
          <a:extLst>
            <a:ext uri="{FF2B5EF4-FFF2-40B4-BE49-F238E27FC236}">
              <a16:creationId xmlns:a16="http://schemas.microsoft.com/office/drawing/2014/main" id="{00000000-0008-0000-0600-00000D000000}"/>
            </a:ext>
          </a:extLst>
        </xdr:cNvPr>
        <xdr:cNvSpPr txBox="1">
          <a:spLocks noChangeArrowheads="1"/>
        </xdr:cNvSpPr>
      </xdr:nvSpPr>
      <xdr:spPr bwMode="auto">
        <a:xfrm>
          <a:off x="63500" y="9916160"/>
          <a:ext cx="4794250" cy="541655"/>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Hausse de la production en volume dans les industries manufacturières</a:t>
          </a:r>
        </a:p>
      </xdr:txBody>
    </xdr:sp>
    <xdr:clientData fLocksWithSheet="0"/>
  </xdr:twoCellAnchor>
  <xdr:twoCellAnchor>
    <xdr:from>
      <xdr:col>1</xdr:col>
      <xdr:colOff>79374</xdr:colOff>
      <xdr:row>68</xdr:row>
      <xdr:rowOff>53341</xdr:rowOff>
    </xdr:from>
    <xdr:to>
      <xdr:col>7</xdr:col>
      <xdr:colOff>58941</xdr:colOff>
      <xdr:row>70</xdr:row>
      <xdr:rowOff>1</xdr:rowOff>
    </xdr:to>
    <xdr:sp macro="" textlink="" fLocksText="0">
      <xdr:nvSpPr>
        <xdr:cNvPr id="14" name="Texte 61">
          <a:extLst>
            <a:ext uri="{FF2B5EF4-FFF2-40B4-BE49-F238E27FC236}">
              <a16:creationId xmlns:a16="http://schemas.microsoft.com/office/drawing/2014/main" id="{00000000-0008-0000-0600-00000E000000}"/>
            </a:ext>
          </a:extLst>
        </xdr:cNvPr>
        <xdr:cNvSpPr txBox="1">
          <a:spLocks noChangeArrowheads="1"/>
        </xdr:cNvSpPr>
      </xdr:nvSpPr>
      <xdr:spPr bwMode="auto">
        <a:xfrm>
          <a:off x="79374" y="15436216"/>
          <a:ext cx="4837317" cy="403860"/>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ysClr val="windowText" lastClr="000000"/>
              </a:solidFill>
              <a:latin typeface="Arial"/>
              <a:ea typeface="+mn-ea"/>
              <a:cs typeface="Arial"/>
            </a:rPr>
            <a:t>Hausse de la production en volume dans les industries de production et de distribution d’électricité et d’eau </a:t>
          </a:r>
        </a:p>
      </xdr:txBody>
    </xdr:sp>
    <xdr:clientData fLocksWithSheet="0"/>
  </xdr:twoCellAnchor>
  <xdr:twoCellAnchor>
    <xdr:from>
      <xdr:col>7</xdr:col>
      <xdr:colOff>85165</xdr:colOff>
      <xdr:row>4</xdr:row>
      <xdr:rowOff>43928</xdr:rowOff>
    </xdr:from>
    <xdr:to>
      <xdr:col>13</xdr:col>
      <xdr:colOff>806824</xdr:colOff>
      <xdr:row>6</xdr:row>
      <xdr:rowOff>53340</xdr:rowOff>
    </xdr:to>
    <xdr:sp macro="" textlink="" fLocksText="0">
      <xdr:nvSpPr>
        <xdr:cNvPr id="15" name="Texte 61">
          <a:extLst>
            <a:ext uri="{FF2B5EF4-FFF2-40B4-BE49-F238E27FC236}">
              <a16:creationId xmlns:a16="http://schemas.microsoft.com/office/drawing/2014/main" id="{00000000-0008-0000-0600-00000F000000}"/>
            </a:ext>
          </a:extLst>
        </xdr:cNvPr>
        <xdr:cNvSpPr txBox="1">
          <a:spLocks noChangeArrowheads="1"/>
        </xdr:cNvSpPr>
      </xdr:nvSpPr>
      <xdr:spPr bwMode="auto">
        <a:xfrm>
          <a:off x="4942915" y="958328"/>
          <a:ext cx="4779309" cy="466612"/>
        </a:xfrm>
        <a:prstGeom prst="rect">
          <a:avLst/>
        </a:prstGeom>
        <a:solidFill>
          <a:schemeClr val="accent6">
            <a:lumMod val="40000"/>
            <a:lumOff val="60000"/>
          </a:schemeClr>
        </a:solidFill>
        <a:ln w="9525" algn="ctr">
          <a:solidFill>
            <a:srgbClr val="288D23"/>
          </a:solidFill>
          <a:miter lim="800000"/>
          <a:headEnd/>
          <a:tailEnd/>
        </a:ln>
        <a:effectLst/>
      </xdr:spPr>
      <xdr:txBody>
        <a:bodyPr vertOverflow="clip" wrap="square" lIns="36576" tIns="27432" rIns="36576" bIns="0" anchor="ctr" upright="1"/>
        <a:lstStyle/>
        <a:p>
          <a:pPr rtl="0" eaLnBrk="1" fontAlgn="auto" latinLnBrk="0" hangingPunct="1"/>
          <a:r>
            <a:rPr lang="fr-FR" sz="1200" b="1" i="0" strike="noStrike">
              <a:solidFill>
                <a:sysClr val="windowText" lastClr="000000"/>
              </a:solidFill>
              <a:latin typeface="Arial"/>
              <a:ea typeface="+mn-ea"/>
              <a:cs typeface="Arial"/>
            </a:rPr>
            <a:t>Légère hausse des prix de production des produits industriels au deuxième trimestre 2024</a:t>
          </a:r>
          <a:endParaRPr lang="fr-BF" sz="1200" b="1" i="0" strike="noStrike">
            <a:solidFill>
              <a:sysClr val="windowText" lastClr="000000"/>
            </a:solidFill>
            <a:latin typeface="Arial"/>
            <a:ea typeface="+mn-ea"/>
            <a:cs typeface="Arial"/>
          </a:endParaRPr>
        </a:p>
      </xdr:txBody>
    </xdr:sp>
    <xdr:clientData fLocksWithSheet="0"/>
  </xdr:twoCellAnchor>
  <xdr:twoCellAnchor>
    <xdr:from>
      <xdr:col>7</xdr:col>
      <xdr:colOff>94130</xdr:colOff>
      <xdr:row>6</xdr:row>
      <xdr:rowOff>76199</xdr:rowOff>
    </xdr:from>
    <xdr:to>
      <xdr:col>13</xdr:col>
      <xdr:colOff>685800</xdr:colOff>
      <xdr:row>11</xdr:row>
      <xdr:rowOff>169334</xdr:rowOff>
    </xdr:to>
    <xdr:sp macro="" textlink="" fLocksText="0">
      <xdr:nvSpPr>
        <xdr:cNvPr id="16" name="Texte 61">
          <a:extLst>
            <a:ext uri="{FF2B5EF4-FFF2-40B4-BE49-F238E27FC236}">
              <a16:creationId xmlns:a16="http://schemas.microsoft.com/office/drawing/2014/main" id="{00000000-0008-0000-0600-000010000000}"/>
            </a:ext>
          </a:extLst>
        </xdr:cNvPr>
        <xdr:cNvSpPr txBox="1">
          <a:spLocks noChangeArrowheads="1"/>
        </xdr:cNvSpPr>
      </xdr:nvSpPr>
      <xdr:spPr bwMode="auto">
        <a:xfrm>
          <a:off x="4951880" y="1447799"/>
          <a:ext cx="4763620" cy="1236135"/>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0" i="0">
              <a:effectLst/>
              <a:latin typeface="Arial" panose="020B0604020202020204" pitchFamily="34" charset="0"/>
              <a:ea typeface="+mn-ea"/>
              <a:cs typeface="Arial" panose="020B0604020202020204" pitchFamily="34" charset="0"/>
            </a:rPr>
            <a:t>Dans l’ensemble, les prix de production dans l’industrie sont en hausse au deuxième trimestre 2024 (+0,16%). Cette augmentation des prix est essentiellement attribuable à la hausse des prix de production dans les industries extractives (+0,24%). Les prix de production dans les industries de production et de distribution d’électricité, de gaz et d’eau ainsi que dans les industries manufacturières, sont restés quasi-stables (0,0%)</a:t>
          </a:r>
          <a:r>
            <a:rPr lang="fr-FR" sz="1200" b="0" i="0" strike="noStrike">
              <a:solidFill>
                <a:srgbClr val="000000"/>
              </a:solidFill>
              <a:latin typeface="Arial" panose="020B0604020202020204" pitchFamily="34" charset="0"/>
              <a:cs typeface="Arial" panose="020B0604020202020204" pitchFamily="34" charset="0"/>
            </a:rPr>
            <a:t>.</a:t>
          </a:r>
        </a:p>
      </xdr:txBody>
    </xdr:sp>
    <xdr:clientData fLocksWithSheet="0"/>
  </xdr:twoCellAnchor>
  <xdr:twoCellAnchor>
    <xdr:from>
      <xdr:col>7</xdr:col>
      <xdr:colOff>119062</xdr:colOff>
      <xdr:row>12</xdr:row>
      <xdr:rowOff>0</xdr:rowOff>
    </xdr:from>
    <xdr:to>
      <xdr:col>13</xdr:col>
      <xdr:colOff>655320</xdr:colOff>
      <xdr:row>15</xdr:row>
      <xdr:rowOff>0</xdr:rowOff>
    </xdr:to>
    <xdr:sp macro="" textlink="" fLocksText="0">
      <xdr:nvSpPr>
        <xdr:cNvPr id="17" name="Texte 61">
          <a:extLst>
            <a:ext uri="{FF2B5EF4-FFF2-40B4-BE49-F238E27FC236}">
              <a16:creationId xmlns:a16="http://schemas.microsoft.com/office/drawing/2014/main" id="{00000000-0008-0000-0600-000011000000}"/>
            </a:ext>
          </a:extLst>
        </xdr:cNvPr>
        <xdr:cNvSpPr txBox="1">
          <a:spLocks noChangeArrowheads="1"/>
        </xdr:cNvSpPr>
      </xdr:nvSpPr>
      <xdr:spPr bwMode="auto">
        <a:xfrm>
          <a:off x="4976812" y="2743200"/>
          <a:ext cx="4708208" cy="685800"/>
        </a:xfrm>
        <a:prstGeom prst="rect">
          <a:avLst/>
        </a:prstGeom>
        <a:solidFill>
          <a:srgbClr val="FFFFFF"/>
        </a:solidFill>
        <a:ln w="9525" algn="ctr">
          <a:noFill/>
          <a:miter lim="800000"/>
          <a:headEnd/>
          <a:tailEnd/>
        </a:ln>
        <a:effectLst/>
      </xdr:spPr>
      <xdr:txBody>
        <a:bodyPr vertOverflow="clip" wrap="square" lIns="36576" tIns="27432" rIns="36576" bIns="0" anchor="t" upright="1"/>
        <a:lstStyle/>
        <a:p>
          <a:pPr rtl="0" eaLnBrk="1" fontAlgn="auto" latinLnBrk="0" hangingPunct="1"/>
          <a:r>
            <a:rPr lang="fr-FR" sz="1200" b="1" i="0">
              <a:effectLst/>
              <a:latin typeface="Arial" panose="020B0604020202020204" pitchFamily="34" charset="0"/>
              <a:ea typeface="+mn-ea"/>
              <a:cs typeface="Arial" panose="020B0604020202020204" pitchFamily="34" charset="0"/>
            </a:rPr>
            <a:t>Comparativement au même trimestre de l’année précédente, les prix de production des produits industriels enregistrent une hausse de 3,1%.</a:t>
          </a:r>
          <a:endParaRPr lang="fr-BF" sz="12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138112</xdr:colOff>
      <xdr:row>25</xdr:row>
      <xdr:rowOff>220979</xdr:rowOff>
    </xdr:from>
    <xdr:to>
      <xdr:col>13</xdr:col>
      <xdr:colOff>800100</xdr:colOff>
      <xdr:row>29</xdr:row>
      <xdr:rowOff>0</xdr:rowOff>
    </xdr:to>
    <xdr:sp macro="" textlink="" fLocksText="0">
      <xdr:nvSpPr>
        <xdr:cNvPr id="18" name="Texte 61">
          <a:extLst>
            <a:ext uri="{FF2B5EF4-FFF2-40B4-BE49-F238E27FC236}">
              <a16:creationId xmlns:a16="http://schemas.microsoft.com/office/drawing/2014/main" id="{00000000-0008-0000-0600-000012000000}"/>
            </a:ext>
          </a:extLst>
        </xdr:cNvPr>
        <xdr:cNvSpPr txBox="1">
          <a:spLocks noChangeArrowheads="1"/>
        </xdr:cNvSpPr>
      </xdr:nvSpPr>
      <xdr:spPr bwMode="auto">
        <a:xfrm>
          <a:off x="4995862" y="5935979"/>
          <a:ext cx="4729163" cy="579121"/>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Légère hausse des prix dans les industries extractives</a:t>
          </a:r>
        </a:p>
      </xdr:txBody>
    </xdr:sp>
    <xdr:clientData fLocksWithSheet="0"/>
  </xdr:twoCellAnchor>
  <xdr:twoCellAnchor>
    <xdr:from>
      <xdr:col>7</xdr:col>
      <xdr:colOff>152400</xdr:colOff>
      <xdr:row>44</xdr:row>
      <xdr:rowOff>21167</xdr:rowOff>
    </xdr:from>
    <xdr:to>
      <xdr:col>13</xdr:col>
      <xdr:colOff>656681</xdr:colOff>
      <xdr:row>45</xdr:row>
      <xdr:rowOff>56061</xdr:rowOff>
    </xdr:to>
    <xdr:sp macro="" textlink="" fLocksText="0">
      <xdr:nvSpPr>
        <xdr:cNvPr id="19" name="Texte 61">
          <a:extLst>
            <a:ext uri="{FF2B5EF4-FFF2-40B4-BE49-F238E27FC236}">
              <a16:creationId xmlns:a16="http://schemas.microsoft.com/office/drawing/2014/main" id="{00000000-0008-0000-0600-000013000000}"/>
            </a:ext>
          </a:extLst>
        </xdr:cNvPr>
        <xdr:cNvSpPr txBox="1">
          <a:spLocks noChangeArrowheads="1"/>
        </xdr:cNvSpPr>
      </xdr:nvSpPr>
      <xdr:spPr bwMode="auto">
        <a:xfrm>
          <a:off x="5010150" y="9993842"/>
          <a:ext cx="4676231" cy="263494"/>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Stabilité des prix dans les industries manufacturières</a:t>
          </a:r>
        </a:p>
      </xdr:txBody>
    </xdr:sp>
    <xdr:clientData fLocksWithSheet="0"/>
  </xdr:twoCellAnchor>
  <xdr:twoCellAnchor>
    <xdr:from>
      <xdr:col>7</xdr:col>
      <xdr:colOff>183777</xdr:colOff>
      <xdr:row>68</xdr:row>
      <xdr:rowOff>84717</xdr:rowOff>
    </xdr:from>
    <xdr:to>
      <xdr:col>13</xdr:col>
      <xdr:colOff>800101</xdr:colOff>
      <xdr:row>70</xdr:row>
      <xdr:rowOff>45720</xdr:rowOff>
    </xdr:to>
    <xdr:sp macro="" textlink="" fLocksText="0">
      <xdr:nvSpPr>
        <xdr:cNvPr id="20" name="Texte 61">
          <a:extLst>
            <a:ext uri="{FF2B5EF4-FFF2-40B4-BE49-F238E27FC236}">
              <a16:creationId xmlns:a16="http://schemas.microsoft.com/office/drawing/2014/main" id="{00000000-0008-0000-0600-000014000000}"/>
            </a:ext>
          </a:extLst>
        </xdr:cNvPr>
        <xdr:cNvSpPr txBox="1">
          <a:spLocks noChangeArrowheads="1"/>
        </xdr:cNvSpPr>
      </xdr:nvSpPr>
      <xdr:spPr bwMode="auto">
        <a:xfrm>
          <a:off x="5041527" y="15467592"/>
          <a:ext cx="4683499" cy="418203"/>
        </a:xfrm>
        <a:prstGeom prst="rect">
          <a:avLst/>
        </a:prstGeom>
        <a:solidFill>
          <a:schemeClr val="accent6">
            <a:lumMod val="40000"/>
            <a:lumOff val="60000"/>
          </a:schemeClr>
        </a:solid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Stabilité des prix dans les industries de production et de distribution d’électricité et d’eau </a:t>
          </a:r>
        </a:p>
      </xdr:txBody>
    </xdr:sp>
    <xdr:clientData fLocksWithSheet="0"/>
  </xdr:twoCellAnchor>
  <xdr:twoCellAnchor editAs="oneCell">
    <xdr:from>
      <xdr:col>1</xdr:col>
      <xdr:colOff>57599</xdr:colOff>
      <xdr:row>29</xdr:row>
      <xdr:rowOff>65331</xdr:rowOff>
    </xdr:from>
    <xdr:to>
      <xdr:col>2</xdr:col>
      <xdr:colOff>1</xdr:colOff>
      <xdr:row>30</xdr:row>
      <xdr:rowOff>188931</xdr:rowOff>
    </xdr:to>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599" y="6580431"/>
          <a:ext cx="752027" cy="342675"/>
        </a:xfrm>
        <a:prstGeom prst="rect">
          <a:avLst/>
        </a:prstGeom>
        <a:ln>
          <a:solidFill>
            <a:srgbClr val="00B050"/>
          </a:solidFill>
        </a:ln>
      </xdr:spPr>
    </xdr:pic>
    <xdr:clientData/>
  </xdr:twoCellAnchor>
  <xdr:twoCellAnchor>
    <xdr:from>
      <xdr:col>3</xdr:col>
      <xdr:colOff>7621</xdr:colOff>
      <xdr:row>70</xdr:row>
      <xdr:rowOff>0</xdr:rowOff>
    </xdr:from>
    <xdr:to>
      <xdr:col>7</xdr:col>
      <xdr:colOff>49307</xdr:colOff>
      <xdr:row>76</xdr:row>
      <xdr:rowOff>91440</xdr:rowOff>
    </xdr:to>
    <xdr:sp macro="" textlink="" fLocksText="0">
      <xdr:nvSpPr>
        <xdr:cNvPr id="22" name="Texte 61">
          <a:extLst>
            <a:ext uri="{FF2B5EF4-FFF2-40B4-BE49-F238E27FC236}">
              <a16:creationId xmlns:a16="http://schemas.microsoft.com/office/drawing/2014/main" id="{00000000-0008-0000-0600-000016000000}"/>
            </a:ext>
          </a:extLst>
        </xdr:cNvPr>
        <xdr:cNvSpPr txBox="1">
          <a:spLocks noChangeArrowheads="1"/>
        </xdr:cNvSpPr>
      </xdr:nvSpPr>
      <xdr:spPr bwMode="auto">
        <a:xfrm>
          <a:off x="1626871" y="15840075"/>
          <a:ext cx="3280186" cy="1434465"/>
        </a:xfrm>
        <a:prstGeom prst="rect">
          <a:avLst/>
        </a:prstGeom>
        <a:solidFill>
          <a:srgbClr val="FFFFFF"/>
        </a:solidFill>
        <a:ln w="9525" algn="ctr">
          <a:solidFill>
            <a:srgbClr val="00B050"/>
          </a:solidFill>
          <a:miter lim="800000"/>
          <a:headEnd/>
          <a:tailEnd/>
        </a:ln>
        <a:effectLst/>
      </xdr:spPr>
      <xdr:txBody>
        <a:bodyPr vertOverflow="clip" wrap="square" lIns="36576" tIns="27432" rIns="36576" bIns="0" anchor="ctr" upright="1"/>
        <a:lstStyle/>
        <a:p>
          <a:pPr algn="just" rtl="0" eaLnBrk="1" fontAlgn="auto" latinLnBrk="0" hangingPunct="1"/>
          <a:r>
            <a:rPr lang="fr-FR" sz="1100" b="0" i="0">
              <a:effectLst/>
              <a:latin typeface="Arial" panose="020B0604020202020204" pitchFamily="34" charset="0"/>
              <a:ea typeface="+mn-ea"/>
              <a:cs typeface="Arial" panose="020B0604020202020204" pitchFamily="34" charset="0"/>
            </a:rPr>
            <a:t>La production en volume d’électricité et d’eau est en hausse de 11,1% par rapport au trimestre précédent. Cette hausse est principalement attribuable à la hausse de la production d’électricité (+61,3%), bien que atténuée par la baisse de la production d’eau (-10,3%). Par rapport au même trimestre de l’année précédente, la production d’électricité et d’eau a toutefois connu une baisse de 7,3%.</a:t>
          </a:r>
          <a:endParaRPr lang="fr-BF">
            <a:effectLst/>
            <a:latin typeface="Arial" panose="020B0604020202020204" pitchFamily="34" charset="0"/>
            <a:cs typeface="Arial" panose="020B0604020202020204" pitchFamily="34" charset="0"/>
          </a:endParaRPr>
        </a:p>
      </xdr:txBody>
    </xdr:sp>
    <xdr:clientData fLocksWithSheet="0"/>
  </xdr:twoCellAnchor>
  <xdr:twoCellAnchor>
    <xdr:from>
      <xdr:col>1</xdr:col>
      <xdr:colOff>7619</xdr:colOff>
      <xdr:row>76</xdr:row>
      <xdr:rowOff>82474</xdr:rowOff>
    </xdr:from>
    <xdr:to>
      <xdr:col>7</xdr:col>
      <xdr:colOff>58270</xdr:colOff>
      <xdr:row>83</xdr:row>
      <xdr:rowOff>121920</xdr:rowOff>
    </xdr:to>
    <xdr:graphicFrame macro="">
      <xdr:nvGraphicFramePr>
        <xdr:cNvPr id="23" name="Graphique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29119</xdr:colOff>
      <xdr:row>60</xdr:row>
      <xdr:rowOff>116093</xdr:rowOff>
    </xdr:from>
    <xdr:to>
      <xdr:col>7</xdr:col>
      <xdr:colOff>44450</xdr:colOff>
      <xdr:row>67</xdr:row>
      <xdr:rowOff>167527</xdr:rowOff>
    </xdr:to>
    <xdr:graphicFrame macro="">
      <xdr:nvGraphicFramePr>
        <xdr:cNvPr id="24" name="Graphique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628650</xdr:colOff>
      <xdr:row>28</xdr:row>
      <xdr:rowOff>79375</xdr:rowOff>
    </xdr:from>
    <xdr:to>
      <xdr:col>13</xdr:col>
      <xdr:colOff>714375</xdr:colOff>
      <xdr:row>36</xdr:row>
      <xdr:rowOff>36467</xdr:rowOff>
    </xdr:to>
    <xdr:sp macro="" textlink="" fLocksText="0">
      <xdr:nvSpPr>
        <xdr:cNvPr id="25" name="Texte 61">
          <a:extLst>
            <a:ext uri="{FF2B5EF4-FFF2-40B4-BE49-F238E27FC236}">
              <a16:creationId xmlns:a16="http://schemas.microsoft.com/office/drawing/2014/main" id="{00000000-0008-0000-0600-000019000000}"/>
            </a:ext>
          </a:extLst>
        </xdr:cNvPr>
        <xdr:cNvSpPr txBox="1">
          <a:spLocks noChangeArrowheads="1"/>
        </xdr:cNvSpPr>
      </xdr:nvSpPr>
      <xdr:spPr bwMode="auto">
        <a:xfrm>
          <a:off x="6181725" y="6480175"/>
          <a:ext cx="3543300" cy="1719217"/>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Au deuxième trimestre 2024, les prix des produits des industries extractives ont connu une légère hausse de 0,2%, principalement due à l’augmentation des prix des services de soutien aux industries extractives (13,1%), les prix des Minerais métalliques étant restés stables (0,0%). Par rapport au même trimestre de l’année précédente, les prix de production dans les industries extractives ont diminué de 0,3%.</a:t>
          </a:r>
          <a:endParaRPr lang="fr-BF" sz="12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100" b="0" i="0" strike="noStrike">
            <a:solidFill>
              <a:srgbClr val="000000"/>
            </a:solidFill>
            <a:latin typeface="Arial"/>
            <a:cs typeface="Arial"/>
          </a:endParaRPr>
        </a:p>
      </xdr:txBody>
    </xdr:sp>
    <xdr:clientData fLocksWithSheet="0"/>
  </xdr:twoCellAnchor>
  <xdr:twoCellAnchor>
    <xdr:from>
      <xdr:col>7</xdr:col>
      <xdr:colOff>137583</xdr:colOff>
      <xdr:row>36</xdr:row>
      <xdr:rowOff>1633</xdr:rowOff>
    </xdr:from>
    <xdr:to>
      <xdr:col>13</xdr:col>
      <xdr:colOff>714722</xdr:colOff>
      <xdr:row>43</xdr:row>
      <xdr:rowOff>200686</xdr:rowOff>
    </xdr:to>
    <xdr:graphicFrame macro="">
      <xdr:nvGraphicFramePr>
        <xdr:cNvPr id="26" name="Graphique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634</xdr:colOff>
      <xdr:row>45</xdr:row>
      <xdr:rowOff>171450</xdr:rowOff>
    </xdr:from>
    <xdr:to>
      <xdr:col>13</xdr:col>
      <xdr:colOff>659977</xdr:colOff>
      <xdr:row>60</xdr:row>
      <xdr:rowOff>28575</xdr:rowOff>
    </xdr:to>
    <xdr:sp macro="" textlink="" fLocksText="0">
      <xdr:nvSpPr>
        <xdr:cNvPr id="27" name="Texte 61">
          <a:extLst>
            <a:ext uri="{FF2B5EF4-FFF2-40B4-BE49-F238E27FC236}">
              <a16:creationId xmlns:a16="http://schemas.microsoft.com/office/drawing/2014/main" id="{00000000-0008-0000-0600-00001B000000}"/>
            </a:ext>
          </a:extLst>
        </xdr:cNvPr>
        <xdr:cNvSpPr txBox="1">
          <a:spLocks noChangeArrowheads="1"/>
        </xdr:cNvSpPr>
      </xdr:nvSpPr>
      <xdr:spPr bwMode="auto">
        <a:xfrm>
          <a:off x="6249034" y="10372725"/>
          <a:ext cx="3440643" cy="3267075"/>
        </a:xfrm>
        <a:prstGeom prst="rect">
          <a:avLst/>
        </a:prstGeom>
        <a:solidFill>
          <a:srgbClr val="FFFFFF"/>
        </a:solidFill>
        <a:ln w="9525" algn="ctr">
          <a:solidFill>
            <a:srgbClr val="288D23"/>
          </a:solidFill>
          <a:miter lim="800000"/>
          <a:headEnd/>
          <a:tailEnd/>
        </a:ln>
        <a:effectLst/>
      </xdr:spPr>
      <xdr:txBody>
        <a:bodyPr vertOverflow="clip" wrap="square" lIns="36576" tIns="27432" rIns="36576" bIns="0" anchor="t" upright="1"/>
        <a:lstStyle/>
        <a:p>
          <a:pPr algn="just" rtl="0" eaLnBrk="1" fontAlgn="auto" latinLnBrk="0" hangingPunct="1"/>
          <a:r>
            <a:rPr lang="fr-FR" sz="1200" b="0" i="0">
              <a:effectLst/>
              <a:latin typeface="Arial" panose="020B0604020202020204" pitchFamily="34" charset="0"/>
              <a:ea typeface="+mn-ea"/>
              <a:cs typeface="Arial" panose="020B0604020202020204" pitchFamily="34" charset="0"/>
            </a:rPr>
            <a:t>Les prix de production dans les industries manufacturières sont pratiquement restés stables (0,0%) au deuxième trimestre 2024 comparativement au trimestre précédent. La hausse des prix des produits alimentaires (+0,1%) et des produits chimiques (+0,2%) n’a pas permis de relever significativement l’indice des industries manufacturières, les prix des autres produits étant restés stables (0,0%).</a:t>
          </a:r>
          <a:endParaRPr lang="fr-BF" sz="1200">
            <a:effectLst/>
            <a:latin typeface="Arial" panose="020B0604020202020204" pitchFamily="34" charset="0"/>
            <a:cs typeface="Arial" panose="020B0604020202020204" pitchFamily="34" charset="0"/>
          </a:endParaRPr>
        </a:p>
        <a:p>
          <a:pPr algn="just" rtl="0" eaLnBrk="1" fontAlgn="auto" latinLnBrk="0" hangingPunct="1"/>
          <a:r>
            <a:rPr lang="fr-FR" sz="1200" b="0" i="0">
              <a:effectLst/>
              <a:latin typeface="Arial" panose="020B0604020202020204" pitchFamily="34" charset="0"/>
              <a:ea typeface="+mn-ea"/>
              <a:cs typeface="Arial" panose="020B0604020202020204" pitchFamily="34" charset="0"/>
            </a:rPr>
            <a:t>Cependant, par rapport au même trimestre de l’année de l’année précédente, les prix de production dans les industries manufacturières sont en hausse de 11,7%.</a:t>
          </a:r>
          <a:endParaRPr lang="fr-BF" sz="1200">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fr-FR" sz="1200" b="0" i="0" strike="noStrike">
            <a:solidFill>
              <a:srgbClr val="000000"/>
            </a:solidFill>
            <a:latin typeface="Arial"/>
            <a:cs typeface="Arial"/>
          </a:endParaRPr>
        </a:p>
      </xdr:txBody>
    </xdr:sp>
    <xdr:clientData fLocksWithSheet="0"/>
  </xdr:twoCellAnchor>
  <xdr:twoCellAnchor>
    <xdr:from>
      <xdr:col>7</xdr:col>
      <xdr:colOff>190500</xdr:colOff>
      <xdr:row>60</xdr:row>
      <xdr:rowOff>161926</xdr:rowOff>
    </xdr:from>
    <xdr:to>
      <xdr:col>13</xdr:col>
      <xdr:colOff>697230</xdr:colOff>
      <xdr:row>67</xdr:row>
      <xdr:rowOff>167752</xdr:rowOff>
    </xdr:to>
    <xdr:graphicFrame macro="">
      <xdr:nvGraphicFramePr>
        <xdr:cNvPr id="28" name="Graphique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201706</xdr:colOff>
      <xdr:row>76</xdr:row>
      <xdr:rowOff>68579</xdr:rowOff>
    </xdr:from>
    <xdr:to>
      <xdr:col>13</xdr:col>
      <xdr:colOff>795338</xdr:colOff>
      <xdr:row>83</xdr:row>
      <xdr:rowOff>144780</xdr:rowOff>
    </xdr:to>
    <xdr:graphicFrame macro="">
      <xdr:nvGraphicFramePr>
        <xdr:cNvPr id="29" name="Graphique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22860</xdr:colOff>
      <xdr:row>87</xdr:row>
      <xdr:rowOff>15240</xdr:rowOff>
    </xdr:from>
    <xdr:to>
      <xdr:col>1</xdr:col>
      <xdr:colOff>358140</xdr:colOff>
      <xdr:row>91</xdr:row>
      <xdr:rowOff>76200</xdr:rowOff>
    </xdr:to>
    <xdr:sp macro="" textlink="" fLocksText="0">
      <xdr:nvSpPr>
        <xdr:cNvPr id="30" name="Texte 61">
          <a:extLst>
            <a:ext uri="{FF2B5EF4-FFF2-40B4-BE49-F238E27FC236}">
              <a16:creationId xmlns:a16="http://schemas.microsoft.com/office/drawing/2014/main" id="{00000000-0008-0000-0600-00001E000000}"/>
            </a:ext>
          </a:extLst>
        </xdr:cNvPr>
        <xdr:cNvSpPr txBox="1">
          <a:spLocks noChangeArrowheads="1"/>
        </xdr:cNvSpPr>
      </xdr:nvSpPr>
      <xdr:spPr bwMode="auto">
        <a:xfrm>
          <a:off x="22860" y="19598640"/>
          <a:ext cx="335280" cy="861060"/>
        </a:xfrm>
        <a:prstGeom prst="rect">
          <a:avLst/>
        </a:prstGeom>
        <a:solidFill>
          <a:schemeClr val="accent6">
            <a:lumMod val="20000"/>
            <a:lumOff val="80000"/>
          </a:schemeClr>
        </a:solidFill>
        <a:ln w="9525" algn="ctr">
          <a:noFill/>
          <a:miter lim="800000"/>
          <a:headEnd/>
          <a:tailEnd/>
        </a:ln>
        <a:effectLst/>
      </xdr:spPr>
      <xdr:txBody>
        <a:bodyPr vertOverflow="clip" vert="vert270" wrap="square" lIns="36576" tIns="27432" rIns="36576"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Ventes</a:t>
          </a:r>
        </a:p>
        <a:p>
          <a:pPr marL="0" marR="0" lvl="0" indent="0" algn="r" defTabSz="914400" rtl="0" eaLnBrk="1" fontAlgn="auto" latinLnBrk="0" hangingPunct="1">
            <a:lnSpc>
              <a:spcPct val="100000"/>
            </a:lnSpc>
            <a:spcBef>
              <a:spcPts val="0"/>
            </a:spcBef>
            <a:spcAft>
              <a:spcPts val="0"/>
            </a:spcAft>
            <a:buClrTx/>
            <a:buSzTx/>
            <a:buFontTx/>
            <a:buNone/>
            <a:tabLst/>
            <a:defRPr sz="1000"/>
          </a:pPr>
          <a:endParaRPr lang="fr-FR" sz="1200" b="1" i="0" strike="noStrike">
            <a:solidFill>
              <a:sysClr val="windowText" lastClr="000000"/>
            </a:solidFill>
            <a:latin typeface="Arial"/>
            <a:ea typeface="+mn-ea"/>
            <a:cs typeface="Arial"/>
          </a:endParaRPr>
        </a:p>
      </xdr:txBody>
    </xdr:sp>
    <xdr:clientData fLocksWithSheet="0"/>
  </xdr:twoCellAnchor>
  <xdr:twoCellAnchor>
    <xdr:from>
      <xdr:col>1</xdr:col>
      <xdr:colOff>14967</xdr:colOff>
      <xdr:row>91</xdr:row>
      <xdr:rowOff>46263</xdr:rowOff>
    </xdr:from>
    <xdr:to>
      <xdr:col>1</xdr:col>
      <xdr:colOff>344532</xdr:colOff>
      <xdr:row>95</xdr:row>
      <xdr:rowOff>167636</xdr:rowOff>
    </xdr:to>
    <xdr:sp macro="" textlink="" fLocksText="0">
      <xdr:nvSpPr>
        <xdr:cNvPr id="31" name="Texte 61">
          <a:extLst>
            <a:ext uri="{FF2B5EF4-FFF2-40B4-BE49-F238E27FC236}">
              <a16:creationId xmlns:a16="http://schemas.microsoft.com/office/drawing/2014/main" id="{00000000-0008-0000-0600-00001F000000}"/>
            </a:ext>
          </a:extLst>
        </xdr:cNvPr>
        <xdr:cNvSpPr txBox="1">
          <a:spLocks noChangeArrowheads="1"/>
        </xdr:cNvSpPr>
      </xdr:nvSpPr>
      <xdr:spPr bwMode="auto">
        <a:xfrm flipV="1">
          <a:off x="14967" y="20429763"/>
          <a:ext cx="329565" cy="921473"/>
        </a:xfrm>
        <a:prstGeom prst="rect">
          <a:avLst/>
        </a:prstGeom>
        <a:solidFill>
          <a:schemeClr val="accent6">
            <a:lumMod val="20000"/>
            <a:lumOff val="80000"/>
          </a:schemeClr>
        </a:solidFill>
        <a:ln w="9525" algn="ctr">
          <a:noFill/>
          <a:miter lim="800000"/>
          <a:headEnd/>
          <a:tailEnd/>
        </a:ln>
        <a:effectLst/>
      </xdr:spPr>
      <xdr:txBody>
        <a:bodyPr vertOverflow="clip" vert="vert270" wrap="square" lIns="36576" tIns="27432"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Production</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lang="fr-FR" sz="1200" b="1" i="0" strike="noStrike">
            <a:solidFill>
              <a:sysClr val="windowText" lastClr="000000"/>
            </a:solidFill>
            <a:latin typeface="Arial"/>
            <a:ea typeface="+mn-ea"/>
            <a:cs typeface="Arial"/>
          </a:endParaRPr>
        </a:p>
      </xdr:txBody>
    </xdr:sp>
    <xdr:clientData fLocksWithSheet="0"/>
  </xdr:twoCellAnchor>
  <xdr:twoCellAnchor>
    <xdr:from>
      <xdr:col>1</xdr:col>
      <xdr:colOff>22861</xdr:colOff>
      <xdr:row>95</xdr:row>
      <xdr:rowOff>130628</xdr:rowOff>
    </xdr:from>
    <xdr:to>
      <xdr:col>1</xdr:col>
      <xdr:colOff>358140</xdr:colOff>
      <xdr:row>98</xdr:row>
      <xdr:rowOff>190499</xdr:rowOff>
    </xdr:to>
    <xdr:sp macro="" textlink="" fLocksText="0">
      <xdr:nvSpPr>
        <xdr:cNvPr id="32" name="Texte 61">
          <a:extLst>
            <a:ext uri="{FF2B5EF4-FFF2-40B4-BE49-F238E27FC236}">
              <a16:creationId xmlns:a16="http://schemas.microsoft.com/office/drawing/2014/main" id="{00000000-0008-0000-0600-000020000000}"/>
            </a:ext>
          </a:extLst>
        </xdr:cNvPr>
        <xdr:cNvSpPr txBox="1">
          <a:spLocks noChangeArrowheads="1"/>
        </xdr:cNvSpPr>
      </xdr:nvSpPr>
      <xdr:spPr bwMode="auto">
        <a:xfrm>
          <a:off x="22861" y="21314228"/>
          <a:ext cx="335279" cy="659946"/>
        </a:xfrm>
        <a:prstGeom prst="rect">
          <a:avLst/>
        </a:prstGeom>
        <a:solidFill>
          <a:schemeClr val="accent6">
            <a:lumMod val="20000"/>
            <a:lumOff val="80000"/>
          </a:schemeClr>
        </a:solidFill>
        <a:ln w="9525" algn="ctr">
          <a:noFill/>
          <a:miter lim="800000"/>
          <a:headEnd/>
          <a:tailEnd/>
        </a:ln>
        <a:effectLst/>
      </xdr:spPr>
      <xdr:txBody>
        <a:bodyPr vertOverflow="clip" vert="vert270" wrap="square" lIns="36576" tIns="27432"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Emploi</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lang="fr-FR" sz="1200" b="1" i="0" strike="noStrike">
            <a:solidFill>
              <a:sysClr val="windowText" lastClr="000000"/>
            </a:solidFill>
            <a:latin typeface="Arial"/>
            <a:ea typeface="+mn-ea"/>
            <a:cs typeface="Arial"/>
          </a:endParaRPr>
        </a:p>
      </xdr:txBody>
    </xdr:sp>
    <xdr:clientData fLocksWithSheet="0"/>
  </xdr:twoCellAnchor>
  <xdr:twoCellAnchor>
    <xdr:from>
      <xdr:col>1</xdr:col>
      <xdr:colOff>22857</xdr:colOff>
      <xdr:row>98</xdr:row>
      <xdr:rowOff>184784</xdr:rowOff>
    </xdr:from>
    <xdr:to>
      <xdr:col>1</xdr:col>
      <xdr:colOff>358138</xdr:colOff>
      <xdr:row>104</xdr:row>
      <xdr:rowOff>141514</xdr:rowOff>
    </xdr:to>
    <xdr:sp macro="" textlink="" fLocksText="0">
      <xdr:nvSpPr>
        <xdr:cNvPr id="33" name="Texte 61">
          <a:extLst>
            <a:ext uri="{FF2B5EF4-FFF2-40B4-BE49-F238E27FC236}">
              <a16:creationId xmlns:a16="http://schemas.microsoft.com/office/drawing/2014/main" id="{00000000-0008-0000-0600-000021000000}"/>
            </a:ext>
          </a:extLst>
        </xdr:cNvPr>
        <xdr:cNvSpPr txBox="1">
          <a:spLocks noChangeArrowheads="1"/>
        </xdr:cNvSpPr>
      </xdr:nvSpPr>
      <xdr:spPr bwMode="auto">
        <a:xfrm rot="5400000">
          <a:off x="-387942" y="22379258"/>
          <a:ext cx="1156880" cy="335281"/>
        </a:xfrm>
        <a:prstGeom prst="rect">
          <a:avLst/>
        </a:prstGeom>
        <a:solidFill>
          <a:schemeClr val="accent6">
            <a:lumMod val="20000"/>
            <a:lumOff val="80000"/>
          </a:schemeClr>
        </a:solidFill>
        <a:ln w="9525" algn="ctr">
          <a:noFill/>
          <a:miter lim="800000"/>
          <a:headEnd/>
          <a:tailEnd/>
        </a:ln>
        <a:effectLst/>
      </xdr:spPr>
      <xdr:txBody>
        <a:bodyPr vertOverflow="clip" vert="vert270" wrap="square" lIns="36576" tIns="27432"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200" b="1" i="0" strike="noStrike">
              <a:solidFill>
                <a:sysClr val="windowText" lastClr="000000"/>
              </a:solidFill>
              <a:latin typeface="Arial"/>
              <a:ea typeface="+mn-ea"/>
              <a:cs typeface="Arial"/>
            </a:rPr>
            <a:t>Trésorerie</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lang="fr-FR" sz="1200" b="1" i="0" strike="noStrike">
            <a:solidFill>
              <a:sysClr val="windowText" lastClr="000000"/>
            </a:solidFill>
            <a:latin typeface="Arial"/>
            <a:ea typeface="+mn-ea"/>
            <a:cs typeface="Arial"/>
          </a:endParaRPr>
        </a:p>
      </xdr:txBody>
    </xdr:sp>
    <xdr:clientData fLocksWithSheet="0"/>
  </xdr:twoCellAnchor>
  <xdr:twoCellAnchor>
    <xdr:from>
      <xdr:col>1</xdr:col>
      <xdr:colOff>342900</xdr:colOff>
      <xdr:row>87</xdr:row>
      <xdr:rowOff>22860</xdr:rowOff>
    </xdr:from>
    <xdr:to>
      <xdr:col>5</xdr:col>
      <xdr:colOff>365760</xdr:colOff>
      <xdr:row>91</xdr:row>
      <xdr:rowOff>78921</xdr:rowOff>
    </xdr:to>
    <xdr:sp macro="" textlink="" fLocksText="0">
      <xdr:nvSpPr>
        <xdr:cNvPr id="34" name="Texte 61">
          <a:extLst>
            <a:ext uri="{FF2B5EF4-FFF2-40B4-BE49-F238E27FC236}">
              <a16:creationId xmlns:a16="http://schemas.microsoft.com/office/drawing/2014/main" id="{00000000-0008-0000-0600-000022000000}"/>
            </a:ext>
          </a:extLst>
        </xdr:cNvPr>
        <xdr:cNvSpPr txBox="1">
          <a:spLocks noChangeArrowheads="1"/>
        </xdr:cNvSpPr>
      </xdr:nvSpPr>
      <xdr:spPr bwMode="auto">
        <a:xfrm>
          <a:off x="342900" y="19606260"/>
          <a:ext cx="3261360" cy="856161"/>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0" i="0" strike="noStrike">
              <a:solidFill>
                <a:sysClr val="windowText" lastClr="000000"/>
              </a:solidFill>
              <a:latin typeface="Arial"/>
              <a:ea typeface="+mn-ea"/>
              <a:cs typeface="Arial"/>
            </a:rPr>
            <a:t>Au deuxième  trimestre 2024, les entreprises ont enregistrées une baisse des recettes comparativement au premier trimestre 2024. Au prochain trimestre, les recettes continueraient leur baisse</a:t>
          </a:r>
          <a:r>
            <a:rPr lang="fr-FR" sz="1000" b="0" i="0" baseline="0">
              <a:effectLst/>
              <a:latin typeface="+mn-lt"/>
              <a:ea typeface="+mn-ea"/>
              <a:cs typeface="+mn-cs"/>
            </a:rPr>
            <a:t>.</a:t>
          </a:r>
          <a:endParaRPr lang="fr-BF" sz="1100">
            <a:effectLst/>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fr-FR" sz="1100" b="0" i="0" strike="noStrike">
            <a:solidFill>
              <a:sysClr val="windowText" lastClr="000000"/>
            </a:solidFill>
            <a:latin typeface="Arial"/>
            <a:ea typeface="+mn-ea"/>
            <a:cs typeface="Arial"/>
          </a:endParaRPr>
        </a:p>
      </xdr:txBody>
    </xdr:sp>
    <xdr:clientData fLocksWithSheet="0"/>
  </xdr:twoCellAnchor>
  <xdr:twoCellAnchor>
    <xdr:from>
      <xdr:col>1</xdr:col>
      <xdr:colOff>359228</xdr:colOff>
      <xdr:row>95</xdr:row>
      <xdr:rowOff>148864</xdr:rowOff>
    </xdr:from>
    <xdr:to>
      <xdr:col>5</xdr:col>
      <xdr:colOff>376646</xdr:colOff>
      <xdr:row>99</xdr:row>
      <xdr:rowOff>72662</xdr:rowOff>
    </xdr:to>
    <xdr:sp macro="" textlink="" fLocksText="0">
      <xdr:nvSpPr>
        <xdr:cNvPr id="35" name="Texte 61">
          <a:extLst>
            <a:ext uri="{FF2B5EF4-FFF2-40B4-BE49-F238E27FC236}">
              <a16:creationId xmlns:a16="http://schemas.microsoft.com/office/drawing/2014/main" id="{00000000-0008-0000-0600-000023000000}"/>
            </a:ext>
          </a:extLst>
        </xdr:cNvPr>
        <xdr:cNvSpPr txBox="1">
          <a:spLocks noChangeArrowheads="1"/>
        </xdr:cNvSpPr>
      </xdr:nvSpPr>
      <xdr:spPr bwMode="auto">
        <a:xfrm>
          <a:off x="359228" y="21332464"/>
          <a:ext cx="3255918" cy="723898"/>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indent="0" algn="just" rtl="0" eaLnBrk="1" fontAlgn="auto" latinLnBrk="0" hangingPunct="1"/>
          <a:r>
            <a:rPr lang="fr-FR" sz="1100" b="0" i="0" strike="noStrike">
              <a:solidFill>
                <a:sysClr val="windowText" lastClr="000000"/>
              </a:solidFill>
              <a:latin typeface="Arial"/>
              <a:ea typeface="+mn-ea"/>
              <a:cs typeface="Arial"/>
            </a:rPr>
            <a:t>Par rapport au premier  trimestre 2024, l'emploi a connu une baisse  au deuxième trimestre 2024. La baisse se poursuivrait au troisième trimestre 2024.</a:t>
          </a:r>
          <a:endParaRPr lang="fr-BF" sz="1100" b="0" i="0" strike="noStrike">
            <a:solidFill>
              <a:sysClr val="windowText" lastClr="000000"/>
            </a:solidFill>
            <a:latin typeface="Arial"/>
            <a:ea typeface="+mn-ea"/>
            <a:cs typeface="Arial"/>
          </a:endParaRPr>
        </a:p>
      </xdr:txBody>
    </xdr:sp>
    <xdr:clientData fLocksWithSheet="0"/>
  </xdr:twoCellAnchor>
  <xdr:twoCellAnchor>
    <xdr:from>
      <xdr:col>1</xdr:col>
      <xdr:colOff>358413</xdr:colOff>
      <xdr:row>99</xdr:row>
      <xdr:rowOff>95251</xdr:rowOff>
    </xdr:from>
    <xdr:to>
      <xdr:col>5</xdr:col>
      <xdr:colOff>377463</xdr:colOff>
      <xdr:row>104</xdr:row>
      <xdr:rowOff>133350</xdr:rowOff>
    </xdr:to>
    <xdr:sp macro="" textlink="" fLocksText="0">
      <xdr:nvSpPr>
        <xdr:cNvPr id="36" name="Texte 61">
          <a:extLst>
            <a:ext uri="{FF2B5EF4-FFF2-40B4-BE49-F238E27FC236}">
              <a16:creationId xmlns:a16="http://schemas.microsoft.com/office/drawing/2014/main" id="{00000000-0008-0000-0600-000024000000}"/>
            </a:ext>
          </a:extLst>
        </xdr:cNvPr>
        <xdr:cNvSpPr txBox="1">
          <a:spLocks noChangeArrowheads="1"/>
        </xdr:cNvSpPr>
      </xdr:nvSpPr>
      <xdr:spPr bwMode="auto">
        <a:xfrm>
          <a:off x="358413" y="22078951"/>
          <a:ext cx="3257550" cy="1038224"/>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indent="0" algn="just" rtl="0" eaLnBrk="1" fontAlgn="auto" latinLnBrk="0" hangingPunct="1"/>
          <a:r>
            <a:rPr lang="fr-FR" sz="1100" b="0" i="0" strike="noStrike">
              <a:solidFill>
                <a:sysClr val="windowText" lastClr="000000"/>
              </a:solidFill>
              <a:latin typeface="Arial"/>
              <a:ea typeface="+mn-ea"/>
              <a:cs typeface="Arial"/>
            </a:rPr>
            <a:t>La situation de la trésorerie s'est détériorée deuxième  trimestre 2024 comparativement à la situation du trimestre passé. Au troisième trimestre 2024, la situation de la trésorerie ne sera pas meilleure à celle constatée actuellement.</a:t>
          </a:r>
          <a:endParaRPr lang="fr-BF" sz="1100" b="0" i="0" strike="noStrike">
            <a:solidFill>
              <a:sysClr val="windowText" lastClr="000000"/>
            </a:solidFill>
            <a:latin typeface="Arial"/>
            <a:ea typeface="+mn-ea"/>
            <a:cs typeface="Arial"/>
          </a:endParaRPr>
        </a:p>
      </xdr:txBody>
    </xdr:sp>
    <xdr:clientData fLocksWithSheet="0"/>
  </xdr:twoCellAnchor>
  <xdr:twoCellAnchor>
    <xdr:from>
      <xdr:col>1</xdr:col>
      <xdr:colOff>357324</xdr:colOff>
      <xdr:row>91</xdr:row>
      <xdr:rowOff>97971</xdr:rowOff>
    </xdr:from>
    <xdr:to>
      <xdr:col>5</xdr:col>
      <xdr:colOff>369298</xdr:colOff>
      <xdr:row>95</xdr:row>
      <xdr:rowOff>127908</xdr:rowOff>
    </xdr:to>
    <xdr:sp macro="" textlink="" fLocksText="0">
      <xdr:nvSpPr>
        <xdr:cNvPr id="37" name="Texte 61">
          <a:extLst>
            <a:ext uri="{FF2B5EF4-FFF2-40B4-BE49-F238E27FC236}">
              <a16:creationId xmlns:a16="http://schemas.microsoft.com/office/drawing/2014/main" id="{00000000-0008-0000-0600-000025000000}"/>
            </a:ext>
          </a:extLst>
        </xdr:cNvPr>
        <xdr:cNvSpPr txBox="1">
          <a:spLocks noChangeArrowheads="1"/>
        </xdr:cNvSpPr>
      </xdr:nvSpPr>
      <xdr:spPr bwMode="auto">
        <a:xfrm>
          <a:off x="357324" y="20481471"/>
          <a:ext cx="3250474" cy="830037"/>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algn="just" rtl="0" eaLnBrk="1" fontAlgn="auto" latinLnBrk="0" hangingPunct="1"/>
          <a:r>
            <a:rPr lang="fr-FR" sz="1100" b="0" i="0" strike="noStrike">
              <a:solidFill>
                <a:sysClr val="windowText" lastClr="000000"/>
              </a:solidFill>
              <a:latin typeface="Arial"/>
              <a:ea typeface="+mn-ea"/>
              <a:cs typeface="Arial"/>
            </a:rPr>
            <a:t>Au premier  trimestre 2024,  la production a connu une baisse par rapport   au premier trimestre 2024. Au troisième timestre 2024, la baisse amorcé se poursuivrait.</a:t>
          </a:r>
          <a:endParaRPr lang="fr-BF" sz="1100" b="0" i="0" strike="noStrike">
            <a:solidFill>
              <a:sysClr val="windowText" lastClr="000000"/>
            </a:solidFill>
            <a:latin typeface="Arial"/>
            <a:ea typeface="+mn-ea"/>
            <a:cs typeface="Arial"/>
          </a:endParaRPr>
        </a:p>
      </xdr:txBody>
    </xdr:sp>
    <xdr:clientData fLocksWithSheet="0"/>
  </xdr:twoCellAnchor>
  <xdr:twoCellAnchor>
    <xdr:from>
      <xdr:col>7</xdr:col>
      <xdr:colOff>116542</xdr:colOff>
      <xdr:row>15</xdr:row>
      <xdr:rowOff>68580</xdr:rowOff>
    </xdr:from>
    <xdr:to>
      <xdr:col>13</xdr:col>
      <xdr:colOff>800100</xdr:colOff>
      <xdr:row>25</xdr:row>
      <xdr:rowOff>68580</xdr:rowOff>
    </xdr:to>
    <xdr:graphicFrame macro="">
      <xdr:nvGraphicFramePr>
        <xdr:cNvPr id="38" name="Graphique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62753</xdr:colOff>
      <xdr:row>52</xdr:row>
      <xdr:rowOff>198120</xdr:rowOff>
    </xdr:from>
    <xdr:to>
      <xdr:col>1</xdr:col>
      <xdr:colOff>975360</xdr:colOff>
      <xdr:row>53</xdr:row>
      <xdr:rowOff>192741</xdr:rowOff>
    </xdr:to>
    <xdr:sp macro="" textlink="" fLocksText="0">
      <xdr:nvSpPr>
        <xdr:cNvPr id="39" name="Texte 61">
          <a:extLst>
            <a:ext uri="{FF2B5EF4-FFF2-40B4-BE49-F238E27FC236}">
              <a16:creationId xmlns:a16="http://schemas.microsoft.com/office/drawing/2014/main" id="{00000000-0008-0000-0600-000027000000}"/>
            </a:ext>
          </a:extLst>
        </xdr:cNvPr>
        <xdr:cNvSpPr txBox="1">
          <a:spLocks noChangeArrowheads="1"/>
        </xdr:cNvSpPr>
      </xdr:nvSpPr>
      <xdr:spPr bwMode="auto">
        <a:xfrm>
          <a:off x="62753" y="11999595"/>
          <a:ext cx="750682" cy="223221"/>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53788</xdr:colOff>
      <xdr:row>55</xdr:row>
      <xdr:rowOff>160021</xdr:rowOff>
    </xdr:from>
    <xdr:to>
      <xdr:col>1</xdr:col>
      <xdr:colOff>986118</xdr:colOff>
      <xdr:row>56</xdr:row>
      <xdr:rowOff>138954</xdr:rowOff>
    </xdr:to>
    <xdr:sp macro="" textlink="" fLocksText="0">
      <xdr:nvSpPr>
        <xdr:cNvPr id="40" name="Texte 61">
          <a:extLst>
            <a:ext uri="{FF2B5EF4-FFF2-40B4-BE49-F238E27FC236}">
              <a16:creationId xmlns:a16="http://schemas.microsoft.com/office/drawing/2014/main" id="{00000000-0008-0000-0600-000028000000}"/>
            </a:ext>
          </a:extLst>
        </xdr:cNvPr>
        <xdr:cNvSpPr txBox="1">
          <a:spLocks noChangeArrowheads="1"/>
        </xdr:cNvSpPr>
      </xdr:nvSpPr>
      <xdr:spPr bwMode="auto">
        <a:xfrm>
          <a:off x="53788" y="12656821"/>
          <a:ext cx="751355" cy="207533"/>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1</xdr:col>
      <xdr:colOff>58271</xdr:colOff>
      <xdr:row>34</xdr:row>
      <xdr:rowOff>45720</xdr:rowOff>
    </xdr:from>
    <xdr:to>
      <xdr:col>1</xdr:col>
      <xdr:colOff>1013012</xdr:colOff>
      <xdr:row>35</xdr:row>
      <xdr:rowOff>40342</xdr:rowOff>
    </xdr:to>
    <xdr:sp macro="" textlink="" fLocksText="0">
      <xdr:nvSpPr>
        <xdr:cNvPr id="41" name="Texte 61">
          <a:extLst>
            <a:ext uri="{FF2B5EF4-FFF2-40B4-BE49-F238E27FC236}">
              <a16:creationId xmlns:a16="http://schemas.microsoft.com/office/drawing/2014/main" id="{00000000-0008-0000-0600-000029000000}"/>
            </a:ext>
          </a:extLst>
        </xdr:cNvPr>
        <xdr:cNvSpPr txBox="1">
          <a:spLocks noChangeArrowheads="1"/>
        </xdr:cNvSpPr>
      </xdr:nvSpPr>
      <xdr:spPr bwMode="auto">
        <a:xfrm>
          <a:off x="58271" y="7751445"/>
          <a:ext cx="754716" cy="223222"/>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1</xdr:col>
      <xdr:colOff>58271</xdr:colOff>
      <xdr:row>30</xdr:row>
      <xdr:rowOff>259975</xdr:rowOff>
    </xdr:from>
    <xdr:to>
      <xdr:col>1</xdr:col>
      <xdr:colOff>1008529</xdr:colOff>
      <xdr:row>33</xdr:row>
      <xdr:rowOff>22411</xdr:rowOff>
    </xdr:to>
    <xdr:sp macro="" textlink="" fLocksText="0">
      <xdr:nvSpPr>
        <xdr:cNvPr id="42" name="Texte 61">
          <a:extLst>
            <a:ext uri="{FF2B5EF4-FFF2-40B4-BE49-F238E27FC236}">
              <a16:creationId xmlns:a16="http://schemas.microsoft.com/office/drawing/2014/main" id="{00000000-0008-0000-0600-00002A000000}"/>
            </a:ext>
          </a:extLst>
        </xdr:cNvPr>
        <xdr:cNvSpPr txBox="1">
          <a:spLocks noChangeArrowheads="1"/>
        </xdr:cNvSpPr>
      </xdr:nvSpPr>
      <xdr:spPr bwMode="auto">
        <a:xfrm>
          <a:off x="58271" y="6994150"/>
          <a:ext cx="750233" cy="505386"/>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139700</xdr:colOff>
      <xdr:row>73</xdr:row>
      <xdr:rowOff>5714</xdr:rowOff>
    </xdr:from>
    <xdr:to>
      <xdr:col>2</xdr:col>
      <xdr:colOff>180975</xdr:colOff>
      <xdr:row>74</xdr:row>
      <xdr:rowOff>14605</xdr:rowOff>
    </xdr:to>
    <xdr:sp macro="" textlink="" fLocksText="0">
      <xdr:nvSpPr>
        <xdr:cNvPr id="43" name="Texte 61">
          <a:extLst>
            <a:ext uri="{FF2B5EF4-FFF2-40B4-BE49-F238E27FC236}">
              <a16:creationId xmlns:a16="http://schemas.microsoft.com/office/drawing/2014/main" id="{00000000-0008-0000-0600-00002B000000}"/>
            </a:ext>
          </a:extLst>
        </xdr:cNvPr>
        <xdr:cNvSpPr txBox="1">
          <a:spLocks noChangeArrowheads="1"/>
        </xdr:cNvSpPr>
      </xdr:nvSpPr>
      <xdr:spPr bwMode="auto">
        <a:xfrm>
          <a:off x="139700" y="16531589"/>
          <a:ext cx="850900" cy="237491"/>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1</xdr:col>
      <xdr:colOff>225426</xdr:colOff>
      <xdr:row>74</xdr:row>
      <xdr:rowOff>202565</xdr:rowOff>
    </xdr:from>
    <xdr:to>
      <xdr:col>2</xdr:col>
      <xdr:colOff>149226</xdr:colOff>
      <xdr:row>76</xdr:row>
      <xdr:rowOff>19050</xdr:rowOff>
    </xdr:to>
    <xdr:sp macro="" textlink="" fLocksText="0">
      <xdr:nvSpPr>
        <xdr:cNvPr id="44" name="Texte 61">
          <a:extLst>
            <a:ext uri="{FF2B5EF4-FFF2-40B4-BE49-F238E27FC236}">
              <a16:creationId xmlns:a16="http://schemas.microsoft.com/office/drawing/2014/main" id="{00000000-0008-0000-0600-00002C000000}"/>
            </a:ext>
          </a:extLst>
        </xdr:cNvPr>
        <xdr:cNvSpPr txBox="1">
          <a:spLocks noChangeArrowheads="1"/>
        </xdr:cNvSpPr>
      </xdr:nvSpPr>
      <xdr:spPr bwMode="auto">
        <a:xfrm>
          <a:off x="225426" y="16957040"/>
          <a:ext cx="733425" cy="245110"/>
        </a:xfrm>
        <a:prstGeom prst="rect">
          <a:avLst/>
        </a:prstGeom>
        <a:noFill/>
        <a:ln w="9525" algn="ctr">
          <a:no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192742</xdr:colOff>
      <xdr:row>73</xdr:row>
      <xdr:rowOff>41275</xdr:rowOff>
    </xdr:from>
    <xdr:to>
      <xdr:col>8</xdr:col>
      <xdr:colOff>548752</xdr:colOff>
      <xdr:row>74</xdr:row>
      <xdr:rowOff>38100</xdr:rowOff>
    </xdr:to>
    <xdr:sp macro="" textlink="" fLocksText="0">
      <xdr:nvSpPr>
        <xdr:cNvPr id="45" name="Texte 61">
          <a:extLst>
            <a:ext uri="{FF2B5EF4-FFF2-40B4-BE49-F238E27FC236}">
              <a16:creationId xmlns:a16="http://schemas.microsoft.com/office/drawing/2014/main" id="{00000000-0008-0000-0600-00002D000000}"/>
            </a:ext>
          </a:extLst>
        </xdr:cNvPr>
        <xdr:cNvSpPr txBox="1">
          <a:spLocks noChangeArrowheads="1"/>
        </xdr:cNvSpPr>
      </xdr:nvSpPr>
      <xdr:spPr bwMode="auto">
        <a:xfrm>
          <a:off x="5050492" y="16567150"/>
          <a:ext cx="1051335" cy="225425"/>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 Trim</a:t>
          </a:r>
        </a:p>
      </xdr:txBody>
    </xdr:sp>
    <xdr:clientData fLocksWithSheet="0"/>
  </xdr:twoCellAnchor>
  <xdr:twoCellAnchor>
    <xdr:from>
      <xdr:col>7</xdr:col>
      <xdr:colOff>192742</xdr:colOff>
      <xdr:row>74</xdr:row>
      <xdr:rowOff>111125</xdr:rowOff>
    </xdr:from>
    <xdr:to>
      <xdr:col>8</xdr:col>
      <xdr:colOff>537882</xdr:colOff>
      <xdr:row>76</xdr:row>
      <xdr:rowOff>53788</xdr:rowOff>
    </xdr:to>
    <xdr:sp macro="" textlink="" fLocksText="0">
      <xdr:nvSpPr>
        <xdr:cNvPr id="46" name="Texte 61">
          <a:extLst>
            <a:ext uri="{FF2B5EF4-FFF2-40B4-BE49-F238E27FC236}">
              <a16:creationId xmlns:a16="http://schemas.microsoft.com/office/drawing/2014/main" id="{00000000-0008-0000-0600-00002E000000}"/>
            </a:ext>
          </a:extLst>
        </xdr:cNvPr>
        <xdr:cNvSpPr txBox="1">
          <a:spLocks noChangeArrowheads="1"/>
        </xdr:cNvSpPr>
      </xdr:nvSpPr>
      <xdr:spPr bwMode="auto">
        <a:xfrm>
          <a:off x="5050492" y="16865600"/>
          <a:ext cx="1040465" cy="371288"/>
        </a:xfrm>
        <a:prstGeom prst="rect">
          <a:avLst/>
        </a:prstGeom>
        <a:noFill/>
        <a:ln w="9525" algn="ctr">
          <a:solidFill>
            <a:srgbClr val="00B050"/>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 An</a:t>
          </a:r>
        </a:p>
      </xdr:txBody>
    </xdr:sp>
    <xdr:clientData fLocksWithSheet="0"/>
  </xdr:twoCellAnchor>
  <xdr:twoCellAnchor>
    <xdr:from>
      <xdr:col>7</xdr:col>
      <xdr:colOff>179294</xdr:colOff>
      <xdr:row>53</xdr:row>
      <xdr:rowOff>220980</xdr:rowOff>
    </xdr:from>
    <xdr:to>
      <xdr:col>8</xdr:col>
      <xdr:colOff>623047</xdr:colOff>
      <xdr:row>54</xdr:row>
      <xdr:rowOff>197224</xdr:rowOff>
    </xdr:to>
    <xdr:sp macro="" textlink="" fLocksText="0">
      <xdr:nvSpPr>
        <xdr:cNvPr id="47" name="Texte 61">
          <a:extLst>
            <a:ext uri="{FF2B5EF4-FFF2-40B4-BE49-F238E27FC236}">
              <a16:creationId xmlns:a16="http://schemas.microsoft.com/office/drawing/2014/main" id="{00000000-0008-0000-0600-00002F000000}"/>
            </a:ext>
          </a:extLst>
        </xdr:cNvPr>
        <xdr:cNvSpPr txBox="1">
          <a:spLocks noChangeArrowheads="1"/>
        </xdr:cNvSpPr>
      </xdr:nvSpPr>
      <xdr:spPr bwMode="auto">
        <a:xfrm>
          <a:off x="5037044" y="12251055"/>
          <a:ext cx="1139078" cy="214369"/>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xdr:from>
      <xdr:col>7</xdr:col>
      <xdr:colOff>170331</xdr:colOff>
      <xdr:row>56</xdr:row>
      <xdr:rowOff>30480</xdr:rowOff>
    </xdr:from>
    <xdr:to>
      <xdr:col>8</xdr:col>
      <xdr:colOff>632013</xdr:colOff>
      <xdr:row>57</xdr:row>
      <xdr:rowOff>53788</xdr:rowOff>
    </xdr:to>
    <xdr:sp macro="" textlink="" fLocksText="0">
      <xdr:nvSpPr>
        <xdr:cNvPr id="48" name="Texte 61">
          <a:extLst>
            <a:ext uri="{FF2B5EF4-FFF2-40B4-BE49-F238E27FC236}">
              <a16:creationId xmlns:a16="http://schemas.microsoft.com/office/drawing/2014/main" id="{00000000-0008-0000-0600-000030000000}"/>
            </a:ext>
          </a:extLst>
        </xdr:cNvPr>
        <xdr:cNvSpPr txBox="1">
          <a:spLocks noChangeArrowheads="1"/>
        </xdr:cNvSpPr>
      </xdr:nvSpPr>
      <xdr:spPr bwMode="auto">
        <a:xfrm>
          <a:off x="5028081" y="12755880"/>
          <a:ext cx="1157007" cy="251908"/>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143436</xdr:colOff>
      <xdr:row>34</xdr:row>
      <xdr:rowOff>0</xdr:rowOff>
    </xdr:from>
    <xdr:to>
      <xdr:col>8</xdr:col>
      <xdr:colOff>533400</xdr:colOff>
      <xdr:row>34</xdr:row>
      <xdr:rowOff>206188</xdr:rowOff>
    </xdr:to>
    <xdr:sp macro="" textlink="" fLocksText="0">
      <xdr:nvSpPr>
        <xdr:cNvPr id="49" name="Texte 61">
          <a:extLst>
            <a:ext uri="{FF2B5EF4-FFF2-40B4-BE49-F238E27FC236}">
              <a16:creationId xmlns:a16="http://schemas.microsoft.com/office/drawing/2014/main" id="{00000000-0008-0000-0600-000031000000}"/>
            </a:ext>
          </a:extLst>
        </xdr:cNvPr>
        <xdr:cNvSpPr txBox="1">
          <a:spLocks noChangeArrowheads="1"/>
        </xdr:cNvSpPr>
      </xdr:nvSpPr>
      <xdr:spPr bwMode="auto">
        <a:xfrm>
          <a:off x="5001186" y="7705725"/>
          <a:ext cx="1085289" cy="206188"/>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An</a:t>
          </a:r>
        </a:p>
      </xdr:txBody>
    </xdr:sp>
    <xdr:clientData fLocksWithSheet="0"/>
  </xdr:twoCellAnchor>
  <xdr:twoCellAnchor>
    <xdr:from>
      <xdr:col>7</xdr:col>
      <xdr:colOff>134471</xdr:colOff>
      <xdr:row>32</xdr:row>
      <xdr:rowOff>40342</xdr:rowOff>
    </xdr:from>
    <xdr:to>
      <xdr:col>8</xdr:col>
      <xdr:colOff>533400</xdr:colOff>
      <xdr:row>33</xdr:row>
      <xdr:rowOff>31377</xdr:rowOff>
    </xdr:to>
    <xdr:sp macro="" textlink="" fLocksText="0">
      <xdr:nvSpPr>
        <xdr:cNvPr id="50" name="Texte 61">
          <a:extLst>
            <a:ext uri="{FF2B5EF4-FFF2-40B4-BE49-F238E27FC236}">
              <a16:creationId xmlns:a16="http://schemas.microsoft.com/office/drawing/2014/main" id="{00000000-0008-0000-0600-000032000000}"/>
            </a:ext>
          </a:extLst>
        </xdr:cNvPr>
        <xdr:cNvSpPr txBox="1">
          <a:spLocks noChangeArrowheads="1"/>
        </xdr:cNvSpPr>
      </xdr:nvSpPr>
      <xdr:spPr bwMode="auto">
        <a:xfrm>
          <a:off x="4992221" y="7288867"/>
          <a:ext cx="1094254" cy="219635"/>
        </a:xfrm>
        <a:prstGeom prst="rect">
          <a:avLst/>
        </a:prstGeom>
        <a:noFill/>
        <a:ln w="9525" algn="ctr">
          <a:solidFill>
            <a:srgbClr val="288D23"/>
          </a:solidFill>
          <a:miter lim="800000"/>
          <a:headEnd/>
          <a:tailEnd/>
        </a:ln>
        <a:effectLst/>
      </xdr:spPr>
      <xdr:txBody>
        <a:bodyPr vertOverflow="clip" wrap="square" lIns="36576" tIns="27432" rIns="36576"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fr-FR" sz="1100" b="1" i="0" strike="noStrike">
              <a:solidFill>
                <a:schemeClr val="accent6">
                  <a:lumMod val="75000"/>
                </a:schemeClr>
              </a:solidFill>
              <a:latin typeface="Arial"/>
              <a:ea typeface="+mn-ea"/>
              <a:cs typeface="Arial"/>
            </a:rPr>
            <a:t>Gliss. Trim</a:t>
          </a:r>
        </a:p>
      </xdr:txBody>
    </xdr:sp>
    <xdr:clientData fLocksWithSheet="0"/>
  </xdr:twoCellAnchor>
  <xdr:twoCellAnchor editAs="oneCell">
    <xdr:from>
      <xdr:col>7</xdr:col>
      <xdr:colOff>185682</xdr:colOff>
      <xdr:row>58</xdr:row>
      <xdr:rowOff>6350</xdr:rowOff>
    </xdr:from>
    <xdr:to>
      <xdr:col>8</xdr:col>
      <xdr:colOff>625475</xdr:colOff>
      <xdr:row>60</xdr:row>
      <xdr:rowOff>38100</xdr:rowOff>
    </xdr:to>
    <xdr:pic>
      <xdr:nvPicPr>
        <xdr:cNvPr id="51" name="Imag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043432" y="13188950"/>
          <a:ext cx="1135118" cy="460375"/>
        </a:xfrm>
        <a:prstGeom prst="rect">
          <a:avLst/>
        </a:prstGeom>
        <a:ln>
          <a:solidFill>
            <a:srgbClr val="288D23"/>
          </a:solidFill>
        </a:ln>
      </xdr:spPr>
    </xdr:pic>
    <xdr:clientData/>
  </xdr:twoCellAnchor>
  <xdr:twoCellAnchor editAs="oneCell">
    <xdr:from>
      <xdr:col>7</xdr:col>
      <xdr:colOff>143435</xdr:colOff>
      <xdr:row>29</xdr:row>
      <xdr:rowOff>27569</xdr:rowOff>
    </xdr:from>
    <xdr:to>
      <xdr:col>8</xdr:col>
      <xdr:colOff>509904</xdr:colOff>
      <xdr:row>30</xdr:row>
      <xdr:rowOff>247228</xdr:rowOff>
    </xdr:to>
    <xdr:pic>
      <xdr:nvPicPr>
        <xdr:cNvPr id="52" name="Imag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01185" y="6542669"/>
          <a:ext cx="1061794" cy="438734"/>
        </a:xfrm>
        <a:prstGeom prst="rect">
          <a:avLst/>
        </a:prstGeom>
        <a:ln>
          <a:solidFill>
            <a:srgbClr val="288D23"/>
          </a:solidFill>
        </a:ln>
      </xdr:spPr>
    </xdr:pic>
    <xdr:clientData/>
  </xdr:twoCellAnchor>
  <xdr:twoCellAnchor editAs="oneCell">
    <xdr:from>
      <xdr:col>7</xdr:col>
      <xdr:colOff>181199</xdr:colOff>
      <xdr:row>45</xdr:row>
      <xdr:rowOff>179484</xdr:rowOff>
    </xdr:from>
    <xdr:to>
      <xdr:col>8</xdr:col>
      <xdr:colOff>631825</xdr:colOff>
      <xdr:row>48</xdr:row>
      <xdr:rowOff>129954</xdr:rowOff>
    </xdr:to>
    <xdr:pic>
      <xdr:nvPicPr>
        <xdr:cNvPr id="53" name="Imag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038949" y="10380759"/>
          <a:ext cx="1145951" cy="636270"/>
        </a:xfrm>
        <a:prstGeom prst="rect">
          <a:avLst/>
        </a:prstGeom>
        <a:ln>
          <a:solidFill>
            <a:srgbClr val="288D23"/>
          </a:solidFill>
        </a:ln>
      </xdr:spPr>
    </xdr:pic>
    <xdr:clientData/>
  </xdr:twoCellAnchor>
  <xdr:twoCellAnchor editAs="oneCell">
    <xdr:from>
      <xdr:col>7</xdr:col>
      <xdr:colOff>197225</xdr:colOff>
      <xdr:row>70</xdr:row>
      <xdr:rowOff>85165</xdr:rowOff>
    </xdr:from>
    <xdr:to>
      <xdr:col>8</xdr:col>
      <xdr:colOff>342901</xdr:colOff>
      <xdr:row>72</xdr:row>
      <xdr:rowOff>187587</xdr:rowOff>
    </xdr:to>
    <xdr:pic>
      <xdr:nvPicPr>
        <xdr:cNvPr id="54" name="Imag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54975" y="15925240"/>
          <a:ext cx="841001" cy="559622"/>
        </a:xfrm>
        <a:prstGeom prst="rect">
          <a:avLst/>
        </a:prstGeom>
        <a:ln>
          <a:solidFill>
            <a:srgbClr val="00B050"/>
          </a:solidFill>
        </a:ln>
      </xdr:spPr>
    </xdr:pic>
    <xdr:clientData/>
  </xdr:twoCellAnchor>
  <xdr:twoCellAnchor editAs="oneCell">
    <xdr:from>
      <xdr:col>8</xdr:col>
      <xdr:colOff>413658</xdr:colOff>
      <xdr:row>70</xdr:row>
      <xdr:rowOff>81644</xdr:rowOff>
    </xdr:from>
    <xdr:to>
      <xdr:col>9</xdr:col>
      <xdr:colOff>433835</xdr:colOff>
      <xdr:row>72</xdr:row>
      <xdr:rowOff>187235</xdr:rowOff>
    </xdr:to>
    <xdr:pic>
      <xdr:nvPicPr>
        <xdr:cNvPr id="55" name="Imag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966733" y="15921719"/>
          <a:ext cx="715502" cy="562791"/>
        </a:xfrm>
        <a:prstGeom prst="rect">
          <a:avLst/>
        </a:prstGeom>
        <a:ln>
          <a:solidFill>
            <a:srgbClr val="288D23"/>
          </a:solidFill>
        </a:ln>
      </xdr:spPr>
    </xdr:pic>
    <xdr:clientData/>
  </xdr:twoCellAnchor>
  <xdr:twoCellAnchor>
    <xdr:from>
      <xdr:col>5</xdr:col>
      <xdr:colOff>402907</xdr:colOff>
      <xdr:row>87</xdr:row>
      <xdr:rowOff>20002</xdr:rowOff>
    </xdr:from>
    <xdr:to>
      <xdr:col>13</xdr:col>
      <xdr:colOff>797859</xdr:colOff>
      <xdr:row>109</xdr:row>
      <xdr:rowOff>172402</xdr:rowOff>
    </xdr:to>
    <xdr:graphicFrame macro="">
      <xdr:nvGraphicFramePr>
        <xdr:cNvPr id="56" name="Graphique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39733</xdr:colOff>
      <xdr:row>36</xdr:row>
      <xdr:rowOff>672</xdr:rowOff>
    </xdr:from>
    <xdr:to>
      <xdr:col>7</xdr:col>
      <xdr:colOff>0</xdr:colOff>
      <xdr:row>43</xdr:row>
      <xdr:rowOff>209103</xdr:rowOff>
    </xdr:to>
    <xdr:graphicFrame macro="">
      <xdr:nvGraphicFramePr>
        <xdr:cNvPr id="57" name="Graphique 56">
          <a:extLst>
            <a:ext uri="{FF2B5EF4-FFF2-40B4-BE49-F238E27FC236}">
              <a16:creationId xmlns:a16="http://schemas.microsoft.com/office/drawing/2014/main" id="{00000000-0008-0000-0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38100</xdr:colOff>
      <xdr:row>22</xdr:row>
      <xdr:rowOff>117476</xdr:rowOff>
    </xdr:from>
    <xdr:ext cx="3295650" cy="4476749"/>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38100" y="4537076"/>
          <a:ext cx="3295650" cy="4476749"/>
        </a:xfrm>
        <a:prstGeom prst="rect">
          <a:avLst/>
        </a:prstGeom>
        <a:solidFill>
          <a:schemeClr val="bg1"/>
        </a:solidFill>
        <a:ln>
          <a:solidFill>
            <a:srgbClr val="00B05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fr-FR" sz="1200">
              <a:solidFill>
                <a:schemeClr val="tx1"/>
              </a:solidFill>
              <a:effectLst/>
              <a:latin typeface="Arial" panose="020B0604020202020204" pitchFamily="34" charset="0"/>
              <a:ea typeface="+mn-ea"/>
              <a:cs typeface="Arial" panose="020B0604020202020204" pitchFamily="34" charset="0"/>
            </a:rPr>
            <a:t>Le prix moyen du</a:t>
          </a:r>
          <a:r>
            <a:rPr lang="fr-FR" sz="1200" baseline="0">
              <a:solidFill>
                <a:schemeClr val="tx1"/>
              </a:solidFill>
              <a:effectLst/>
              <a:latin typeface="Arial" panose="020B0604020202020204" pitchFamily="34" charset="0"/>
              <a:ea typeface="+mn-ea"/>
              <a:cs typeface="Arial" panose="020B0604020202020204" pitchFamily="34" charset="0"/>
            </a:rPr>
            <a:t> taureau </a:t>
          </a:r>
          <a:r>
            <a:rPr lang="fr-FR" sz="1200">
              <a:solidFill>
                <a:schemeClr val="tx1"/>
              </a:solidFill>
              <a:effectLst/>
              <a:latin typeface="Arial" panose="020B0604020202020204" pitchFamily="34" charset="0"/>
              <a:ea typeface="+mn-ea"/>
              <a:cs typeface="Arial" panose="020B0604020202020204" pitchFamily="34" charset="0"/>
            </a:rPr>
            <a:t>a affiché une tendance baissière au troisième trimestre 2024. Cette</a:t>
          </a:r>
          <a:r>
            <a:rPr lang="fr-FR" sz="1200" baseline="0">
              <a:solidFill>
                <a:schemeClr val="tx1"/>
              </a:solidFill>
              <a:effectLst/>
              <a:latin typeface="Arial" panose="020B0604020202020204" pitchFamily="34" charset="0"/>
              <a:ea typeface="+mn-ea"/>
              <a:cs typeface="Arial" panose="020B0604020202020204" pitchFamily="34" charset="0"/>
            </a:rPr>
            <a:t> baisse</a:t>
          </a:r>
          <a:r>
            <a:rPr lang="fr-FR" sz="1200">
              <a:solidFill>
                <a:schemeClr val="tx1"/>
              </a:solidFill>
              <a:effectLst/>
              <a:latin typeface="Arial" panose="020B0604020202020204" pitchFamily="34" charset="0"/>
              <a:ea typeface="+mn-ea"/>
              <a:cs typeface="Arial" panose="020B0604020202020204" pitchFamily="34" charset="0"/>
            </a:rPr>
            <a:t> du prix de l’espèce sur cette période s’explique d'une part par</a:t>
          </a:r>
          <a:r>
            <a:rPr lang="fr-FR" sz="1200" baseline="0">
              <a:solidFill>
                <a:schemeClr val="tx1"/>
              </a:solidFill>
              <a:effectLst/>
              <a:latin typeface="Arial" panose="020B0604020202020204" pitchFamily="34" charset="0"/>
              <a:ea typeface="+mn-ea"/>
              <a:cs typeface="Arial" panose="020B0604020202020204" pitchFamily="34" charset="0"/>
            </a:rPr>
            <a:t> l'etat </a:t>
          </a:r>
          <a:r>
            <a:rPr lang="fr-FR" sz="1200">
              <a:solidFill>
                <a:schemeClr val="tx1"/>
              </a:solidFill>
              <a:effectLst/>
              <a:latin typeface="Arial" panose="020B0604020202020204" pitchFamily="34" charset="0"/>
              <a:ea typeface="+mn-ea"/>
              <a:cs typeface="Arial" panose="020B0604020202020204" pitchFamily="34" charset="0"/>
            </a:rPr>
            <a:t>d'embonpoint lié à la rarété du patûrage et le coût des l’aliments bétail et des intrants d’élevage et d'autre part à </a:t>
          </a:r>
          <a:r>
            <a:rPr lang="fr-FR" sz="1200" baseline="0">
              <a:solidFill>
                <a:schemeClr val="tx1"/>
              </a:solidFill>
              <a:effectLst/>
              <a:latin typeface="Arial" panose="020B0604020202020204" pitchFamily="34" charset="0"/>
              <a:ea typeface="+mn-ea"/>
              <a:cs typeface="Arial" panose="020B0604020202020204" pitchFamily="34" charset="0"/>
            </a:rPr>
            <a:t>la baisse du pouvoir d'achat des acteurs</a:t>
          </a:r>
          <a:r>
            <a:rPr lang="fr-FR" sz="1200">
              <a:solidFill>
                <a:schemeClr val="tx1"/>
              </a:solidFill>
              <a:effectLst/>
              <a:latin typeface="Arial" panose="020B0604020202020204" pitchFamily="34" charset="0"/>
              <a:ea typeface="+mn-ea"/>
              <a:cs typeface="Arial" panose="020B0604020202020204" pitchFamily="34" charset="0"/>
            </a:rPr>
            <a:t>.</a:t>
          </a:r>
          <a:r>
            <a:rPr lang="fr-FR" sz="1200" baseline="0">
              <a:solidFill>
                <a:schemeClr val="tx1"/>
              </a:solidFill>
              <a:effectLst/>
              <a:latin typeface="Arial" panose="020B0604020202020204" pitchFamily="34" charset="0"/>
              <a:ea typeface="+mn-ea"/>
              <a:cs typeface="Arial" panose="020B0604020202020204" pitchFamily="34" charset="0"/>
            </a:rPr>
            <a:t> </a:t>
          </a:r>
        </a:p>
        <a:p>
          <a:pPr algn="just"/>
          <a:endParaRPr lang="fr-BF" sz="1200">
            <a:effectLst/>
            <a:latin typeface="Arial" panose="020B0604020202020204" pitchFamily="34" charset="0"/>
            <a:cs typeface="Arial" panose="020B0604020202020204" pitchFamily="34" charset="0"/>
          </a:endParaRPr>
        </a:p>
        <a:p>
          <a:pPr algn="just"/>
          <a:r>
            <a:rPr lang="fr-FR" sz="1200" b="1">
              <a:solidFill>
                <a:schemeClr val="tx1"/>
              </a:solidFill>
              <a:effectLst/>
              <a:latin typeface="Arial" panose="020B0604020202020204" pitchFamily="34" charset="0"/>
              <a:ea typeface="+mn-ea"/>
              <a:cs typeface="Arial" panose="020B0604020202020204" pitchFamily="34" charset="0"/>
            </a:rPr>
            <a:t>Comparativement à la même période de l'année passée (en glissement trimestriel), </a:t>
          </a:r>
          <a:r>
            <a:rPr lang="fr-FR" sz="1200">
              <a:solidFill>
                <a:schemeClr val="tx1"/>
              </a:solidFill>
              <a:effectLst/>
              <a:latin typeface="Arial" panose="020B0604020202020204" pitchFamily="34" charset="0"/>
              <a:ea typeface="+mn-ea"/>
              <a:cs typeface="Arial" panose="020B0604020202020204" pitchFamily="34" charset="0"/>
            </a:rPr>
            <a:t>le prix du Taureau a enregistré une baisse de </a:t>
          </a:r>
          <a:r>
            <a:rPr lang="fr-FR" sz="1200" b="1">
              <a:solidFill>
                <a:schemeClr val="tx1"/>
              </a:solidFill>
              <a:effectLst/>
              <a:latin typeface="Arial" panose="020B0604020202020204" pitchFamily="34" charset="0"/>
              <a:ea typeface="+mn-ea"/>
              <a:cs typeface="Arial" panose="020B0604020202020204" pitchFamily="34" charset="0"/>
            </a:rPr>
            <a:t>(17,4</a:t>
          </a:r>
          <a:r>
            <a:rPr lang="fr-BF" sz="1200" b="1">
              <a:solidFill>
                <a:schemeClr val="tx1"/>
              </a:solidFill>
              <a:effectLst/>
              <a:latin typeface="Arial" panose="020B0604020202020204" pitchFamily="34" charset="0"/>
              <a:ea typeface="+mn-ea"/>
              <a:cs typeface="Arial" panose="020B0604020202020204" pitchFamily="34" charset="0"/>
            </a:rPr>
            <a:t>%</a:t>
          </a:r>
          <a:r>
            <a:rPr lang="fr-FR" sz="1200" b="1">
              <a:solidFill>
                <a:schemeClr val="tx1"/>
              </a:solidFill>
              <a:effectLst/>
              <a:latin typeface="Arial" panose="020B0604020202020204" pitchFamily="34" charset="0"/>
              <a:ea typeface="+mn-ea"/>
              <a:cs typeface="Arial" panose="020B0604020202020204" pitchFamily="34" charset="0"/>
            </a:rPr>
            <a:t> et 15,3%) </a:t>
          </a:r>
          <a:r>
            <a:rPr lang="fr-FR" sz="1200" b="0">
              <a:solidFill>
                <a:schemeClr val="tx1"/>
              </a:solidFill>
              <a:effectLst/>
              <a:latin typeface="Arial" panose="020B0604020202020204" pitchFamily="34" charset="0"/>
              <a:ea typeface="+mn-ea"/>
              <a:cs typeface="Arial" panose="020B0604020202020204" pitchFamily="34" charset="0"/>
            </a:rPr>
            <a:t>respectivement</a:t>
          </a:r>
          <a:r>
            <a:rPr lang="fr-FR" sz="1200" b="1" baseline="0">
              <a:solidFill>
                <a:schemeClr val="tx1"/>
              </a:solidFill>
              <a:effectLst/>
              <a:latin typeface="Arial" panose="020B0604020202020204" pitchFamily="34" charset="0"/>
              <a:ea typeface="+mn-ea"/>
              <a:cs typeface="Arial" panose="020B0604020202020204" pitchFamily="34" charset="0"/>
            </a:rPr>
            <a:t> </a:t>
          </a:r>
          <a:r>
            <a:rPr lang="fr-FR" sz="1200">
              <a:solidFill>
                <a:schemeClr val="tx1"/>
              </a:solidFill>
              <a:effectLst/>
              <a:latin typeface="Arial" panose="020B0604020202020204" pitchFamily="34" charset="0"/>
              <a:ea typeface="+mn-ea"/>
              <a:cs typeface="Arial" panose="020B0604020202020204" pitchFamily="34" charset="0"/>
            </a:rPr>
            <a:t>sur les marchés de production et d’exportation.</a:t>
          </a:r>
        </a:p>
        <a:p>
          <a:pPr algn="just"/>
          <a:endParaRPr lang="fr-BF" sz="1200">
            <a:effectLst/>
            <a:latin typeface="Arial" panose="020B0604020202020204" pitchFamily="34" charset="0"/>
            <a:cs typeface="Arial" panose="020B0604020202020204" pitchFamily="34" charset="0"/>
          </a:endParaRPr>
        </a:p>
        <a:p>
          <a:pPr algn="just"/>
          <a:r>
            <a:rPr lang="fr-FR" sz="1200" b="1">
              <a:solidFill>
                <a:schemeClr val="tx1"/>
              </a:solidFill>
              <a:effectLst/>
              <a:latin typeface="Arial" panose="020B0604020202020204" pitchFamily="34" charset="0"/>
              <a:ea typeface="+mn-ea"/>
              <a:cs typeface="Arial" panose="020B0604020202020204" pitchFamily="34" charset="0"/>
            </a:rPr>
            <a:t>En glissement annuel</a:t>
          </a:r>
          <a:r>
            <a:rPr lang="fr-FR" sz="1200">
              <a:solidFill>
                <a:schemeClr val="tx1"/>
              </a:solidFill>
              <a:effectLst/>
              <a:latin typeface="Arial" panose="020B0604020202020204" pitchFamily="34" charset="0"/>
              <a:ea typeface="+mn-ea"/>
              <a:cs typeface="Arial" panose="020B0604020202020204" pitchFamily="34" charset="0"/>
            </a:rPr>
            <a:t>, on observe une  baisse </a:t>
          </a:r>
          <a:r>
            <a:rPr lang="fr-FR" sz="1200" b="0" i="0" baseline="0">
              <a:solidFill>
                <a:schemeClr val="tx1"/>
              </a:solidFill>
              <a:effectLst/>
              <a:latin typeface="Arial" panose="020B0604020202020204" pitchFamily="34" charset="0"/>
              <a:ea typeface="+mn-ea"/>
              <a:cs typeface="Arial" panose="020B0604020202020204" pitchFamily="34" charset="0"/>
            </a:rPr>
            <a:t>du prix du taureau de </a:t>
          </a:r>
          <a:r>
            <a:rPr lang="fr-FR" sz="1200" b="1" i="0" baseline="0">
              <a:solidFill>
                <a:schemeClr val="tx1"/>
              </a:solidFill>
              <a:effectLst/>
              <a:latin typeface="Arial" panose="020B0604020202020204" pitchFamily="34" charset="0"/>
              <a:ea typeface="+mn-ea"/>
              <a:cs typeface="Arial" panose="020B0604020202020204" pitchFamily="34" charset="0"/>
            </a:rPr>
            <a:t>22,4</a:t>
          </a:r>
          <a:r>
            <a:rPr lang="fr-BF" sz="1200" b="1" i="0">
              <a:solidFill>
                <a:schemeClr val="tx1"/>
              </a:solidFill>
              <a:effectLst/>
              <a:latin typeface="Arial" panose="020B0604020202020204" pitchFamily="34" charset="0"/>
              <a:ea typeface="+mn-ea"/>
              <a:cs typeface="Arial" panose="020B0604020202020204" pitchFamily="34" charset="0"/>
            </a:rPr>
            <a:t>%</a:t>
          </a:r>
          <a:r>
            <a:rPr lang="fr-FR" sz="1200" b="1" i="0">
              <a:solidFill>
                <a:schemeClr val="tx1"/>
              </a:solidFill>
              <a:effectLst/>
              <a:latin typeface="Arial" panose="020B0604020202020204" pitchFamily="34" charset="0"/>
              <a:ea typeface="+mn-ea"/>
              <a:cs typeface="Arial" panose="020B0604020202020204" pitchFamily="34" charset="0"/>
            </a:rPr>
            <a:t> </a:t>
          </a:r>
          <a:r>
            <a:rPr lang="fr-FR" sz="1200" b="0" i="0" baseline="0">
              <a:solidFill>
                <a:schemeClr val="tx1"/>
              </a:solidFill>
              <a:effectLst/>
              <a:latin typeface="Arial" panose="020B0604020202020204" pitchFamily="34" charset="0"/>
              <a:ea typeface="+mn-ea"/>
              <a:cs typeface="Arial" panose="020B0604020202020204" pitchFamily="34" charset="0"/>
            </a:rPr>
            <a:t>sur les marchés de production et de </a:t>
          </a:r>
          <a:r>
            <a:rPr lang="fr-FR" sz="1200" b="1" i="0" baseline="0">
              <a:solidFill>
                <a:schemeClr val="tx1"/>
              </a:solidFill>
              <a:effectLst/>
              <a:latin typeface="Arial" panose="020B0604020202020204" pitchFamily="34" charset="0"/>
              <a:ea typeface="+mn-ea"/>
              <a:cs typeface="Arial" panose="020B0604020202020204" pitchFamily="34" charset="0"/>
            </a:rPr>
            <a:t>15,4</a:t>
          </a:r>
          <a:r>
            <a:rPr lang="fr-BF" sz="1200" b="1" i="0">
              <a:solidFill>
                <a:schemeClr val="tx1"/>
              </a:solidFill>
              <a:effectLst/>
              <a:latin typeface="Arial" panose="020B0604020202020204" pitchFamily="34" charset="0"/>
              <a:ea typeface="+mn-ea"/>
              <a:cs typeface="Arial" panose="020B0604020202020204" pitchFamily="34" charset="0"/>
            </a:rPr>
            <a:t>%</a:t>
          </a:r>
          <a:r>
            <a:rPr lang="fr-BF" sz="1200" b="1">
              <a:solidFill>
                <a:schemeClr val="tx1"/>
              </a:solidFill>
              <a:effectLst/>
              <a:latin typeface="Arial" panose="020B0604020202020204" pitchFamily="34" charset="0"/>
              <a:ea typeface="+mn-ea"/>
              <a:cs typeface="Arial" panose="020B0604020202020204" pitchFamily="34" charset="0"/>
            </a:rPr>
            <a:t> </a:t>
          </a:r>
          <a:r>
            <a:rPr lang="fr-FR" sz="1200">
              <a:solidFill>
                <a:schemeClr val="tx1"/>
              </a:solidFill>
              <a:effectLst/>
              <a:latin typeface="Arial" panose="020B0604020202020204" pitchFamily="34" charset="0"/>
              <a:ea typeface="+mn-ea"/>
              <a:cs typeface="Arial" panose="020B0604020202020204" pitchFamily="34" charset="0"/>
            </a:rPr>
            <a:t>les marchés d’exportation.</a:t>
          </a:r>
          <a:endParaRPr lang="fr-BF" sz="1200">
            <a:effectLst/>
            <a:latin typeface="Arial" panose="020B0604020202020204" pitchFamily="34" charset="0"/>
            <a:cs typeface="Arial" panose="020B0604020202020204" pitchFamily="34" charset="0"/>
          </a:endParaRPr>
        </a:p>
        <a:p>
          <a:endParaRPr lang="fr-BF" sz="1100" b="1">
            <a:latin typeface="Arial" panose="020B0604020202020204" pitchFamily="34" charset="0"/>
            <a:cs typeface="Arial" panose="020B0604020202020204" pitchFamily="34" charset="0"/>
          </a:endParaRPr>
        </a:p>
      </xdr:txBody>
    </xdr:sp>
    <xdr:clientData/>
  </xdr:oneCellAnchor>
  <xdr:twoCellAnchor>
    <xdr:from>
      <xdr:col>0</xdr:col>
      <xdr:colOff>0</xdr:colOff>
      <xdr:row>52</xdr:row>
      <xdr:rowOff>23814</xdr:rowOff>
    </xdr:from>
    <xdr:to>
      <xdr:col>9</xdr:col>
      <xdr:colOff>0</xdr:colOff>
      <xdr:row>76</xdr:row>
      <xdr:rowOff>38100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0" y="10320339"/>
          <a:ext cx="6219825" cy="4586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30480</xdr:colOff>
      <xdr:row>52</xdr:row>
      <xdr:rowOff>59532</xdr:rowOff>
    </xdr:from>
    <xdr:to>
      <xdr:col>2</xdr:col>
      <xdr:colOff>279400</xdr:colOff>
      <xdr:row>76</xdr:row>
      <xdr:rowOff>38100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0480" y="10356057"/>
          <a:ext cx="3011170" cy="455056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a:solidFill>
                <a:schemeClr val="dk1"/>
              </a:solidFill>
              <a:effectLst/>
              <a:latin typeface="Arial" panose="020B0604020202020204" pitchFamily="34" charset="0"/>
              <a:ea typeface="+mn-ea"/>
              <a:cs typeface="Arial" panose="020B0604020202020204" pitchFamily="34" charset="0"/>
            </a:rPr>
            <a:t>Au</a:t>
          </a:r>
          <a:r>
            <a:rPr lang="fr-FR" sz="1200" baseline="0">
              <a:solidFill>
                <a:schemeClr val="dk1"/>
              </a:solidFill>
              <a:effectLst/>
              <a:latin typeface="Arial" panose="020B0604020202020204" pitchFamily="34" charset="0"/>
              <a:ea typeface="+mn-ea"/>
              <a:cs typeface="Arial" panose="020B0604020202020204" pitchFamily="34" charset="0"/>
            </a:rPr>
            <a:t> cours du troisième trimestre 2024, l</a:t>
          </a:r>
          <a:r>
            <a:rPr lang="fr-FR" sz="1200">
              <a:solidFill>
                <a:schemeClr val="dk1"/>
              </a:solidFill>
              <a:effectLst/>
              <a:latin typeface="Arial" panose="020B0604020202020204" pitchFamily="34" charset="0"/>
              <a:ea typeface="+mn-ea"/>
              <a:cs typeface="Arial" panose="020B0604020202020204" pitchFamily="34" charset="0"/>
            </a:rPr>
            <a:t>e prix moyen du</a:t>
          </a:r>
          <a:r>
            <a:rPr lang="fr-FR" sz="1200" baseline="0">
              <a:solidFill>
                <a:schemeClr val="dk1"/>
              </a:solidFill>
              <a:effectLst/>
              <a:latin typeface="Arial" panose="020B0604020202020204" pitchFamily="34" charset="0"/>
              <a:ea typeface="+mn-ea"/>
              <a:cs typeface="Arial" panose="020B0604020202020204" pitchFamily="34" charset="0"/>
            </a:rPr>
            <a:t> Bélier a connu une baisse sur tous les marchés (producteur ou exportation). Cette baisse peut être expliquée par les possibilités limitées en terme de patûrage qui serait de nature a impacté l'état d'embonpoint de ces animaux.</a:t>
          </a:r>
        </a:p>
        <a:p>
          <a:pPr algn="just" eaLnBrk="1" fontAlgn="auto" latinLnBrk="0" hangingPunct="1"/>
          <a:endParaRPr lang="fr-BF" sz="1200">
            <a:effectLst/>
            <a:latin typeface="Arial" panose="020B0604020202020204" pitchFamily="34" charset="0"/>
            <a:cs typeface="Arial" panose="020B0604020202020204" pitchFamily="34" charset="0"/>
          </a:endParaRPr>
        </a:p>
        <a:p>
          <a:pPr algn="just"/>
          <a:r>
            <a:rPr lang="fr-FR" sz="1200" b="1" i="0">
              <a:solidFill>
                <a:schemeClr val="dk1"/>
              </a:solidFill>
              <a:effectLst/>
              <a:latin typeface="Arial" panose="020B0604020202020204" pitchFamily="34" charset="0"/>
              <a:ea typeface="+mn-ea"/>
              <a:cs typeface="Arial" panose="020B0604020202020204" pitchFamily="34" charset="0"/>
            </a:rPr>
            <a:t>En glissement trimestriel</a:t>
          </a:r>
          <a:r>
            <a:rPr lang="fr-FR" sz="1200" b="0" i="0">
              <a:solidFill>
                <a:schemeClr val="dk1"/>
              </a:solidFill>
              <a:effectLst/>
              <a:latin typeface="Arial" panose="020B0604020202020204" pitchFamily="34" charset="0"/>
              <a:ea typeface="+mn-ea"/>
              <a:cs typeface="Arial" panose="020B0604020202020204" pitchFamily="34" charset="0"/>
            </a:rPr>
            <a:t>, le prix du Bélier</a:t>
          </a:r>
          <a:r>
            <a:rPr lang="fr-FR" sz="1200" b="0" i="0" baseline="0">
              <a:solidFill>
                <a:schemeClr val="dk1"/>
              </a:solidFill>
              <a:effectLst/>
              <a:latin typeface="Arial" panose="020B0604020202020204" pitchFamily="34" charset="0"/>
              <a:ea typeface="+mn-ea"/>
              <a:cs typeface="Arial" panose="020B0604020202020204" pitchFamily="34" charset="0"/>
            </a:rPr>
            <a:t> est en baisse</a:t>
          </a:r>
          <a:r>
            <a:rPr lang="fr-FR" sz="1200" b="0" i="0">
              <a:solidFill>
                <a:schemeClr val="dk1"/>
              </a:solidFill>
              <a:effectLst/>
              <a:latin typeface="Arial" panose="020B0604020202020204" pitchFamily="34" charset="0"/>
              <a:ea typeface="+mn-ea"/>
              <a:cs typeface="Arial" panose="020B0604020202020204" pitchFamily="34" charset="0"/>
            </a:rPr>
            <a:t> de </a:t>
          </a:r>
          <a:r>
            <a:rPr lang="fr-FR" sz="1200" b="1" i="0">
              <a:solidFill>
                <a:schemeClr val="dk1"/>
              </a:solidFill>
              <a:effectLst/>
              <a:latin typeface="Arial" panose="020B0604020202020204" pitchFamily="34" charset="0"/>
              <a:ea typeface="+mn-ea"/>
              <a:cs typeface="Arial" panose="020B0604020202020204" pitchFamily="34" charset="0"/>
            </a:rPr>
            <a:t>(29,2</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i="0">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1" i="0">
              <a:solidFill>
                <a:schemeClr val="dk1"/>
              </a:solidFill>
              <a:effectLst/>
              <a:latin typeface="Arial" panose="020B0604020202020204" pitchFamily="34" charset="0"/>
              <a:ea typeface="+mn-ea"/>
              <a:cs typeface="Arial" panose="020B0604020202020204" pitchFamily="34" charset="0"/>
            </a:rPr>
            <a:t> </a:t>
          </a:r>
          <a:r>
            <a:rPr lang="fr-FR" sz="1200" b="0" i="0">
              <a:solidFill>
                <a:schemeClr val="dk1"/>
              </a:solidFill>
              <a:effectLst/>
              <a:latin typeface="Arial" panose="020B0604020202020204" pitchFamily="34" charset="0"/>
              <a:ea typeface="+mn-ea"/>
              <a:cs typeface="Arial" panose="020B0604020202020204" pitchFamily="34" charset="0"/>
            </a:rPr>
            <a:t>sur les marchés</a:t>
          </a:r>
          <a:r>
            <a:rPr lang="fr-FR" sz="1200" b="0" i="0" baseline="0">
              <a:solidFill>
                <a:schemeClr val="dk1"/>
              </a:solidFill>
              <a:effectLst/>
              <a:latin typeface="Arial" panose="020B0604020202020204" pitchFamily="34" charset="0"/>
              <a:ea typeface="+mn-ea"/>
              <a:cs typeface="Arial" panose="020B0604020202020204" pitchFamily="34" charset="0"/>
            </a:rPr>
            <a:t> de production et de</a:t>
          </a:r>
          <a:r>
            <a:rPr lang="fr-BF" sz="1200">
              <a:solidFill>
                <a:schemeClr val="dk1"/>
              </a:solidFill>
              <a:effectLst/>
              <a:latin typeface="Arial" panose="020B0604020202020204" pitchFamily="34" charset="0"/>
              <a:ea typeface="+mn-ea"/>
              <a:cs typeface="Arial" panose="020B0604020202020204" pitchFamily="34" charset="0"/>
            </a:rPr>
            <a:t> </a:t>
          </a:r>
          <a:r>
            <a:rPr lang="fr-FR" sz="1200" b="1">
              <a:solidFill>
                <a:schemeClr val="dk1"/>
              </a:solidFill>
              <a:effectLst/>
              <a:latin typeface="Arial" panose="020B0604020202020204" pitchFamily="34" charset="0"/>
              <a:ea typeface="+mn-ea"/>
              <a:cs typeface="Arial" panose="020B0604020202020204" pitchFamily="34" charset="0"/>
            </a:rPr>
            <a:t>(</a:t>
          </a:r>
          <a:r>
            <a:rPr lang="fr-FR" sz="1200" b="1" i="0">
              <a:solidFill>
                <a:schemeClr val="dk1"/>
              </a:solidFill>
              <a:effectLst/>
              <a:latin typeface="Arial" panose="020B0604020202020204" pitchFamily="34" charset="0"/>
              <a:ea typeface="+mn-ea"/>
              <a:cs typeface="Arial" panose="020B0604020202020204" pitchFamily="34" charset="0"/>
            </a:rPr>
            <a:t>34,2</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d’exportation.</a:t>
          </a:r>
        </a:p>
        <a:p>
          <a:pPr algn="just"/>
          <a:endParaRPr lang="fr-BF" sz="1200">
            <a:effectLst/>
            <a:latin typeface="Arial" panose="020B0604020202020204" pitchFamily="34" charset="0"/>
            <a:cs typeface="Arial" panose="020B0604020202020204" pitchFamily="34" charset="0"/>
          </a:endParaRPr>
        </a:p>
        <a:p>
          <a:pPr algn="just"/>
          <a:r>
            <a:rPr lang="fr-FR" sz="1200" b="1" i="0">
              <a:solidFill>
                <a:schemeClr val="dk1"/>
              </a:solidFill>
              <a:effectLst/>
              <a:latin typeface="Arial" panose="020B0604020202020204" pitchFamily="34" charset="0"/>
              <a:ea typeface="+mn-ea"/>
              <a:cs typeface="Arial" panose="020B0604020202020204" pitchFamily="34" charset="0"/>
            </a:rPr>
            <a:t>En</a:t>
          </a:r>
          <a:r>
            <a:rPr lang="fr-FR" sz="1200" b="1" i="0" baseline="0">
              <a:solidFill>
                <a:schemeClr val="dk1"/>
              </a:solidFill>
              <a:effectLst/>
              <a:latin typeface="Arial" panose="020B0604020202020204" pitchFamily="34" charset="0"/>
              <a:ea typeface="+mn-ea"/>
              <a:cs typeface="Arial" panose="020B0604020202020204" pitchFamily="34" charset="0"/>
            </a:rPr>
            <a:t> glissement annuel, </a:t>
          </a:r>
          <a:r>
            <a:rPr lang="fr-FR" sz="1200" b="0" i="0" baseline="0">
              <a:solidFill>
                <a:schemeClr val="dk1"/>
              </a:solidFill>
              <a:effectLst/>
              <a:latin typeface="Arial" panose="020B0604020202020204" pitchFamily="34" charset="0"/>
              <a:ea typeface="+mn-ea"/>
              <a:cs typeface="Arial" panose="020B0604020202020204" pitchFamily="34" charset="0"/>
            </a:rPr>
            <a:t>le</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 prix du Bélier semble maintenir une légère stabilité </a:t>
          </a:r>
          <a:r>
            <a:rPr lang="fr-FR" sz="1200" b="1" i="0" baseline="0">
              <a:solidFill>
                <a:schemeClr val="dk1"/>
              </a:solidFill>
              <a:effectLst/>
              <a:latin typeface="Arial" panose="020B0604020202020204" pitchFamily="34" charset="0"/>
              <a:ea typeface="+mn-ea"/>
              <a:cs typeface="Arial" panose="020B0604020202020204" pitchFamily="34" charset="0"/>
            </a:rPr>
            <a:t>(baisse 2</a:t>
          </a:r>
          <a:r>
            <a:rPr lang="fr-FR" sz="1200" b="1">
              <a:solidFill>
                <a:schemeClr val="dk1"/>
              </a:solidFill>
              <a:effectLst/>
              <a:latin typeface="Arial" panose="020B0604020202020204" pitchFamily="34" charset="0"/>
              <a:ea typeface="+mn-ea"/>
              <a:cs typeface="Arial" panose="020B0604020202020204" pitchFamily="34" charset="0"/>
            </a:rPr>
            <a:t>,1</a:t>
          </a:r>
          <a:r>
            <a:rPr lang="fr-BF" sz="1200" b="1">
              <a:solidFill>
                <a:schemeClr val="dk1"/>
              </a:solidFill>
              <a:effectLst/>
              <a:latin typeface="Arial" panose="020B0604020202020204" pitchFamily="34" charset="0"/>
              <a:ea typeface="+mn-ea"/>
              <a:cs typeface="Arial" panose="020B0604020202020204" pitchFamily="34" charset="0"/>
            </a:rPr>
            <a:t>%</a:t>
          </a:r>
          <a:r>
            <a:rPr lang="fr-FR" sz="1200" b="1">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 production et une baisse de </a:t>
          </a:r>
          <a:r>
            <a:rPr lang="fr-FR" sz="1200" b="1">
              <a:solidFill>
                <a:schemeClr val="dk1"/>
              </a:solidFill>
              <a:effectLst/>
              <a:latin typeface="Arial" panose="020B0604020202020204" pitchFamily="34" charset="0"/>
              <a:ea typeface="+mn-ea"/>
              <a:cs typeface="Arial" panose="020B0604020202020204" pitchFamily="34" charset="0"/>
            </a:rPr>
            <a:t>(14,0</a:t>
          </a:r>
          <a:r>
            <a:rPr lang="fr-BF" sz="1200" b="1">
              <a:solidFill>
                <a:schemeClr val="dk1"/>
              </a:solidFill>
              <a:effectLst/>
              <a:latin typeface="Arial" panose="020B0604020202020204" pitchFamily="34" charset="0"/>
              <a:ea typeface="+mn-ea"/>
              <a:cs typeface="Arial" panose="020B0604020202020204" pitchFamily="34" charset="0"/>
            </a:rPr>
            <a:t>%</a:t>
          </a:r>
          <a:r>
            <a:rPr lang="fr-FR" sz="1200" b="1">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d'exportation.</a:t>
          </a:r>
          <a:endParaRPr lang="fr-BF" sz="1200">
            <a:effectLst/>
            <a:latin typeface="Arial" panose="020B0604020202020204" pitchFamily="34" charset="0"/>
            <a:cs typeface="Arial" panose="020B0604020202020204" pitchFamily="34" charset="0"/>
          </a:endParaRPr>
        </a:p>
        <a:p>
          <a:endParaRPr lang="fr-BF" sz="1100"/>
        </a:p>
      </xdr:txBody>
    </xdr:sp>
    <xdr:clientData/>
  </xdr:twoCellAnchor>
  <xdr:twoCellAnchor>
    <xdr:from>
      <xdr:col>0</xdr:col>
      <xdr:colOff>35502</xdr:colOff>
      <xdr:row>79</xdr:row>
      <xdr:rowOff>166687</xdr:rowOff>
    </xdr:from>
    <xdr:to>
      <xdr:col>9</xdr:col>
      <xdr:colOff>0</xdr:colOff>
      <xdr:row>100</xdr:row>
      <xdr:rowOff>0</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5502" y="15606712"/>
          <a:ext cx="6184323" cy="3833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38101</xdr:colOff>
      <xdr:row>80</xdr:row>
      <xdr:rowOff>8096</xdr:rowOff>
    </xdr:from>
    <xdr:to>
      <xdr:col>2</xdr:col>
      <xdr:colOff>311150</xdr:colOff>
      <xdr:row>100</xdr:row>
      <xdr:rowOff>0</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38101" y="15638621"/>
          <a:ext cx="3035299" cy="380190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a:solidFill>
                <a:schemeClr val="dk1"/>
              </a:solidFill>
              <a:effectLst/>
              <a:latin typeface="Arial" panose="020B0604020202020204" pitchFamily="34" charset="0"/>
              <a:ea typeface="+mn-ea"/>
              <a:cs typeface="Arial" panose="020B0604020202020204" pitchFamily="34" charset="0"/>
            </a:rPr>
            <a:t>A l'instar du prix moyen des béliers, celui des</a:t>
          </a:r>
          <a:r>
            <a:rPr lang="fr-FR" sz="1200" baseline="0">
              <a:solidFill>
                <a:schemeClr val="dk1"/>
              </a:solidFill>
              <a:effectLst/>
              <a:latin typeface="Arial" panose="020B0604020202020204" pitchFamily="34" charset="0"/>
              <a:ea typeface="+mn-ea"/>
              <a:cs typeface="Arial" panose="020B0604020202020204" pitchFamily="34" charset="0"/>
            </a:rPr>
            <a:t> Boucs </a:t>
          </a:r>
          <a:r>
            <a:rPr lang="fr-FR" sz="1200">
              <a:solidFill>
                <a:schemeClr val="dk1"/>
              </a:solidFill>
              <a:effectLst/>
              <a:latin typeface="Arial" panose="020B0604020202020204" pitchFamily="34" charset="0"/>
              <a:ea typeface="+mn-ea"/>
              <a:cs typeface="Arial" panose="020B0604020202020204" pitchFamily="34" charset="0"/>
            </a:rPr>
            <a:t>a</a:t>
          </a:r>
          <a:r>
            <a:rPr lang="fr-FR" sz="1200" baseline="0">
              <a:solidFill>
                <a:schemeClr val="dk1"/>
              </a:solidFill>
              <a:effectLst/>
              <a:latin typeface="Arial" panose="020B0604020202020204" pitchFamily="34" charset="0"/>
              <a:ea typeface="+mn-ea"/>
              <a:cs typeface="Arial" panose="020B0604020202020204" pitchFamily="34" charset="0"/>
            </a:rPr>
            <a:t> aussi</a:t>
          </a:r>
          <a:r>
            <a:rPr lang="fr-FR" sz="1200">
              <a:solidFill>
                <a:schemeClr val="dk1"/>
              </a:solidFill>
              <a:effectLst/>
              <a:latin typeface="Arial" panose="020B0604020202020204" pitchFamily="34" charset="0"/>
              <a:ea typeface="+mn-ea"/>
              <a:cs typeface="Arial" panose="020B0604020202020204" pitchFamily="34" charset="0"/>
            </a:rPr>
            <a:t> affiché une tendance baissière au cours du troisième trimestre 2024</a:t>
          </a:r>
          <a:r>
            <a:rPr lang="fr-FR" sz="1200" baseline="0">
              <a:solidFill>
                <a:schemeClr val="dk1"/>
              </a:solidFill>
              <a:effectLst/>
              <a:latin typeface="Arial" panose="020B0604020202020204" pitchFamily="34" charset="0"/>
              <a:ea typeface="+mn-ea"/>
              <a:cs typeface="Arial" panose="020B0604020202020204" pitchFamily="34" charset="0"/>
            </a:rPr>
            <a:t> </a:t>
          </a:r>
          <a:r>
            <a:rPr lang="fr-FR" sz="1200">
              <a:solidFill>
                <a:schemeClr val="dk1"/>
              </a:solidFill>
              <a:effectLst/>
              <a:latin typeface="Arial" panose="020B0604020202020204" pitchFamily="34" charset="0"/>
              <a:ea typeface="+mn-ea"/>
              <a:cs typeface="Arial" panose="020B0604020202020204" pitchFamily="34" charset="0"/>
            </a:rPr>
            <a:t>aussi bien sur les marchés de production que sur les marchés d'exportation. Cette baisse s'expliquerait non seulement la rarété de patûrage mais aussi par les besoins de ressources financières des ménages pour faire face à la soudure. </a:t>
          </a:r>
        </a:p>
        <a:p>
          <a:pPr algn="just" eaLnBrk="1" fontAlgn="auto" latinLnBrk="0" hangingPunct="1"/>
          <a:endParaRPr lang="fr-BF" sz="1200">
            <a:effectLst/>
            <a:latin typeface="Arial" panose="020B0604020202020204" pitchFamily="34" charset="0"/>
            <a:cs typeface="Arial" panose="020B0604020202020204" pitchFamily="34" charset="0"/>
          </a:endParaRPr>
        </a:p>
        <a:p>
          <a:pPr algn="just"/>
          <a:r>
            <a:rPr lang="fr-FR" sz="1200" b="1" i="0" baseline="0">
              <a:solidFill>
                <a:schemeClr val="dk1"/>
              </a:solidFill>
              <a:effectLst/>
              <a:latin typeface="Arial" panose="020B0604020202020204" pitchFamily="34" charset="0"/>
              <a:ea typeface="+mn-ea"/>
              <a:cs typeface="Arial" panose="020B0604020202020204" pitchFamily="34" charset="0"/>
            </a:rPr>
            <a:t>En </a:t>
          </a:r>
          <a:r>
            <a:rPr lang="fr-FR" sz="1200" b="1" i="0">
              <a:solidFill>
                <a:schemeClr val="dk1"/>
              </a:solidFill>
              <a:effectLst/>
              <a:latin typeface="Arial" panose="020B0604020202020204" pitchFamily="34" charset="0"/>
              <a:ea typeface="+mn-ea"/>
              <a:cs typeface="Arial" panose="020B0604020202020204" pitchFamily="34" charset="0"/>
            </a:rPr>
            <a:t>glissement trimestriel</a:t>
          </a:r>
          <a:r>
            <a:rPr lang="fr-FR" sz="1200" b="0" i="0">
              <a:solidFill>
                <a:schemeClr val="dk1"/>
              </a:solidFill>
              <a:effectLst/>
              <a:latin typeface="Arial" panose="020B0604020202020204" pitchFamily="34" charset="0"/>
              <a:ea typeface="+mn-ea"/>
              <a:cs typeface="Arial" panose="020B0604020202020204" pitchFamily="34" charset="0"/>
            </a:rPr>
            <a:t>, le prix du Bouc a enregistré une baisse de </a:t>
          </a:r>
          <a:r>
            <a:rPr lang="fr-FR" sz="1200" b="1" i="0">
              <a:solidFill>
                <a:schemeClr val="dk1"/>
              </a:solidFill>
              <a:effectLst/>
              <a:latin typeface="Arial" panose="020B0604020202020204" pitchFamily="34" charset="0"/>
              <a:ea typeface="+mn-ea"/>
              <a:cs typeface="Arial" panose="020B0604020202020204" pitchFamily="34" charset="0"/>
            </a:rPr>
            <a:t>(11,0</a:t>
          </a:r>
          <a:r>
            <a:rPr lang="fr-BF" sz="1200" b="1" i="0">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1" i="0">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1" i="0">
              <a:solidFill>
                <a:schemeClr val="dk1"/>
              </a:solidFill>
              <a:effectLst/>
              <a:latin typeface="Arial" panose="020B0604020202020204" pitchFamily="34" charset="0"/>
              <a:ea typeface="+mn-ea"/>
              <a:cs typeface="Arial" panose="020B0604020202020204" pitchFamily="34" charset="0"/>
            </a:rPr>
            <a:t> </a:t>
          </a:r>
          <a:r>
            <a:rPr lang="fr-FR" sz="1200" b="0" i="0">
              <a:solidFill>
                <a:schemeClr val="dk1"/>
              </a:solidFill>
              <a:effectLst/>
              <a:latin typeface="Arial" panose="020B0604020202020204" pitchFamily="34" charset="0"/>
              <a:ea typeface="+mn-ea"/>
              <a:cs typeface="Arial" panose="020B0604020202020204" pitchFamily="34" charset="0"/>
            </a:rPr>
            <a:t>sur les marchés</a:t>
          </a:r>
          <a:r>
            <a:rPr lang="fr-FR" sz="1200" b="0" i="0" baseline="0">
              <a:solidFill>
                <a:schemeClr val="dk1"/>
              </a:solidFill>
              <a:effectLst/>
              <a:latin typeface="Arial" panose="020B0604020202020204" pitchFamily="34" charset="0"/>
              <a:ea typeface="+mn-ea"/>
              <a:cs typeface="Arial" panose="020B0604020202020204" pitchFamily="34" charset="0"/>
            </a:rPr>
            <a:t> de production et de </a:t>
          </a:r>
          <a:r>
            <a:rPr lang="fr-FR" sz="1200" b="1" i="0">
              <a:solidFill>
                <a:schemeClr val="dk1"/>
              </a:solidFill>
              <a:effectLst/>
              <a:latin typeface="Arial" panose="020B0604020202020204" pitchFamily="34" charset="0"/>
              <a:ea typeface="+mn-ea"/>
              <a:cs typeface="Arial" panose="020B0604020202020204" pitchFamily="34" charset="0"/>
            </a:rPr>
            <a:t>(32,4</a:t>
          </a:r>
          <a:r>
            <a:rPr lang="fr-BF" sz="1200" b="1" i="0">
              <a:solidFill>
                <a:schemeClr val="dk1"/>
              </a:solidFill>
              <a:effectLst/>
              <a:latin typeface="Arial" panose="020B0604020202020204" pitchFamily="34" charset="0"/>
              <a:ea typeface="+mn-ea"/>
              <a:cs typeface="Arial" panose="020B0604020202020204" pitchFamily="34" charset="0"/>
            </a:rPr>
            <a:t>% </a:t>
          </a:r>
          <a:r>
            <a:rPr lang="fr-FR" sz="1200" b="1" i="0">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d’exportation.</a:t>
          </a:r>
        </a:p>
        <a:p>
          <a:pPr algn="just"/>
          <a:endParaRPr lang="fr-BF" sz="1200">
            <a:effectLst/>
            <a:latin typeface="Arial" panose="020B0604020202020204" pitchFamily="34" charset="0"/>
            <a:cs typeface="Arial" panose="020B0604020202020204" pitchFamily="34" charset="0"/>
          </a:endParaRPr>
        </a:p>
        <a:p>
          <a:pPr algn="just"/>
          <a:r>
            <a:rPr lang="fr-FR" sz="1200" b="1" i="0">
              <a:solidFill>
                <a:schemeClr val="dk1"/>
              </a:solidFill>
              <a:effectLst/>
              <a:latin typeface="Arial" panose="020B0604020202020204" pitchFamily="34" charset="0"/>
              <a:ea typeface="+mn-ea"/>
              <a:cs typeface="Arial" panose="020B0604020202020204" pitchFamily="34" charset="0"/>
            </a:rPr>
            <a:t>En</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1" i="0">
              <a:solidFill>
                <a:schemeClr val="dk1"/>
              </a:solidFill>
              <a:effectLst/>
              <a:latin typeface="Arial" panose="020B0604020202020204" pitchFamily="34" charset="0"/>
              <a:ea typeface="+mn-ea"/>
              <a:cs typeface="Arial" panose="020B0604020202020204" pitchFamily="34" charset="0"/>
            </a:rPr>
            <a:t>glissement</a:t>
          </a:r>
          <a:r>
            <a:rPr lang="fr-FR" sz="1200" b="1" i="0" baseline="0">
              <a:solidFill>
                <a:schemeClr val="dk1"/>
              </a:solidFill>
              <a:effectLst/>
              <a:latin typeface="Arial" panose="020B0604020202020204" pitchFamily="34" charset="0"/>
              <a:ea typeface="+mn-ea"/>
              <a:cs typeface="Arial" panose="020B0604020202020204" pitchFamily="34" charset="0"/>
            </a:rPr>
            <a:t> annuel</a:t>
          </a:r>
          <a:r>
            <a:rPr lang="fr-FR" sz="1200" b="0" i="0" baseline="0">
              <a:solidFill>
                <a:schemeClr val="dk1"/>
              </a:solidFill>
              <a:effectLst/>
              <a:latin typeface="Arial" panose="020B0604020202020204" pitchFamily="34" charset="0"/>
              <a:ea typeface="+mn-ea"/>
              <a:cs typeface="Arial" panose="020B0604020202020204" pitchFamily="34" charset="0"/>
            </a:rPr>
            <a:t>, on observe une  hausse du prix du Bouc de </a:t>
          </a:r>
          <a:r>
            <a:rPr lang="fr-FR" sz="1200" b="1" i="0">
              <a:solidFill>
                <a:schemeClr val="dk1"/>
              </a:solidFill>
              <a:effectLst/>
              <a:latin typeface="Arial" panose="020B0604020202020204" pitchFamily="34" charset="0"/>
              <a:ea typeface="+mn-ea"/>
              <a:cs typeface="Arial" panose="020B0604020202020204" pitchFamily="34" charset="0"/>
            </a:rPr>
            <a:t>(14,7</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i="0">
              <a:solidFill>
                <a:schemeClr val="dk1"/>
              </a:solidFill>
              <a:effectLst/>
              <a:latin typeface="Arial" panose="020B0604020202020204" pitchFamily="34" charset="0"/>
              <a:ea typeface="+mn-ea"/>
              <a:cs typeface="Arial" panose="020B0604020202020204" pitchFamily="34" charset="0"/>
            </a:rPr>
            <a:t> )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 production et une baisse de </a:t>
          </a:r>
          <a:r>
            <a:rPr lang="fr-FR" sz="1200" b="1" i="0" baseline="0">
              <a:solidFill>
                <a:schemeClr val="dk1"/>
              </a:solidFill>
              <a:effectLst/>
              <a:latin typeface="Arial" panose="020B0604020202020204" pitchFamily="34" charset="0"/>
              <a:ea typeface="+mn-ea"/>
              <a:cs typeface="Arial" panose="020B0604020202020204" pitchFamily="34" charset="0"/>
            </a:rPr>
            <a:t>(24,1</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i="0">
              <a:solidFill>
                <a:schemeClr val="dk1"/>
              </a:solidFill>
              <a:effectLst/>
              <a:latin typeface="Arial" panose="020B0604020202020204" pitchFamily="34" charset="0"/>
              <a:ea typeface="+mn-ea"/>
              <a:cs typeface="Arial" panose="020B0604020202020204" pitchFamily="34" charset="0"/>
            </a:rPr>
            <a:t>)</a:t>
          </a:r>
          <a:r>
            <a:rPr lang="fr-BF" sz="1200" b="1">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 marché d'exportation. </a:t>
          </a:r>
          <a:endParaRPr lang="fr-BF" sz="1200">
            <a:effectLst/>
            <a:latin typeface="Arial" panose="020B0604020202020204" pitchFamily="34" charset="0"/>
            <a:cs typeface="Arial" panose="020B0604020202020204" pitchFamily="34" charset="0"/>
          </a:endParaRPr>
        </a:p>
        <a:p>
          <a:pPr algn="just" eaLnBrk="1" fontAlgn="auto" latinLnBrk="0" hangingPunct="1"/>
          <a:endParaRPr lang="fr-FR" sz="12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39528</xdr:colOff>
      <xdr:row>105</xdr:row>
      <xdr:rowOff>166686</xdr:rowOff>
    </xdr:from>
    <xdr:to>
      <xdr:col>9</xdr:col>
      <xdr:colOff>0</xdr:colOff>
      <xdr:row>127</xdr:row>
      <xdr:rowOff>0</xdr:rowOff>
    </xdr:to>
    <xdr:sp macro="" textlink="">
      <xdr:nvSpPr>
        <xdr:cNvPr id="7" name="ZoneTexte 6">
          <a:extLst>
            <a:ext uri="{FF2B5EF4-FFF2-40B4-BE49-F238E27FC236}">
              <a16:creationId xmlns:a16="http://schemas.microsoft.com/office/drawing/2014/main" id="{00000000-0008-0000-0700-000007000000}"/>
            </a:ext>
          </a:extLst>
        </xdr:cNvPr>
        <xdr:cNvSpPr txBox="1"/>
      </xdr:nvSpPr>
      <xdr:spPr>
        <a:xfrm>
          <a:off x="39528" y="20559711"/>
          <a:ext cx="6180297" cy="4024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26671</xdr:colOff>
      <xdr:row>105</xdr:row>
      <xdr:rowOff>0</xdr:rowOff>
    </xdr:from>
    <xdr:to>
      <xdr:col>2</xdr:col>
      <xdr:colOff>307975</xdr:colOff>
      <xdr:row>127</xdr:row>
      <xdr:rowOff>0</xdr:rowOff>
    </xdr:to>
    <xdr:sp macro="" textlink="">
      <xdr:nvSpPr>
        <xdr:cNvPr id="8" name="ZoneTexte 7">
          <a:extLst>
            <a:ext uri="{FF2B5EF4-FFF2-40B4-BE49-F238E27FC236}">
              <a16:creationId xmlns:a16="http://schemas.microsoft.com/office/drawing/2014/main" id="{00000000-0008-0000-0700-000008000000}"/>
            </a:ext>
          </a:extLst>
        </xdr:cNvPr>
        <xdr:cNvSpPr txBox="1"/>
      </xdr:nvSpPr>
      <xdr:spPr>
        <a:xfrm>
          <a:off x="26671" y="20393025"/>
          <a:ext cx="3043554" cy="419100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Le prix moyen du Poulet a maintenu une tendance baissière au troisième trimestre 2024. Cette baisse des prix s'explique par une offre abondante de l'espèce sur les marchés due au besoin pressant des ménages en ressources financières pour faire face à la période de soudure et à l'achat d'intrants agricoles. Cependant, on observe une tendance hassière sur les marchés d'exportation.</a:t>
          </a:r>
        </a:p>
        <a:p>
          <a:pPr algn="just" eaLnBrk="1" fontAlgn="auto" latinLnBrk="0" hangingPunct="1"/>
          <a:endParaRPr lang="fr-BF" sz="1200">
            <a:effectLst/>
            <a:latin typeface="Arial" panose="020B0604020202020204" pitchFamily="34" charset="0"/>
            <a:cs typeface="Arial" panose="020B0604020202020204" pitchFamily="34" charset="0"/>
          </a:endParaRPr>
        </a:p>
        <a:p>
          <a:pPr algn="just" eaLnBrk="1" fontAlgn="auto" latinLnBrk="0" hangingPunct="1"/>
          <a:r>
            <a:rPr lang="fr-FR" sz="1200" b="1" i="0" baseline="0">
              <a:solidFill>
                <a:schemeClr val="dk1"/>
              </a:solidFill>
              <a:effectLst/>
              <a:latin typeface="Arial" panose="020B0604020202020204" pitchFamily="34" charset="0"/>
              <a:ea typeface="+mn-ea"/>
              <a:cs typeface="Arial" panose="020B0604020202020204" pitchFamily="34" charset="0"/>
            </a:rPr>
            <a:t>En glissement trimestriel</a:t>
          </a:r>
          <a:r>
            <a:rPr lang="fr-FR" sz="1200" b="0" i="0" baseline="0">
              <a:solidFill>
                <a:schemeClr val="dk1"/>
              </a:solidFill>
              <a:effectLst/>
              <a:latin typeface="Arial" panose="020B0604020202020204" pitchFamily="34" charset="0"/>
              <a:ea typeface="+mn-ea"/>
              <a:cs typeface="Arial" panose="020B0604020202020204" pitchFamily="34" charset="0"/>
            </a:rPr>
            <a:t>, le prix du Poulet a enregistré une baisse de </a:t>
          </a:r>
          <a:r>
            <a:rPr lang="fr-FR" sz="1200" b="1" i="0" baseline="0">
              <a:solidFill>
                <a:schemeClr val="dk1"/>
              </a:solidFill>
              <a:effectLst/>
              <a:latin typeface="Arial" panose="020B0604020202020204" pitchFamily="34" charset="0"/>
              <a:ea typeface="+mn-ea"/>
              <a:cs typeface="Arial" panose="020B0604020202020204" pitchFamily="34" charset="0"/>
            </a:rPr>
            <a:t>(4,6</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a:solidFill>
                <a:schemeClr val="dk1"/>
              </a:solidFill>
              <a:effectLst/>
              <a:latin typeface="Arial" panose="020B0604020202020204" pitchFamily="34" charset="0"/>
              <a:ea typeface="+mn-ea"/>
              <a:cs typeface="Arial" panose="020B0604020202020204" pitchFamily="34" charset="0"/>
            </a:rPr>
            <a:t>)</a:t>
          </a:r>
          <a:r>
            <a:rPr lang="fr-BF" sz="1200" b="1" i="0" baseline="0">
              <a:solidFill>
                <a:schemeClr val="dk1"/>
              </a:solidFill>
              <a:effectLst/>
              <a:latin typeface="Arial" panose="020B0604020202020204" pitchFamily="34" charset="0"/>
              <a:ea typeface="+mn-ea"/>
              <a:cs typeface="Arial" panose="020B0604020202020204" pitchFamily="34" charset="0"/>
            </a:rPr>
            <a:t> </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 production. A contrario sur les marchés d’exportation, les prix du poulet ont flambé de </a:t>
          </a:r>
          <a:r>
            <a:rPr lang="fr-FR" sz="1200" b="1" i="0" baseline="0">
              <a:solidFill>
                <a:schemeClr val="dk1"/>
              </a:solidFill>
              <a:effectLst/>
              <a:latin typeface="Arial" panose="020B0604020202020204" pitchFamily="34" charset="0"/>
              <a:ea typeface="+mn-ea"/>
              <a:cs typeface="Arial" panose="020B0604020202020204" pitchFamily="34" charset="0"/>
            </a:rPr>
            <a:t>(4,6</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i="0">
              <a:solidFill>
                <a:schemeClr val="dk1"/>
              </a:solidFill>
              <a:effectLst/>
              <a:latin typeface="Arial" panose="020B0604020202020204" pitchFamily="34" charset="0"/>
              <a:ea typeface="+mn-ea"/>
              <a:cs typeface="Arial" panose="020B0604020202020204" pitchFamily="34" charset="0"/>
            </a:rPr>
            <a:t>)</a:t>
          </a:r>
          <a:r>
            <a:rPr lang="fr-FR" sz="1200" b="0" i="0" baseline="0">
              <a:solidFill>
                <a:schemeClr val="dk1"/>
              </a:solidFill>
              <a:effectLst/>
              <a:latin typeface="Arial" panose="020B0604020202020204" pitchFamily="34" charset="0"/>
              <a:ea typeface="+mn-ea"/>
              <a:cs typeface="Arial" panose="020B0604020202020204" pitchFamily="34" charset="0"/>
            </a:rPr>
            <a:t>.</a:t>
          </a:r>
        </a:p>
        <a:p>
          <a:pPr algn="just" eaLnBrk="1" fontAlgn="auto" latinLnBrk="0" hangingPunct="1"/>
          <a:endParaRPr lang="fr-BF" sz="1200">
            <a:effectLst/>
            <a:latin typeface="Arial" panose="020B0604020202020204" pitchFamily="34" charset="0"/>
            <a:cs typeface="Arial" panose="020B0604020202020204" pitchFamily="34" charset="0"/>
          </a:endParaRPr>
        </a:p>
        <a:p>
          <a:pPr algn="just"/>
          <a:r>
            <a:rPr lang="fr-FR" sz="1200" b="1" i="0" baseline="0">
              <a:solidFill>
                <a:schemeClr val="dk1"/>
              </a:solidFill>
              <a:effectLst/>
              <a:latin typeface="Arial" panose="020B0604020202020204" pitchFamily="34" charset="0"/>
              <a:ea typeface="+mn-ea"/>
              <a:cs typeface="Arial" panose="020B0604020202020204" pitchFamily="34" charset="0"/>
            </a:rPr>
            <a:t>En glissement annuel</a:t>
          </a:r>
          <a:r>
            <a:rPr lang="fr-FR" sz="1200" b="0" i="0" baseline="0">
              <a:solidFill>
                <a:schemeClr val="dk1"/>
              </a:solidFill>
              <a:effectLst/>
              <a:latin typeface="Arial" panose="020B0604020202020204" pitchFamily="34" charset="0"/>
              <a:ea typeface="+mn-ea"/>
              <a:cs typeface="Arial" panose="020B0604020202020204" pitchFamily="34" charset="0"/>
            </a:rPr>
            <a:t>, on observe une baisse des prix du Poulet sur les marchés de production de </a:t>
          </a:r>
          <a:r>
            <a:rPr lang="fr-FR" sz="1200" b="1" i="0" baseline="0">
              <a:solidFill>
                <a:schemeClr val="dk1"/>
              </a:solidFill>
              <a:effectLst/>
              <a:latin typeface="Arial" panose="020B0604020202020204" pitchFamily="34" charset="0"/>
              <a:ea typeface="+mn-ea"/>
              <a:cs typeface="Arial" panose="020B0604020202020204" pitchFamily="34" charset="0"/>
            </a:rPr>
            <a:t>(6,9%) </a:t>
          </a:r>
          <a:r>
            <a:rPr lang="fr-FR" sz="1200" b="0" i="0" baseline="0">
              <a:solidFill>
                <a:schemeClr val="dk1"/>
              </a:solidFill>
              <a:effectLst/>
              <a:latin typeface="Arial" panose="020B0604020202020204" pitchFamily="34" charset="0"/>
              <a:ea typeface="+mn-ea"/>
              <a:cs typeface="Arial" panose="020B0604020202020204" pitchFamily="34" charset="0"/>
            </a:rPr>
            <a:t> et une légère hausse sur les marchés d'exportation de </a:t>
          </a:r>
          <a:r>
            <a:rPr lang="fr-FR" sz="1200" b="1" i="0" baseline="0">
              <a:solidFill>
                <a:schemeClr val="dk1"/>
              </a:solidFill>
              <a:effectLst/>
              <a:latin typeface="Arial" panose="020B0604020202020204" pitchFamily="34" charset="0"/>
              <a:ea typeface="+mn-ea"/>
              <a:cs typeface="Arial" panose="020B0604020202020204" pitchFamily="34" charset="0"/>
            </a:rPr>
            <a:t>(</a:t>
          </a:r>
          <a:r>
            <a:rPr lang="fr-BF" sz="1200" b="1" i="0" baseline="0">
              <a:solidFill>
                <a:schemeClr val="dk1"/>
              </a:solidFill>
              <a:effectLst/>
              <a:latin typeface="Arial" panose="020B0604020202020204" pitchFamily="34" charset="0"/>
              <a:ea typeface="+mn-ea"/>
              <a:cs typeface="Arial" panose="020B0604020202020204" pitchFamily="34" charset="0"/>
            </a:rPr>
            <a:t>1,</a:t>
          </a:r>
          <a:r>
            <a:rPr lang="fr-FR" sz="1200" b="1" i="0" baseline="0">
              <a:solidFill>
                <a:schemeClr val="dk1"/>
              </a:solidFill>
              <a:effectLst/>
              <a:latin typeface="Arial" panose="020B0604020202020204" pitchFamily="34" charset="0"/>
              <a:ea typeface="+mn-ea"/>
              <a:cs typeface="Arial" panose="020B0604020202020204" pitchFamily="34" charset="0"/>
            </a:rPr>
            <a:t>3</a:t>
          </a:r>
          <a:r>
            <a:rPr lang="fr-BF" sz="1200" b="1" i="0" baseline="0">
              <a:solidFill>
                <a:schemeClr val="dk1"/>
              </a:solidFill>
              <a:effectLst/>
              <a:latin typeface="Arial" panose="020B0604020202020204" pitchFamily="34" charset="0"/>
              <a:ea typeface="+mn-ea"/>
              <a:cs typeface="Arial" panose="020B0604020202020204" pitchFamily="34" charset="0"/>
            </a:rPr>
            <a:t>%</a:t>
          </a:r>
          <a:r>
            <a:rPr lang="fr-FR" sz="1200" b="1" i="0" baseline="0">
              <a:solidFill>
                <a:schemeClr val="dk1"/>
              </a:solidFill>
              <a:effectLst/>
              <a:latin typeface="Arial" panose="020B0604020202020204" pitchFamily="34" charset="0"/>
              <a:ea typeface="+mn-ea"/>
              <a:cs typeface="Arial" panose="020B0604020202020204" pitchFamily="34" charset="0"/>
            </a:rPr>
            <a:t>). </a:t>
          </a:r>
          <a:endParaRPr lang="fr-BF" sz="1200">
            <a:effectLst/>
            <a:latin typeface="Arial" panose="020B0604020202020204" pitchFamily="34" charset="0"/>
            <a:cs typeface="Arial" panose="020B0604020202020204" pitchFamily="34" charset="0"/>
          </a:endParaRPr>
        </a:p>
      </xdr:txBody>
    </xdr:sp>
    <xdr:clientData/>
  </xdr:twoCellAnchor>
  <xdr:twoCellAnchor>
    <xdr:from>
      <xdr:col>0</xdr:col>
      <xdr:colOff>30481</xdr:colOff>
      <xdr:row>129</xdr:row>
      <xdr:rowOff>107156</xdr:rowOff>
    </xdr:from>
    <xdr:to>
      <xdr:col>9</xdr:col>
      <xdr:colOff>1</xdr:colOff>
      <xdr:row>149</xdr:row>
      <xdr:rowOff>95250</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30481" y="25072181"/>
          <a:ext cx="6189345" cy="379809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BF" sz="1100"/>
        </a:p>
      </xdr:txBody>
    </xdr:sp>
    <xdr:clientData/>
  </xdr:twoCellAnchor>
  <xdr:twoCellAnchor>
    <xdr:from>
      <xdr:col>0</xdr:col>
      <xdr:colOff>34292</xdr:colOff>
      <xdr:row>129</xdr:row>
      <xdr:rowOff>127001</xdr:rowOff>
    </xdr:from>
    <xdr:to>
      <xdr:col>2</xdr:col>
      <xdr:colOff>342901</xdr:colOff>
      <xdr:row>149</xdr:row>
      <xdr:rowOff>104775</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34292" y="25092026"/>
          <a:ext cx="3070859" cy="378777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200" b="0" i="0" baseline="0">
              <a:solidFill>
                <a:schemeClr val="dk1"/>
              </a:solidFill>
              <a:effectLst/>
              <a:latin typeface="Arial" panose="020B0604020202020204" pitchFamily="34" charset="0"/>
              <a:ea typeface="+mn-ea"/>
              <a:cs typeface="Arial" panose="020B0604020202020204" pitchFamily="34" charset="0"/>
            </a:rPr>
            <a:t>Une tendance haussière du prix moyen de la Pintade a été observée au cours du troisième trimestre 2024 sur les marchés de production alors qu'au niveau des marchés d'exportation les prix ont connu une baisse. L'augmentation du prix de l’espèce sur les marchés de production s’expliquerait par le faible niveau de l'offre due au fait que cette période coïncide celle de la ponte des pintades et que les ménages ont tendance à ne plus les vendre. </a:t>
          </a:r>
          <a:endParaRPr lang="fr-BF" sz="1200">
            <a:effectLst/>
            <a:latin typeface="Arial" panose="020B0604020202020204" pitchFamily="34" charset="0"/>
            <a:cs typeface="Arial" panose="020B0604020202020204" pitchFamily="34" charset="0"/>
          </a:endParaRPr>
        </a:p>
        <a:p>
          <a:pPr algn="just" eaLnBrk="1" fontAlgn="auto" latinLnBrk="0" hangingPunct="1"/>
          <a:r>
            <a:rPr lang="fr-FR" sz="1200" b="1" i="0" baseline="0">
              <a:solidFill>
                <a:schemeClr val="dk1"/>
              </a:solidFill>
              <a:effectLst/>
              <a:latin typeface="Arial" panose="020B0604020202020204" pitchFamily="34" charset="0"/>
              <a:ea typeface="+mn-ea"/>
              <a:cs typeface="Arial" panose="020B0604020202020204" pitchFamily="34" charset="0"/>
            </a:rPr>
            <a:t>En glissement trimestriel</a:t>
          </a:r>
          <a:r>
            <a:rPr lang="fr-FR" sz="1200" b="0" i="0" baseline="0">
              <a:solidFill>
                <a:schemeClr val="dk1"/>
              </a:solidFill>
              <a:effectLst/>
              <a:latin typeface="Arial" panose="020B0604020202020204" pitchFamily="34" charset="0"/>
              <a:ea typeface="+mn-ea"/>
              <a:cs typeface="Arial" panose="020B0604020202020204" pitchFamily="34" charset="0"/>
            </a:rPr>
            <a:t>, le prix de la pintade est resté quasiment stable  (hausse de </a:t>
          </a:r>
          <a:r>
            <a:rPr lang="fr-FR" sz="1200" b="1" i="0" baseline="0">
              <a:solidFill>
                <a:schemeClr val="dk1"/>
              </a:solidFill>
              <a:effectLst/>
              <a:latin typeface="Arial" panose="020B0604020202020204" pitchFamily="34" charset="0"/>
              <a:ea typeface="+mn-ea"/>
              <a:cs typeface="Arial" panose="020B0604020202020204" pitchFamily="34" charset="0"/>
            </a:rPr>
            <a:t>0,4</a:t>
          </a:r>
          <a:r>
            <a:rPr lang="fr-BF" sz="1200" b="1" i="0">
              <a:solidFill>
                <a:schemeClr val="dk1"/>
              </a:solidFill>
              <a:effectLst/>
              <a:latin typeface="Arial" panose="020B0604020202020204" pitchFamily="34" charset="0"/>
              <a:ea typeface="+mn-ea"/>
              <a:cs typeface="Arial" panose="020B0604020202020204" pitchFamily="34" charset="0"/>
            </a:rPr>
            <a:t>%</a:t>
          </a:r>
          <a:r>
            <a:rPr lang="fr-BF" sz="1200" b="1" i="0" baseline="0">
              <a:solidFill>
                <a:schemeClr val="dk1"/>
              </a:solidFill>
              <a:effectLst/>
              <a:latin typeface="Arial" panose="020B0604020202020204" pitchFamily="34" charset="0"/>
              <a:ea typeface="+mn-ea"/>
              <a:cs typeface="Arial" panose="020B0604020202020204" pitchFamily="34" charset="0"/>
            </a:rPr>
            <a:t> </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 production contre une baisse de</a:t>
          </a:r>
          <a:r>
            <a:rPr lang="fr-BF" sz="1200" b="0" i="0" baseline="0">
              <a:solidFill>
                <a:schemeClr val="dk1"/>
              </a:solidFill>
              <a:effectLst/>
              <a:latin typeface="Arial" panose="020B0604020202020204" pitchFamily="34" charset="0"/>
              <a:ea typeface="+mn-ea"/>
              <a:cs typeface="Arial" panose="020B0604020202020204" pitchFamily="34" charset="0"/>
            </a:rPr>
            <a:t> </a:t>
          </a:r>
          <a:r>
            <a:rPr lang="fr-FR" sz="1200" b="1" i="0" baseline="0">
              <a:solidFill>
                <a:schemeClr val="dk1"/>
              </a:solidFill>
              <a:effectLst/>
              <a:latin typeface="Arial" panose="020B0604020202020204" pitchFamily="34" charset="0"/>
              <a:ea typeface="+mn-ea"/>
              <a:cs typeface="Arial" panose="020B0604020202020204" pitchFamily="34" charset="0"/>
            </a:rPr>
            <a:t>2,5</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0" i="0" baseline="0">
              <a:solidFill>
                <a:schemeClr val="dk1"/>
              </a:solidFill>
              <a:effectLst/>
              <a:latin typeface="Arial" panose="020B0604020202020204" pitchFamily="34" charset="0"/>
              <a:ea typeface="+mn-ea"/>
              <a:cs typeface="Arial" panose="020B0604020202020204" pitchFamily="34" charset="0"/>
            </a:rPr>
            <a:t>)</a:t>
          </a:r>
          <a:r>
            <a:rPr lang="fr-BF" sz="1200" b="1" i="0" baseline="0">
              <a:solidFill>
                <a:schemeClr val="dk1"/>
              </a:solidFill>
              <a:effectLst/>
              <a:latin typeface="Arial" panose="020B0604020202020204" pitchFamily="34" charset="0"/>
              <a:ea typeface="+mn-ea"/>
              <a:cs typeface="Arial" panose="020B0604020202020204" pitchFamily="34" charset="0"/>
            </a:rPr>
            <a:t> </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d’exportation.</a:t>
          </a:r>
          <a:endParaRPr lang="fr-BF" sz="1200">
            <a:effectLst/>
            <a:latin typeface="Arial" panose="020B0604020202020204" pitchFamily="34" charset="0"/>
            <a:cs typeface="Arial" panose="020B0604020202020204" pitchFamily="34" charset="0"/>
          </a:endParaRPr>
        </a:p>
        <a:p>
          <a:pPr algn="just"/>
          <a:r>
            <a:rPr lang="fr-FR" sz="1200" b="1" i="0" baseline="0">
              <a:solidFill>
                <a:schemeClr val="dk1"/>
              </a:solidFill>
              <a:effectLst/>
              <a:latin typeface="Arial" panose="020B0604020202020204" pitchFamily="34" charset="0"/>
              <a:ea typeface="+mn-ea"/>
              <a:cs typeface="Arial" panose="020B0604020202020204" pitchFamily="34" charset="0"/>
            </a:rPr>
            <a:t>En glissement annuel</a:t>
          </a:r>
          <a:r>
            <a:rPr lang="fr-FR" sz="1200" b="0" i="0" baseline="0">
              <a:solidFill>
                <a:schemeClr val="dk1"/>
              </a:solidFill>
              <a:effectLst/>
              <a:latin typeface="Arial" panose="020B0604020202020204" pitchFamily="34" charset="0"/>
              <a:ea typeface="+mn-ea"/>
              <a:cs typeface="Arial" panose="020B0604020202020204" pitchFamily="34" charset="0"/>
            </a:rPr>
            <a:t>, on observe un accroîssement du prix de </a:t>
          </a:r>
          <a:r>
            <a:rPr lang="fr-FR" sz="1200" b="1" i="0" baseline="0">
              <a:solidFill>
                <a:schemeClr val="dk1"/>
              </a:solidFill>
              <a:effectLst/>
              <a:latin typeface="Arial" panose="020B0604020202020204" pitchFamily="34" charset="0"/>
              <a:ea typeface="+mn-ea"/>
              <a:cs typeface="Arial" panose="020B0604020202020204" pitchFamily="34" charset="0"/>
            </a:rPr>
            <a:t>5,8</a:t>
          </a:r>
          <a:r>
            <a:rPr lang="fr-BF" sz="1200" b="1" i="0">
              <a:solidFill>
                <a:schemeClr val="dk1"/>
              </a:solidFill>
              <a:effectLst/>
              <a:latin typeface="Arial" panose="020B0604020202020204" pitchFamily="34" charset="0"/>
              <a:ea typeface="+mn-ea"/>
              <a:cs typeface="Arial" panose="020B0604020202020204" pitchFamily="34" charset="0"/>
            </a:rPr>
            <a:t>%</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les marchés de production et une légère baisse de </a:t>
          </a:r>
          <a:r>
            <a:rPr lang="fr-FR" sz="1200" b="1" i="0" baseline="0">
              <a:solidFill>
                <a:schemeClr val="dk1"/>
              </a:solidFill>
              <a:effectLst/>
              <a:latin typeface="Arial" panose="020B0604020202020204" pitchFamily="34" charset="0"/>
              <a:ea typeface="+mn-ea"/>
              <a:cs typeface="Arial" panose="020B0604020202020204" pitchFamily="34" charset="0"/>
            </a:rPr>
            <a:t>0,9</a:t>
          </a:r>
          <a:r>
            <a:rPr lang="fr-BF" sz="1200" b="1" i="0" baseline="0">
              <a:solidFill>
                <a:schemeClr val="dk1"/>
              </a:solidFill>
              <a:effectLst/>
              <a:latin typeface="Arial" panose="020B0604020202020204" pitchFamily="34" charset="0"/>
              <a:ea typeface="+mn-ea"/>
              <a:cs typeface="Arial" panose="020B0604020202020204" pitchFamily="34" charset="0"/>
            </a:rPr>
            <a:t>%</a:t>
          </a:r>
          <a:r>
            <a:rPr lang="fr-FR" sz="1200" b="1" i="0" baseline="0">
              <a:solidFill>
                <a:schemeClr val="dk1"/>
              </a:solidFill>
              <a:effectLst/>
              <a:latin typeface="Arial" panose="020B0604020202020204" pitchFamily="34" charset="0"/>
              <a:ea typeface="+mn-ea"/>
              <a:cs typeface="Arial" panose="020B0604020202020204" pitchFamily="34" charset="0"/>
            </a:rPr>
            <a:t> </a:t>
          </a:r>
          <a:r>
            <a:rPr lang="fr-FR" sz="1200" b="0" i="0" baseline="0">
              <a:solidFill>
                <a:schemeClr val="dk1"/>
              </a:solidFill>
              <a:effectLst/>
              <a:latin typeface="Arial" panose="020B0604020202020204" pitchFamily="34" charset="0"/>
              <a:ea typeface="+mn-ea"/>
              <a:cs typeface="Arial" panose="020B0604020202020204" pitchFamily="34" charset="0"/>
            </a:rPr>
            <a:t>sur le marché d'exportation.</a:t>
          </a:r>
          <a:endParaRPr lang="fr-BF" sz="1200">
            <a:effectLst/>
            <a:latin typeface="Arial" panose="020B0604020202020204" pitchFamily="34" charset="0"/>
            <a:cs typeface="Arial" panose="020B0604020202020204" pitchFamily="34" charset="0"/>
          </a:endParaRPr>
        </a:p>
        <a:p>
          <a:endParaRPr lang="fr-BF" sz="1100"/>
        </a:p>
      </xdr:txBody>
    </xdr:sp>
    <xdr:clientData/>
  </xdr:twoCellAnchor>
  <xdr:twoCellAnchor>
    <xdr:from>
      <xdr:col>0</xdr:col>
      <xdr:colOff>19050</xdr:colOff>
      <xdr:row>1</xdr:row>
      <xdr:rowOff>59532</xdr:rowOff>
    </xdr:from>
    <xdr:to>
      <xdr:col>9</xdr:col>
      <xdr:colOff>0</xdr:colOff>
      <xdr:row>7</xdr:row>
      <xdr:rowOff>0</xdr:rowOff>
    </xdr:to>
    <xdr:sp macro="" textlink="">
      <xdr:nvSpPr>
        <xdr:cNvPr id="11" name="ZoneTexte 10">
          <a:extLst>
            <a:ext uri="{FF2B5EF4-FFF2-40B4-BE49-F238E27FC236}">
              <a16:creationId xmlns:a16="http://schemas.microsoft.com/office/drawing/2014/main" id="{00000000-0008-0000-0700-00000B000000}"/>
            </a:ext>
          </a:extLst>
        </xdr:cNvPr>
        <xdr:cNvSpPr txBox="1"/>
      </xdr:nvSpPr>
      <xdr:spPr>
        <a:xfrm>
          <a:off x="19050" y="250032"/>
          <a:ext cx="6200775" cy="912018"/>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DES PRODUITS DE L'ELEVAGE</a:t>
          </a:r>
          <a:endParaRPr lang="fr-BF" sz="2000" b="1" i="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0</xdr:col>
      <xdr:colOff>23812</xdr:colOff>
      <xdr:row>19</xdr:row>
      <xdr:rowOff>23813</xdr:rowOff>
    </xdr:from>
    <xdr:to>
      <xdr:col>9</xdr:col>
      <xdr:colOff>3810</xdr:colOff>
      <xdr:row>22</xdr:row>
      <xdr:rowOff>71438</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23812" y="3871913"/>
          <a:ext cx="6199823" cy="61912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Taureau</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pPr algn="ctr"/>
          <a:endParaRPr lang="fr-BF" sz="1100"/>
        </a:p>
      </xdr:txBody>
    </xdr:sp>
    <xdr:clientData/>
  </xdr:twoCellAnchor>
  <xdr:twoCellAnchor>
    <xdr:from>
      <xdr:col>0</xdr:col>
      <xdr:colOff>19051</xdr:colOff>
      <xdr:row>48</xdr:row>
      <xdr:rowOff>28575</xdr:rowOff>
    </xdr:from>
    <xdr:to>
      <xdr:col>9</xdr:col>
      <xdr:colOff>1</xdr:colOff>
      <xdr:row>51</xdr:row>
      <xdr:rowOff>178593</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9051" y="9572625"/>
          <a:ext cx="6200775" cy="711993"/>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Bélier</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26670</xdr:colOff>
      <xdr:row>76</xdr:row>
      <xdr:rowOff>28575</xdr:rowOff>
    </xdr:from>
    <xdr:to>
      <xdr:col>9</xdr:col>
      <xdr:colOff>0</xdr:colOff>
      <xdr:row>79</xdr:row>
      <xdr:rowOff>154781</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670" y="14897100"/>
          <a:ext cx="6193155" cy="697706"/>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du Bouc</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19050</xdr:colOff>
      <xdr:row>100</xdr:row>
      <xdr:rowOff>154781</xdr:rowOff>
    </xdr:from>
    <xdr:to>
      <xdr:col>9</xdr:col>
      <xdr:colOff>0</xdr:colOff>
      <xdr:row>104</xdr:row>
      <xdr:rowOff>134778</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19050" y="19595306"/>
          <a:ext cx="6200775" cy="741997"/>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de Poulet</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endParaRPr lang="fr-BF" sz="1100"/>
        </a:p>
      </xdr:txBody>
    </xdr:sp>
    <xdr:clientData/>
  </xdr:twoCellAnchor>
  <xdr:twoCellAnchor>
    <xdr:from>
      <xdr:col>0</xdr:col>
      <xdr:colOff>19050</xdr:colOff>
      <xdr:row>127</xdr:row>
      <xdr:rowOff>0</xdr:rowOff>
    </xdr:from>
    <xdr:to>
      <xdr:col>8</xdr:col>
      <xdr:colOff>765810</xdr:colOff>
      <xdr:row>129</xdr:row>
      <xdr:rowOff>92003</xdr:rowOff>
    </xdr:to>
    <xdr:sp macro="" textlink="">
      <xdr:nvSpPr>
        <xdr:cNvPr id="16" name="ZoneTexte 15">
          <a:extLst>
            <a:ext uri="{FF2B5EF4-FFF2-40B4-BE49-F238E27FC236}">
              <a16:creationId xmlns:a16="http://schemas.microsoft.com/office/drawing/2014/main" id="{00000000-0008-0000-0700-000010000000}"/>
            </a:ext>
          </a:extLst>
        </xdr:cNvPr>
        <xdr:cNvSpPr txBox="1"/>
      </xdr:nvSpPr>
      <xdr:spPr>
        <a:xfrm>
          <a:off x="19050" y="24584025"/>
          <a:ext cx="6204585" cy="473003"/>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18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moyen de la Pintade</a:t>
          </a:r>
          <a:endParaRPr lang="fr-BF" sz="1800" b="1" i="1" u="none" strike="noStrike">
            <a:solidFill>
              <a:sysClr val="windowText" lastClr="000000"/>
            </a:solidFill>
            <a:effectLst/>
            <a:latin typeface="Lucida Handwriting" panose="03010101010101010101" pitchFamily="66" charset="0"/>
            <a:ea typeface="+mn-ea"/>
            <a:cs typeface="Arial" panose="020B0604020202020204" pitchFamily="34" charset="0"/>
          </a:endParaRPr>
        </a:p>
        <a:p>
          <a:pPr algn="ctr"/>
          <a:endParaRPr lang="fr-BF" sz="1100"/>
        </a:p>
      </xdr:txBody>
    </xdr:sp>
    <xdr:clientData/>
  </xdr:twoCellAnchor>
  <xdr:twoCellAnchor>
    <xdr:from>
      <xdr:col>3</xdr:col>
      <xdr:colOff>31750</xdr:colOff>
      <xdr:row>22</xdr:row>
      <xdr:rowOff>117475</xdr:rowOff>
    </xdr:from>
    <xdr:to>
      <xdr:col>9</xdr:col>
      <xdr:colOff>0</xdr:colOff>
      <xdr:row>45</xdr:row>
      <xdr:rowOff>165100</xdr:rowOff>
    </xdr:to>
    <xdr:graphicFrame macro="">
      <xdr:nvGraphicFramePr>
        <xdr:cNvPr id="17" name="Graphique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323851</xdr:colOff>
      <xdr:row>52</xdr:row>
      <xdr:rowOff>60960</xdr:rowOff>
    </xdr:from>
    <xdr:to>
      <xdr:col>9</xdr:col>
      <xdr:colOff>1</xdr:colOff>
      <xdr:row>76</xdr:row>
      <xdr:rowOff>28575</xdr:rowOff>
    </xdr:to>
    <xdr:graphicFrame macro="">
      <xdr:nvGraphicFramePr>
        <xdr:cNvPr id="18" name="Graphique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80</xdr:row>
      <xdr:rowOff>7620</xdr:rowOff>
    </xdr:from>
    <xdr:to>
      <xdr:col>9</xdr:col>
      <xdr:colOff>0</xdr:colOff>
      <xdr:row>100</xdr:row>
      <xdr:rowOff>0</xdr:rowOff>
    </xdr:to>
    <xdr:graphicFrame macro="">
      <xdr:nvGraphicFramePr>
        <xdr:cNvPr id="19" name="Graphique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349250</xdr:colOff>
      <xdr:row>105</xdr:row>
      <xdr:rowOff>7892</xdr:rowOff>
    </xdr:from>
    <xdr:to>
      <xdr:col>9</xdr:col>
      <xdr:colOff>1</xdr:colOff>
      <xdr:row>127</xdr:row>
      <xdr:rowOff>0</xdr:rowOff>
    </xdr:to>
    <xdr:graphicFrame macro="">
      <xdr:nvGraphicFramePr>
        <xdr:cNvPr id="20" name="Graphique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381001</xdr:colOff>
      <xdr:row>129</xdr:row>
      <xdr:rowOff>95250</xdr:rowOff>
    </xdr:from>
    <xdr:to>
      <xdr:col>9</xdr:col>
      <xdr:colOff>1907</xdr:colOff>
      <xdr:row>149</xdr:row>
      <xdr:rowOff>95250</xdr:rowOff>
    </xdr:to>
    <xdr:graphicFrame macro="">
      <xdr:nvGraphicFramePr>
        <xdr:cNvPr id="21" name="Graphique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39683</xdr:colOff>
      <xdr:row>3</xdr:row>
      <xdr:rowOff>0</xdr:rowOff>
    </xdr:from>
    <xdr:to>
      <xdr:col>3</xdr:col>
      <xdr:colOff>682620</xdr:colOff>
      <xdr:row>23</xdr:row>
      <xdr:rowOff>134938</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39683" y="571500"/>
          <a:ext cx="2357437" cy="394493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436563</xdr:colOff>
      <xdr:row>5</xdr:row>
      <xdr:rowOff>3492</xdr:rowOff>
    </xdr:from>
    <xdr:to>
      <xdr:col>9</xdr:col>
      <xdr:colOff>0</xdr:colOff>
      <xdr:row>23</xdr:row>
      <xdr:rowOff>103188</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434974</xdr:colOff>
      <xdr:row>23</xdr:row>
      <xdr:rowOff>149225</xdr:rowOff>
    </xdr:from>
    <xdr:to>
      <xdr:col>9</xdr:col>
      <xdr:colOff>6349</xdr:colOff>
      <xdr:row>41</xdr:row>
      <xdr:rowOff>120650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23</xdr:row>
      <xdr:rowOff>152400</xdr:rowOff>
    </xdr:from>
    <xdr:to>
      <xdr:col>4</xdr:col>
      <xdr:colOff>387351</xdr:colOff>
      <xdr:row>41</xdr:row>
      <xdr:rowOff>123825</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47625" y="4533900"/>
          <a:ext cx="2740026" cy="340042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000" b="1">
              <a:solidFill>
                <a:schemeClr val="dk1"/>
              </a:solidFill>
              <a:effectLst/>
              <a:latin typeface="Arial" panose="020B0604020202020204" pitchFamily="34" charset="0"/>
              <a:ea typeface="+mn-ea"/>
              <a:cs typeface="Arial" panose="020B0604020202020204" pitchFamily="34" charset="0"/>
            </a:rPr>
            <a:t>  </a:t>
          </a:r>
          <a:r>
            <a:rPr lang="fr-FR" sz="1000" b="1" u="sng">
              <a:solidFill>
                <a:schemeClr val="dk1"/>
              </a:solidFill>
              <a:effectLst/>
              <a:latin typeface="Arial" panose="020B0604020202020204" pitchFamily="34" charset="0"/>
              <a:ea typeface="+mn-ea"/>
              <a:cs typeface="Arial" panose="020B0604020202020204" pitchFamily="34" charset="0"/>
            </a:rPr>
            <a:t>Les principales</a:t>
          </a:r>
          <a:r>
            <a:rPr lang="fr-FR" sz="1000" b="1" u="sng" baseline="0">
              <a:solidFill>
                <a:schemeClr val="dk1"/>
              </a:solidFill>
              <a:effectLst/>
              <a:latin typeface="Arial" panose="020B0604020202020204" pitchFamily="34" charset="0"/>
              <a:ea typeface="+mn-ea"/>
              <a:cs typeface="Arial" panose="020B0604020202020204" pitchFamily="34" charset="0"/>
            </a:rPr>
            <a:t> céréales sur les marchés de détail</a:t>
          </a:r>
        </a:p>
        <a:p>
          <a:pPr algn="just" eaLnBrk="1" fontAlgn="auto" latinLnBrk="0" hangingPunct="1"/>
          <a:endParaRPr lang="fr-FR" sz="1000">
            <a:solidFill>
              <a:schemeClr val="dk1"/>
            </a:solidFill>
            <a:effectLst/>
            <a:latin typeface="Arial" panose="020B0604020202020204" pitchFamily="34" charset="0"/>
            <a:ea typeface="+mn-ea"/>
            <a:cs typeface="Arial" panose="020B0604020202020204" pitchFamily="34" charset="0"/>
          </a:endParaRPr>
        </a:p>
        <a:p>
          <a:pPr algn="just" eaLnBrk="1" fontAlgn="auto" latinLnBrk="0" hangingPunct="1"/>
          <a:r>
            <a:rPr lang="fr-FR" sz="1000">
              <a:solidFill>
                <a:schemeClr val="dk1"/>
              </a:solidFill>
              <a:effectLst/>
              <a:latin typeface="Arial" panose="020B0604020202020204" pitchFamily="34" charset="0"/>
              <a:ea typeface="+mn-ea"/>
              <a:cs typeface="Arial" panose="020B0604020202020204" pitchFamily="34" charset="0"/>
            </a:rPr>
            <a:t>En </a:t>
          </a:r>
          <a:r>
            <a:rPr lang="fr-FR" sz="1000" b="1">
              <a:solidFill>
                <a:schemeClr val="dk1"/>
              </a:solidFill>
              <a:effectLst/>
              <a:latin typeface="Arial" panose="020B0604020202020204" pitchFamily="34" charset="0"/>
              <a:ea typeface="+mn-ea"/>
              <a:cs typeface="Arial" panose="020B0604020202020204" pitchFamily="34" charset="0"/>
            </a:rPr>
            <a:t>glissement  trimestriel </a:t>
          </a:r>
          <a:r>
            <a:rPr lang="fr-FR" sz="1000">
              <a:solidFill>
                <a:schemeClr val="dk1"/>
              </a:solidFill>
              <a:effectLst/>
              <a:latin typeface="Arial" panose="020B0604020202020204" pitchFamily="34" charset="0"/>
              <a:ea typeface="+mn-ea"/>
              <a:cs typeface="Arial" panose="020B0604020202020204" pitchFamily="34" charset="0"/>
            </a:rPr>
            <a:t>: </a:t>
          </a:r>
          <a:r>
            <a:rPr lang="fr-FR" sz="1000" b="0" baseline="0">
              <a:solidFill>
                <a:schemeClr val="dk1"/>
              </a:solidFill>
              <a:effectLst/>
              <a:latin typeface="Arial" panose="020B0604020202020204" pitchFamily="34" charset="0"/>
              <a:ea typeface="+mn-ea"/>
              <a:cs typeface="Arial" panose="020B0604020202020204" pitchFamily="34" charset="0"/>
            </a:rPr>
            <a:t>les prix moyens n'ont enregistré que des hausses de </a:t>
          </a:r>
          <a:r>
            <a:rPr lang="fr-FR" sz="1000" b="1" baseline="0">
              <a:solidFill>
                <a:schemeClr val="dk1"/>
              </a:solidFill>
              <a:effectLst/>
              <a:latin typeface="Arial" panose="020B0604020202020204" pitchFamily="34" charset="0"/>
              <a:ea typeface="+mn-ea"/>
              <a:cs typeface="Arial" panose="020B0604020202020204" pitchFamily="34" charset="0"/>
            </a:rPr>
            <a:t>11,6%</a:t>
          </a:r>
          <a:r>
            <a:rPr lang="fr-FR" sz="1000" b="0" baseline="0">
              <a:solidFill>
                <a:schemeClr val="dk1"/>
              </a:solidFill>
              <a:effectLst/>
              <a:latin typeface="Arial" panose="020B0604020202020204" pitchFamily="34" charset="0"/>
              <a:ea typeface="+mn-ea"/>
              <a:cs typeface="Arial" panose="020B0604020202020204" pitchFamily="34" charset="0"/>
            </a:rPr>
            <a:t> pour le sorgho blanc de</a:t>
          </a:r>
          <a:r>
            <a:rPr lang="fr-FR" sz="1000" b="1" baseline="0">
              <a:solidFill>
                <a:schemeClr val="dk1"/>
              </a:solidFill>
              <a:effectLst/>
              <a:latin typeface="Arial" panose="020B0604020202020204" pitchFamily="34" charset="0"/>
              <a:ea typeface="+mn-ea"/>
              <a:cs typeface="Arial" panose="020B0604020202020204" pitchFamily="34" charset="0"/>
            </a:rPr>
            <a:t> 15,2% </a:t>
          </a:r>
          <a:r>
            <a:rPr lang="fr-FR" sz="1000" b="0" baseline="0">
              <a:solidFill>
                <a:schemeClr val="dk1"/>
              </a:solidFill>
              <a:effectLst/>
              <a:latin typeface="Arial" panose="020B0604020202020204" pitchFamily="34" charset="0"/>
              <a:ea typeface="+mn-ea"/>
              <a:cs typeface="Arial" panose="020B0604020202020204" pitchFamily="34" charset="0"/>
            </a:rPr>
            <a:t>pour le maïs blanc et de </a:t>
          </a:r>
          <a:r>
            <a:rPr lang="fr-FR" sz="1000" b="1" baseline="0">
              <a:solidFill>
                <a:schemeClr val="dk1"/>
              </a:solidFill>
              <a:effectLst/>
              <a:latin typeface="Arial" panose="020B0604020202020204" pitchFamily="34" charset="0"/>
              <a:ea typeface="+mn-ea"/>
              <a:cs typeface="Arial" panose="020B0604020202020204" pitchFamily="34" charset="0"/>
            </a:rPr>
            <a:t>20,0%</a:t>
          </a:r>
          <a:r>
            <a:rPr lang="fr-FR" sz="1000" b="0" baseline="0">
              <a:solidFill>
                <a:schemeClr val="dk1"/>
              </a:solidFill>
              <a:effectLst/>
              <a:latin typeface="Arial" panose="020B0604020202020204" pitchFamily="34" charset="0"/>
              <a:ea typeface="+mn-ea"/>
              <a:cs typeface="Arial" panose="020B0604020202020204" pitchFamily="34" charset="0"/>
            </a:rPr>
            <a:t> pour le mil. Les niveaux actuel des prix moyens  se situent à </a:t>
          </a:r>
          <a:r>
            <a:rPr lang="fr-FR" sz="1000" b="1" baseline="0">
              <a:solidFill>
                <a:schemeClr val="dk1"/>
              </a:solidFill>
              <a:effectLst/>
              <a:latin typeface="Arial" panose="020B0604020202020204" pitchFamily="34" charset="0"/>
              <a:ea typeface="+mn-ea"/>
              <a:cs typeface="Arial" panose="020B0604020202020204" pitchFamily="34" charset="0"/>
            </a:rPr>
            <a:t>304F</a:t>
          </a:r>
          <a:r>
            <a:rPr lang="fr-FR" sz="1000" b="0" baseline="0">
              <a:solidFill>
                <a:schemeClr val="dk1"/>
              </a:solidFill>
              <a:effectLst/>
              <a:latin typeface="Arial" panose="020B0604020202020204" pitchFamily="34" charset="0"/>
              <a:ea typeface="+mn-ea"/>
              <a:cs typeface="Arial" panose="020B0604020202020204" pitchFamily="34" charset="0"/>
            </a:rPr>
            <a:t> pour le maïs blanc, à </a:t>
          </a:r>
          <a:r>
            <a:rPr lang="fr-FR" sz="1000" b="1" baseline="0">
              <a:solidFill>
                <a:schemeClr val="dk1"/>
              </a:solidFill>
              <a:effectLst/>
              <a:latin typeface="Arial" panose="020B0604020202020204" pitchFamily="34" charset="0"/>
              <a:ea typeface="+mn-ea"/>
              <a:cs typeface="Arial" panose="020B0604020202020204" pitchFamily="34" charset="0"/>
            </a:rPr>
            <a:t>428F</a:t>
          </a:r>
          <a:r>
            <a:rPr lang="fr-FR" sz="1000" b="0" baseline="0">
              <a:solidFill>
                <a:schemeClr val="dk1"/>
              </a:solidFill>
              <a:effectLst/>
              <a:latin typeface="Arial" panose="020B0604020202020204" pitchFamily="34" charset="0"/>
              <a:ea typeface="+mn-ea"/>
              <a:cs typeface="Arial" panose="020B0604020202020204" pitchFamily="34" charset="0"/>
            </a:rPr>
            <a:t> pour le mil et à </a:t>
          </a:r>
          <a:r>
            <a:rPr lang="fr-FR" sz="1000" b="1" baseline="0">
              <a:solidFill>
                <a:schemeClr val="dk1"/>
              </a:solidFill>
              <a:effectLst/>
              <a:latin typeface="Arial" panose="020B0604020202020204" pitchFamily="34" charset="0"/>
              <a:ea typeface="+mn-ea"/>
              <a:cs typeface="Arial" panose="020B0604020202020204" pitchFamily="34" charset="0"/>
            </a:rPr>
            <a:t>347F</a:t>
          </a:r>
          <a:r>
            <a:rPr lang="fr-FR" sz="1000" b="0" baseline="0">
              <a:solidFill>
                <a:schemeClr val="dk1"/>
              </a:solidFill>
              <a:effectLst/>
              <a:latin typeface="Arial" panose="020B0604020202020204" pitchFamily="34" charset="0"/>
              <a:ea typeface="+mn-ea"/>
              <a:cs typeface="Arial" panose="020B0604020202020204" pitchFamily="34" charset="0"/>
            </a:rPr>
            <a:t> pour le  sorgho blanc</a:t>
          </a:r>
          <a:r>
            <a:rPr lang="fr-FR" sz="1000" b="1" baseline="0">
              <a:solidFill>
                <a:schemeClr val="dk1"/>
              </a:solidFill>
              <a:effectLst/>
              <a:latin typeface="Arial" panose="020B0604020202020204" pitchFamily="34" charset="0"/>
              <a:ea typeface="+mn-ea"/>
              <a:cs typeface="Arial" panose="020B0604020202020204" pitchFamily="34" charset="0"/>
            </a:rPr>
            <a:t>.</a:t>
          </a:r>
        </a:p>
        <a:p>
          <a:pPr algn="just" eaLnBrk="1" fontAlgn="auto" latinLnBrk="0" hangingPunct="1"/>
          <a:endParaRPr lang="fr-BF" sz="1000">
            <a:effectLst/>
            <a:latin typeface="Arial" panose="020B0604020202020204" pitchFamily="34" charset="0"/>
            <a:cs typeface="Arial" panose="020B0604020202020204" pitchFamily="34" charset="0"/>
          </a:endParaRPr>
        </a:p>
        <a:p>
          <a:pPr algn="just" eaLnBrk="1" fontAlgn="auto" latinLnBrk="0" hangingPunct="1"/>
          <a:r>
            <a:rPr lang="fr-FR" sz="1000">
              <a:solidFill>
                <a:schemeClr val="dk1"/>
              </a:solidFill>
              <a:effectLst/>
              <a:latin typeface="Arial" panose="020B0604020202020204" pitchFamily="34" charset="0"/>
              <a:ea typeface="+mn-ea"/>
              <a:cs typeface="Arial" panose="020B0604020202020204" pitchFamily="34" charset="0"/>
            </a:rPr>
            <a:t>En </a:t>
          </a:r>
          <a:r>
            <a:rPr lang="fr-FR" sz="1000" b="1">
              <a:solidFill>
                <a:schemeClr val="dk1"/>
              </a:solidFill>
              <a:effectLst/>
              <a:latin typeface="Arial" panose="020B0604020202020204" pitchFamily="34" charset="0"/>
              <a:ea typeface="+mn-ea"/>
              <a:cs typeface="Arial" panose="020B0604020202020204" pitchFamily="34" charset="0"/>
            </a:rPr>
            <a:t>Glissement annuel </a:t>
          </a:r>
          <a:r>
            <a:rPr lang="fr-FR" sz="1000">
              <a:solidFill>
                <a:schemeClr val="dk1"/>
              </a:solidFill>
              <a:effectLst/>
              <a:latin typeface="Arial" panose="020B0604020202020204" pitchFamily="34" charset="0"/>
              <a:ea typeface="+mn-ea"/>
              <a:cs typeface="Arial" panose="020B0604020202020204" pitchFamily="34" charset="0"/>
            </a:rPr>
            <a:t>: Les</a:t>
          </a:r>
          <a:r>
            <a:rPr lang="fr-FR" sz="1000" baseline="0">
              <a:solidFill>
                <a:schemeClr val="dk1"/>
              </a:solidFill>
              <a:effectLst/>
              <a:latin typeface="Arial" panose="020B0604020202020204" pitchFamily="34" charset="0"/>
              <a:ea typeface="+mn-ea"/>
              <a:cs typeface="Arial" panose="020B0604020202020204" pitchFamily="34" charset="0"/>
            </a:rPr>
            <a:t> prix ont également évolué à la hausse de </a:t>
          </a:r>
          <a:r>
            <a:rPr lang="fr-FR" sz="1000" b="1" baseline="0">
              <a:solidFill>
                <a:schemeClr val="dk1"/>
              </a:solidFill>
              <a:effectLst/>
              <a:latin typeface="Arial" panose="020B0604020202020204" pitchFamily="34" charset="0"/>
              <a:ea typeface="+mn-ea"/>
              <a:cs typeface="Arial" panose="020B0604020202020204" pitchFamily="34" charset="0"/>
            </a:rPr>
            <a:t>16,2%</a:t>
          </a:r>
          <a:r>
            <a:rPr lang="fr-FR" sz="1000" baseline="0">
              <a:solidFill>
                <a:schemeClr val="dk1"/>
              </a:solidFill>
              <a:effectLst/>
              <a:latin typeface="Arial" panose="020B0604020202020204" pitchFamily="34" charset="0"/>
              <a:ea typeface="+mn-ea"/>
              <a:cs typeface="Arial" panose="020B0604020202020204" pitchFamily="34" charset="0"/>
            </a:rPr>
            <a:t> pour le sorgho blanc, de </a:t>
          </a:r>
          <a:r>
            <a:rPr lang="fr-FR" sz="1000" b="1" baseline="0">
              <a:solidFill>
                <a:schemeClr val="dk1"/>
              </a:solidFill>
              <a:effectLst/>
              <a:latin typeface="Arial" panose="020B0604020202020204" pitchFamily="34" charset="0"/>
              <a:ea typeface="+mn-ea"/>
              <a:cs typeface="Arial" panose="020B0604020202020204" pitchFamily="34" charset="0"/>
            </a:rPr>
            <a:t>16,7%</a:t>
          </a:r>
          <a:r>
            <a:rPr lang="fr-FR" sz="1000" baseline="0">
              <a:solidFill>
                <a:schemeClr val="dk1"/>
              </a:solidFill>
              <a:effectLst/>
              <a:latin typeface="Arial" panose="020B0604020202020204" pitchFamily="34" charset="0"/>
              <a:ea typeface="+mn-ea"/>
              <a:cs typeface="Arial" panose="020B0604020202020204" pitchFamily="34" charset="0"/>
            </a:rPr>
            <a:t> pour le maïs blanc et de </a:t>
          </a:r>
          <a:r>
            <a:rPr lang="fr-FR" sz="1000" b="1" baseline="0">
              <a:solidFill>
                <a:schemeClr val="dk1"/>
              </a:solidFill>
              <a:effectLst/>
              <a:latin typeface="Arial" panose="020B0604020202020204" pitchFamily="34" charset="0"/>
              <a:ea typeface="+mn-ea"/>
              <a:cs typeface="Arial" panose="020B0604020202020204" pitchFamily="34" charset="0"/>
            </a:rPr>
            <a:t>23,1% </a:t>
          </a:r>
          <a:r>
            <a:rPr lang="fr-FR" sz="1000" baseline="0">
              <a:solidFill>
                <a:schemeClr val="dk1"/>
              </a:solidFill>
              <a:effectLst/>
              <a:latin typeface="Arial" panose="020B0604020202020204" pitchFamily="34" charset="0"/>
              <a:ea typeface="+mn-ea"/>
              <a:cs typeface="Arial" panose="020B0604020202020204" pitchFamily="34" charset="0"/>
            </a:rPr>
            <a:t>pour le mil.</a:t>
          </a:r>
          <a:endParaRPr lang="fr-FR" sz="1000" b="0">
            <a:solidFill>
              <a:schemeClr val="dk1"/>
            </a:solidFill>
            <a:effectLst/>
            <a:latin typeface="Arial" panose="020B0604020202020204" pitchFamily="34" charset="0"/>
            <a:ea typeface="+mn-ea"/>
            <a:cs typeface="Arial" panose="020B0604020202020204" pitchFamily="34" charset="0"/>
          </a:endParaRPr>
        </a:p>
        <a:p>
          <a:pPr algn="just" eaLnBrk="1" fontAlgn="auto" latinLnBrk="0" hangingPunct="1"/>
          <a:endParaRPr lang="fr-FR" sz="1000" b="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425450</xdr:colOff>
      <xdr:row>42</xdr:row>
      <xdr:rowOff>55562</xdr:rowOff>
    </xdr:from>
    <xdr:to>
      <xdr:col>9</xdr:col>
      <xdr:colOff>6350</xdr:colOff>
      <xdr:row>59</xdr:row>
      <xdr:rowOff>182561</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42</xdr:row>
      <xdr:rowOff>55563</xdr:rowOff>
    </xdr:from>
    <xdr:to>
      <xdr:col>4</xdr:col>
      <xdr:colOff>384175</xdr:colOff>
      <xdr:row>60</xdr:row>
      <xdr:rowOff>6350</xdr:rowOff>
    </xdr:to>
    <xdr:sp macro="" textlink="">
      <xdr:nvSpPr>
        <xdr:cNvPr id="7" name="ZoneTexte 6">
          <a:extLst>
            <a:ext uri="{FF2B5EF4-FFF2-40B4-BE49-F238E27FC236}">
              <a16:creationId xmlns:a16="http://schemas.microsoft.com/office/drawing/2014/main" id="{00000000-0008-0000-0800-000007000000}"/>
            </a:ext>
          </a:extLst>
        </xdr:cNvPr>
        <xdr:cNvSpPr txBox="1"/>
      </xdr:nvSpPr>
      <xdr:spPr>
        <a:xfrm>
          <a:off x="31750" y="8056563"/>
          <a:ext cx="2752725" cy="337978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i="1" u="sng">
              <a:solidFill>
                <a:schemeClr val="dk1"/>
              </a:solidFill>
              <a:effectLst/>
              <a:latin typeface="Arial" panose="020B0604020202020204" pitchFamily="34" charset="0"/>
              <a:ea typeface="+mn-ea"/>
              <a:cs typeface="Arial" panose="020B0604020202020204" pitchFamily="34" charset="0"/>
            </a:rPr>
            <a:t>Produits de rente sur les  Marchés de collecte </a:t>
          </a:r>
        </a:p>
        <a:p>
          <a:pPr algn="just" eaLnBrk="1" fontAlgn="auto" latinLnBrk="0" hangingPunct="1"/>
          <a:endParaRPr lang="fr-BF" sz="1100">
            <a:effectLst/>
            <a:latin typeface="Arial" panose="020B0604020202020204" pitchFamily="34" charset="0"/>
            <a:cs typeface="Arial" panose="020B0604020202020204" pitchFamily="34" charset="0"/>
          </a:endParaRPr>
        </a:p>
        <a:p>
          <a:pPr algn="just"/>
          <a:r>
            <a:rPr lang="fr-FR" sz="1000" b="1" baseline="0">
              <a:solidFill>
                <a:schemeClr val="dk1"/>
              </a:solidFill>
              <a:effectLst/>
              <a:latin typeface="Arial" panose="020B0604020202020204" pitchFamily="34" charset="0"/>
              <a:ea typeface="+mn-ea"/>
              <a:cs typeface="Arial" panose="020B0604020202020204" pitchFamily="34" charset="0"/>
            </a:rPr>
            <a:t>En glissement  trimestriel </a:t>
          </a:r>
          <a:r>
            <a:rPr lang="fr-FR" sz="1000">
              <a:solidFill>
                <a:schemeClr val="dk1"/>
              </a:solidFill>
              <a:effectLst/>
              <a:latin typeface="Arial" panose="020B0604020202020204" pitchFamily="34" charset="0"/>
              <a:ea typeface="+mn-ea"/>
              <a:cs typeface="Arial" panose="020B0604020202020204" pitchFamily="34" charset="0"/>
            </a:rPr>
            <a:t>:</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a:solidFill>
                <a:schemeClr val="dk1"/>
              </a:solidFill>
              <a:effectLst/>
              <a:latin typeface="Arial" panose="020B0604020202020204" pitchFamily="34" charset="0"/>
              <a:ea typeface="+mn-ea"/>
              <a:cs typeface="Arial" panose="020B0604020202020204" pitchFamily="34" charset="0"/>
            </a:rPr>
            <a:t>les prix moyens connaissent une augmentation de </a:t>
          </a:r>
          <a:r>
            <a:rPr lang="fr-FR" sz="1000" b="1">
              <a:solidFill>
                <a:schemeClr val="dk1"/>
              </a:solidFill>
              <a:effectLst/>
              <a:latin typeface="Arial" panose="020B0604020202020204" pitchFamily="34" charset="0"/>
              <a:ea typeface="+mn-ea"/>
              <a:cs typeface="Arial" panose="020B0604020202020204" pitchFamily="34" charset="0"/>
            </a:rPr>
            <a:t>6,8%</a:t>
          </a:r>
          <a:r>
            <a:rPr lang="fr-FR" sz="1000">
              <a:solidFill>
                <a:schemeClr val="dk1"/>
              </a:solidFill>
              <a:effectLst/>
              <a:latin typeface="Arial" panose="020B0604020202020204" pitchFamily="34" charset="0"/>
              <a:ea typeface="+mn-ea"/>
              <a:cs typeface="Arial" panose="020B0604020202020204" pitchFamily="34" charset="0"/>
            </a:rPr>
            <a:t> pour le riz décortiqué, de </a:t>
          </a:r>
          <a:r>
            <a:rPr lang="fr-FR" sz="1000" b="1">
              <a:solidFill>
                <a:schemeClr val="dk1"/>
              </a:solidFill>
              <a:effectLst/>
              <a:latin typeface="Arial" panose="020B0604020202020204" pitchFamily="34" charset="0"/>
              <a:ea typeface="+mn-ea"/>
              <a:cs typeface="Arial" panose="020B0604020202020204" pitchFamily="34" charset="0"/>
            </a:rPr>
            <a:t>27,0%</a:t>
          </a:r>
          <a:r>
            <a:rPr lang="fr-FR" sz="1000">
              <a:solidFill>
                <a:schemeClr val="dk1"/>
              </a:solidFill>
              <a:effectLst/>
              <a:latin typeface="Arial" panose="020B0604020202020204" pitchFamily="34" charset="0"/>
              <a:ea typeface="+mn-ea"/>
              <a:cs typeface="Arial" panose="020B0604020202020204" pitchFamily="34" charset="0"/>
            </a:rPr>
            <a:t> pour le sésame et de </a:t>
          </a:r>
          <a:r>
            <a:rPr lang="fr-FR" sz="1000" b="1">
              <a:solidFill>
                <a:schemeClr val="dk1"/>
              </a:solidFill>
              <a:effectLst/>
              <a:latin typeface="Arial" panose="020B0604020202020204" pitchFamily="34" charset="0"/>
              <a:ea typeface="+mn-ea"/>
              <a:cs typeface="Arial" panose="020B0604020202020204" pitchFamily="34" charset="0"/>
            </a:rPr>
            <a:t>30,7%</a:t>
          </a:r>
          <a:r>
            <a:rPr lang="fr-FR" sz="1000">
              <a:solidFill>
                <a:schemeClr val="dk1"/>
              </a:solidFill>
              <a:effectLst/>
              <a:latin typeface="Arial" panose="020B0604020202020204" pitchFamily="34" charset="0"/>
              <a:ea typeface="+mn-ea"/>
              <a:cs typeface="Arial" panose="020B0604020202020204" pitchFamily="34" charset="0"/>
            </a:rPr>
            <a:t> pour le niébé. Actuellement, le prix du riz local est de </a:t>
          </a:r>
          <a:r>
            <a:rPr lang="fr-FR" sz="1000" b="1">
              <a:solidFill>
                <a:schemeClr val="dk1"/>
              </a:solidFill>
              <a:effectLst/>
              <a:latin typeface="Arial" panose="020B0604020202020204" pitchFamily="34" charset="0"/>
              <a:ea typeface="+mn-ea"/>
              <a:cs typeface="Arial" panose="020B0604020202020204" pitchFamily="34" charset="0"/>
            </a:rPr>
            <a:t>414 F</a:t>
          </a:r>
          <a:r>
            <a:rPr lang="fr-FR" sz="1000">
              <a:solidFill>
                <a:schemeClr val="dk1"/>
              </a:solidFill>
              <a:effectLst/>
              <a:latin typeface="Arial" panose="020B0604020202020204" pitchFamily="34" charset="0"/>
              <a:ea typeface="+mn-ea"/>
              <a:cs typeface="Arial" panose="020B0604020202020204" pitchFamily="34" charset="0"/>
            </a:rPr>
            <a:t>, celui du sésame de </a:t>
          </a:r>
          <a:r>
            <a:rPr lang="fr-FR" sz="1000" b="1">
              <a:solidFill>
                <a:schemeClr val="dk1"/>
              </a:solidFill>
              <a:effectLst/>
              <a:latin typeface="Arial" panose="020B0604020202020204" pitchFamily="34" charset="0"/>
              <a:ea typeface="+mn-ea"/>
              <a:cs typeface="Arial" panose="020B0604020202020204" pitchFamily="34" charset="0"/>
            </a:rPr>
            <a:t>975 F</a:t>
          </a:r>
          <a:r>
            <a:rPr lang="fr-FR" sz="1000">
              <a:solidFill>
                <a:schemeClr val="dk1"/>
              </a:solidFill>
              <a:effectLst/>
              <a:latin typeface="Arial" panose="020B0604020202020204" pitchFamily="34" charset="0"/>
              <a:ea typeface="+mn-ea"/>
              <a:cs typeface="Arial" panose="020B0604020202020204" pitchFamily="34" charset="0"/>
            </a:rPr>
            <a:t> et celui du niébé de </a:t>
          </a:r>
          <a:r>
            <a:rPr lang="fr-FR" sz="1000" b="1">
              <a:solidFill>
                <a:schemeClr val="dk1"/>
              </a:solidFill>
              <a:effectLst/>
              <a:latin typeface="Arial" panose="020B0604020202020204" pitchFamily="34" charset="0"/>
              <a:ea typeface="+mn-ea"/>
              <a:cs typeface="Arial" panose="020B0604020202020204" pitchFamily="34" charset="0"/>
            </a:rPr>
            <a:t>646 F</a:t>
          </a:r>
          <a:r>
            <a:rPr lang="fr-FR" sz="1000" b="0" baseline="0">
              <a:solidFill>
                <a:schemeClr val="dk1"/>
              </a:solidFill>
              <a:effectLst/>
              <a:latin typeface="Arial" panose="020B0604020202020204" pitchFamily="34" charset="0"/>
              <a:ea typeface="+mn-ea"/>
              <a:cs typeface="Arial" panose="020B0604020202020204" pitchFamily="34" charset="0"/>
            </a:rPr>
            <a:t>.</a:t>
          </a:r>
        </a:p>
        <a:p>
          <a:pPr algn="just"/>
          <a:endParaRPr lang="fr-BF" sz="1000">
            <a:effectLst/>
            <a:latin typeface="Arial" panose="020B0604020202020204" pitchFamily="34" charset="0"/>
            <a:cs typeface="Arial" panose="020B0604020202020204" pitchFamily="34" charset="0"/>
          </a:endParaRPr>
        </a:p>
        <a:p>
          <a:pPr algn="just"/>
          <a:r>
            <a:rPr lang="fr-FR" sz="1000" b="1" baseline="0">
              <a:solidFill>
                <a:schemeClr val="dk1"/>
              </a:solidFill>
              <a:effectLst/>
              <a:latin typeface="Arial" panose="020B0604020202020204" pitchFamily="34" charset="0"/>
              <a:ea typeface="+mn-ea"/>
              <a:cs typeface="Arial" panose="020B0604020202020204" pitchFamily="34" charset="0"/>
            </a:rPr>
            <a:t>En glissement annuel</a:t>
          </a:r>
          <a:r>
            <a:rPr lang="fr-FR" sz="1000" b="0" baseline="0">
              <a:solidFill>
                <a:schemeClr val="dk1"/>
              </a:solidFill>
              <a:effectLst/>
              <a:latin typeface="Arial" panose="020B0604020202020204" pitchFamily="34" charset="0"/>
              <a:ea typeface="+mn-ea"/>
              <a:cs typeface="Arial" panose="020B0604020202020204" pitchFamily="34" charset="0"/>
            </a:rPr>
            <a:t>,  le prix du niébé a enregistré une hausse significative de </a:t>
          </a:r>
          <a:r>
            <a:rPr lang="fr-FR" sz="1000" b="1" baseline="0">
              <a:solidFill>
                <a:schemeClr val="dk1"/>
              </a:solidFill>
              <a:effectLst/>
              <a:latin typeface="Arial" panose="020B0604020202020204" pitchFamily="34" charset="0"/>
              <a:ea typeface="+mn-ea"/>
              <a:cs typeface="Arial" panose="020B0604020202020204" pitchFamily="34" charset="0"/>
            </a:rPr>
            <a:t>95,7% </a:t>
          </a:r>
          <a:r>
            <a:rPr lang="fr-FR" sz="1000" b="0" baseline="0">
              <a:solidFill>
                <a:schemeClr val="dk1"/>
              </a:solidFill>
              <a:effectLst/>
              <a:latin typeface="Arial" panose="020B0604020202020204" pitchFamily="34" charset="0"/>
              <a:ea typeface="+mn-ea"/>
              <a:cs typeface="Arial" panose="020B0604020202020204" pitchFamily="34" charset="0"/>
            </a:rPr>
            <a:t>et de légères hausses respectives de 8,3% et 13,4% pour  Ceux</a:t>
          </a:r>
          <a:r>
            <a:rPr lang="fr-FR" sz="1000" b="1" baseline="0">
              <a:solidFill>
                <a:schemeClr val="dk1"/>
              </a:solidFill>
              <a:effectLst/>
              <a:latin typeface="Arial" panose="020B0604020202020204" pitchFamily="34" charset="0"/>
              <a:ea typeface="+mn-ea"/>
              <a:cs typeface="Arial" panose="020B0604020202020204" pitchFamily="34" charset="0"/>
            </a:rPr>
            <a:t> </a:t>
          </a:r>
          <a:r>
            <a:rPr lang="fr-FR" sz="1000" b="0" baseline="0">
              <a:solidFill>
                <a:schemeClr val="dk1"/>
              </a:solidFill>
              <a:effectLst/>
              <a:latin typeface="Arial" panose="020B0604020202020204" pitchFamily="34" charset="0"/>
              <a:ea typeface="+mn-ea"/>
              <a:cs typeface="Arial" panose="020B0604020202020204" pitchFamily="34" charset="0"/>
            </a:rPr>
            <a:t>du riz local et du sésame.</a:t>
          </a:r>
          <a:endParaRPr lang="fr-BF" sz="1000">
            <a:effectLst/>
            <a:latin typeface="Arial" panose="020B0604020202020204" pitchFamily="34" charset="0"/>
            <a:cs typeface="Arial" panose="020B0604020202020204" pitchFamily="34" charset="0"/>
          </a:endParaRPr>
        </a:p>
        <a:p>
          <a:pPr algn="just"/>
          <a:r>
            <a:rPr lang="fr-FR" sz="1000" b="0" baseline="0">
              <a:solidFill>
                <a:schemeClr val="dk1"/>
              </a:solidFill>
              <a:effectLst/>
              <a:latin typeface="Arial" panose="020B0604020202020204" pitchFamily="34" charset="0"/>
              <a:ea typeface="+mn-ea"/>
              <a:cs typeface="Arial" panose="020B0604020202020204" pitchFamily="34" charset="0"/>
            </a:rPr>
            <a:t> </a:t>
          </a:r>
        </a:p>
        <a:p>
          <a:endParaRPr lang="fr-FR" sz="1100"/>
        </a:p>
      </xdr:txBody>
    </xdr:sp>
    <xdr:clientData/>
  </xdr:twoCellAnchor>
  <xdr:twoCellAnchor>
    <xdr:from>
      <xdr:col>4</xdr:col>
      <xdr:colOff>425449</xdr:colOff>
      <xdr:row>60</xdr:row>
      <xdr:rowOff>38101</xdr:rowOff>
    </xdr:from>
    <xdr:to>
      <xdr:col>9</xdr:col>
      <xdr:colOff>3174</xdr:colOff>
      <xdr:row>76</xdr:row>
      <xdr:rowOff>165101</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41275</xdr:colOff>
      <xdr:row>60</xdr:row>
      <xdr:rowOff>50799</xdr:rowOff>
    </xdr:from>
    <xdr:to>
      <xdr:col>4</xdr:col>
      <xdr:colOff>377825</xdr:colOff>
      <xdr:row>76</xdr:row>
      <xdr:rowOff>176210</xdr:rowOff>
    </xdr:to>
    <xdr:sp macro="" textlink="">
      <xdr:nvSpPr>
        <xdr:cNvPr id="9" name="ZoneTexte 8">
          <a:extLst>
            <a:ext uri="{FF2B5EF4-FFF2-40B4-BE49-F238E27FC236}">
              <a16:creationId xmlns:a16="http://schemas.microsoft.com/office/drawing/2014/main" id="{00000000-0008-0000-0800-000009000000}"/>
            </a:ext>
          </a:extLst>
        </xdr:cNvPr>
        <xdr:cNvSpPr txBox="1"/>
      </xdr:nvSpPr>
      <xdr:spPr>
        <a:xfrm>
          <a:off x="41275" y="11480799"/>
          <a:ext cx="2736850" cy="3173411"/>
        </a:xfrm>
        <a:prstGeom prst="rect">
          <a:avLst/>
        </a:prstGeom>
        <a:solidFill>
          <a:schemeClr val="bg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i="1" u="sng">
              <a:solidFill>
                <a:schemeClr val="dk1"/>
              </a:solidFill>
              <a:effectLst/>
              <a:latin typeface="Arial" panose="020B0604020202020204" pitchFamily="34" charset="0"/>
              <a:ea typeface="+mn-ea"/>
              <a:cs typeface="Arial" panose="020B0604020202020204" pitchFamily="34" charset="0"/>
            </a:rPr>
            <a:t>Produits de rente sur les   Marchés de détail </a:t>
          </a:r>
        </a:p>
        <a:p>
          <a:pPr algn="just" eaLnBrk="1" fontAlgn="auto" latinLnBrk="0" hangingPunct="1"/>
          <a:endParaRPr lang="fr-BF" sz="1100">
            <a:effectLst/>
            <a:latin typeface="Arial" panose="020B0604020202020204" pitchFamily="34" charset="0"/>
            <a:cs typeface="Arial" panose="020B0604020202020204" pitchFamily="34" charset="0"/>
          </a:endParaRPr>
        </a:p>
        <a:p>
          <a:pPr algn="just"/>
          <a:r>
            <a:rPr lang="fr-FR" sz="1000" b="1">
              <a:solidFill>
                <a:schemeClr val="dk1"/>
              </a:solidFill>
              <a:effectLst/>
              <a:latin typeface="Arial" panose="020B0604020202020204" pitchFamily="34" charset="0"/>
              <a:ea typeface="+mn-ea"/>
              <a:cs typeface="Arial" panose="020B0604020202020204" pitchFamily="34" charset="0"/>
            </a:rPr>
            <a:t>En glissement  trimestriel</a:t>
          </a:r>
          <a:r>
            <a:rPr lang="fr-FR" sz="1000">
              <a:solidFill>
                <a:schemeClr val="dk1"/>
              </a:solidFill>
              <a:effectLst/>
              <a:latin typeface="Arial" panose="020B0604020202020204" pitchFamily="34" charset="0"/>
              <a:ea typeface="+mn-ea"/>
              <a:cs typeface="Arial" panose="020B0604020202020204" pitchFamily="34" charset="0"/>
            </a:rPr>
            <a:t> </a:t>
          </a:r>
          <a:r>
            <a:rPr lang="fr-FR" sz="1000" b="0" baseline="0">
              <a:solidFill>
                <a:schemeClr val="dk1"/>
              </a:solidFill>
              <a:effectLst/>
              <a:latin typeface="Arial" panose="020B0604020202020204" pitchFamily="34" charset="0"/>
              <a:ea typeface="+mn-ea"/>
              <a:cs typeface="Arial" panose="020B0604020202020204" pitchFamily="34" charset="0"/>
            </a:rPr>
            <a:t>le prix du niébé a augmenté de </a:t>
          </a:r>
          <a:r>
            <a:rPr lang="fr-FR" sz="1000" b="1" baseline="0">
              <a:solidFill>
                <a:schemeClr val="dk1"/>
              </a:solidFill>
              <a:effectLst/>
              <a:latin typeface="Arial" panose="020B0604020202020204" pitchFamily="34" charset="0"/>
              <a:ea typeface="+mn-ea"/>
              <a:cs typeface="Arial" panose="020B0604020202020204" pitchFamily="34" charset="0"/>
            </a:rPr>
            <a:t>21,4% </a:t>
          </a:r>
          <a:r>
            <a:rPr lang="fr-FR" sz="1000" b="0" baseline="0">
              <a:solidFill>
                <a:schemeClr val="dk1"/>
              </a:solidFill>
              <a:effectLst/>
              <a:latin typeface="Arial" panose="020B0604020202020204" pitchFamily="34" charset="0"/>
              <a:ea typeface="+mn-ea"/>
              <a:cs typeface="Arial" panose="020B0604020202020204" pitchFamily="34" charset="0"/>
            </a:rPr>
            <a:t>et ceux du riz local a légèrement varié de </a:t>
          </a:r>
          <a:r>
            <a:rPr lang="fr-FR" sz="1000" b="1" baseline="0">
              <a:solidFill>
                <a:schemeClr val="dk1"/>
              </a:solidFill>
              <a:effectLst/>
              <a:latin typeface="Arial" panose="020B0604020202020204" pitchFamily="34" charset="0"/>
              <a:ea typeface="+mn-ea"/>
              <a:cs typeface="Arial" panose="020B0604020202020204" pitchFamily="34" charset="0"/>
            </a:rPr>
            <a:t>+8,8% et de 16,8% </a:t>
          </a:r>
          <a:r>
            <a:rPr lang="fr-FR" sz="1000" b="0" baseline="0">
              <a:solidFill>
                <a:schemeClr val="dk1"/>
              </a:solidFill>
              <a:effectLst/>
              <a:latin typeface="Arial" panose="020B0604020202020204" pitchFamily="34" charset="0"/>
              <a:ea typeface="+mn-ea"/>
              <a:cs typeface="Arial" panose="020B0604020202020204" pitchFamily="34" charset="0"/>
            </a:rPr>
            <a:t>pour le sésame</a:t>
          </a:r>
          <a:r>
            <a:rPr lang="fr-FR" sz="1000" b="1" baseline="0">
              <a:solidFill>
                <a:schemeClr val="dk1"/>
              </a:solidFill>
              <a:effectLst/>
              <a:latin typeface="Arial" panose="020B0604020202020204" pitchFamily="34" charset="0"/>
              <a:ea typeface="+mn-ea"/>
              <a:cs typeface="Arial" panose="020B0604020202020204" pitchFamily="34" charset="0"/>
            </a:rPr>
            <a:t>. </a:t>
          </a:r>
          <a:r>
            <a:rPr lang="fr-FR" sz="1000" b="0" baseline="0">
              <a:solidFill>
                <a:schemeClr val="dk1"/>
              </a:solidFill>
              <a:effectLst/>
              <a:latin typeface="Arial" panose="020B0604020202020204" pitchFamily="34" charset="0"/>
              <a:ea typeface="+mn-ea"/>
              <a:cs typeface="Arial" panose="020B0604020202020204" pitchFamily="34" charset="0"/>
            </a:rPr>
            <a:t>Par ailleurs, le niveau des  prix s'établit à </a:t>
          </a:r>
          <a:r>
            <a:rPr lang="fr-FR" sz="1000" b="1" baseline="0">
              <a:solidFill>
                <a:schemeClr val="dk1"/>
              </a:solidFill>
              <a:effectLst/>
              <a:latin typeface="Arial" panose="020B0604020202020204" pitchFamily="34" charset="0"/>
              <a:ea typeface="+mn-ea"/>
              <a:cs typeface="Arial" panose="020B0604020202020204" pitchFamily="34" charset="0"/>
            </a:rPr>
            <a:t>469F </a:t>
          </a:r>
          <a:r>
            <a:rPr lang="fr-FR" sz="1000" b="0" baseline="0">
              <a:solidFill>
                <a:schemeClr val="dk1"/>
              </a:solidFill>
              <a:effectLst/>
              <a:latin typeface="Arial" panose="020B0604020202020204" pitchFamily="34" charset="0"/>
              <a:ea typeface="+mn-ea"/>
              <a:cs typeface="Arial" panose="020B0604020202020204" pitchFamily="34" charset="0"/>
            </a:rPr>
            <a:t>pour le riz local, à </a:t>
          </a:r>
          <a:r>
            <a:rPr lang="fr-FR" sz="1000" b="1" baseline="0">
              <a:solidFill>
                <a:schemeClr val="dk1"/>
              </a:solidFill>
              <a:effectLst/>
              <a:latin typeface="Arial" panose="020B0604020202020204" pitchFamily="34" charset="0"/>
              <a:ea typeface="+mn-ea"/>
              <a:cs typeface="Arial" panose="020B0604020202020204" pitchFamily="34" charset="0"/>
            </a:rPr>
            <a:t>1123F</a:t>
          </a:r>
          <a:r>
            <a:rPr lang="fr-FR" sz="1000" b="0" baseline="0">
              <a:solidFill>
                <a:schemeClr val="dk1"/>
              </a:solidFill>
              <a:effectLst/>
              <a:latin typeface="Arial" panose="020B0604020202020204" pitchFamily="34" charset="0"/>
              <a:ea typeface="+mn-ea"/>
              <a:cs typeface="Arial" panose="020B0604020202020204" pitchFamily="34" charset="0"/>
            </a:rPr>
            <a:t> pour le sésame et à </a:t>
          </a:r>
          <a:r>
            <a:rPr lang="fr-FR" sz="1000" b="1" baseline="0">
              <a:solidFill>
                <a:schemeClr val="dk1"/>
              </a:solidFill>
              <a:effectLst/>
              <a:latin typeface="Arial" panose="020B0604020202020204" pitchFamily="34" charset="0"/>
              <a:ea typeface="+mn-ea"/>
              <a:cs typeface="Arial" panose="020B0604020202020204" pitchFamily="34" charset="0"/>
            </a:rPr>
            <a:t>659F </a:t>
          </a:r>
          <a:r>
            <a:rPr lang="fr-FR" sz="1000" b="0" baseline="0">
              <a:solidFill>
                <a:schemeClr val="dk1"/>
              </a:solidFill>
              <a:effectLst/>
              <a:latin typeface="Arial" panose="020B0604020202020204" pitchFamily="34" charset="0"/>
              <a:ea typeface="+mn-ea"/>
              <a:cs typeface="Arial" panose="020B0604020202020204" pitchFamily="34" charset="0"/>
            </a:rPr>
            <a:t>pour celui du niébé.</a:t>
          </a:r>
        </a:p>
        <a:p>
          <a:pPr algn="just"/>
          <a:endParaRPr lang="fr-BF" sz="1000">
            <a:effectLst/>
            <a:latin typeface="Arial" panose="020B0604020202020204" pitchFamily="34" charset="0"/>
            <a:cs typeface="Arial" panose="020B0604020202020204" pitchFamily="34" charset="0"/>
          </a:endParaRPr>
        </a:p>
        <a:p>
          <a:pPr algn="just" eaLnBrk="1" fontAlgn="auto" latinLnBrk="0" hangingPunct="1"/>
          <a:r>
            <a:rPr lang="fr-FR" sz="1000" b="1">
              <a:solidFill>
                <a:schemeClr val="dk1"/>
              </a:solidFill>
              <a:effectLst/>
              <a:latin typeface="Arial" panose="020B0604020202020204" pitchFamily="34" charset="0"/>
              <a:ea typeface="+mn-ea"/>
              <a:cs typeface="Arial" panose="020B0604020202020204" pitchFamily="34" charset="0"/>
            </a:rPr>
            <a:t>En Glissement annuel:</a:t>
          </a:r>
          <a:r>
            <a:rPr lang="fr-FR" sz="1000">
              <a:solidFill>
                <a:schemeClr val="dk1"/>
              </a:solidFill>
              <a:effectLst/>
              <a:latin typeface="Arial" panose="020B0604020202020204" pitchFamily="34" charset="0"/>
              <a:ea typeface="+mn-ea"/>
              <a:cs typeface="Arial" panose="020B0604020202020204" pitchFamily="34" charset="0"/>
            </a:rPr>
            <a:t> </a:t>
          </a:r>
          <a:r>
            <a:rPr lang="fr-FR" sz="1000" b="0" baseline="0">
              <a:solidFill>
                <a:schemeClr val="dk1"/>
              </a:solidFill>
              <a:effectLst/>
              <a:latin typeface="Arial" panose="020B0604020202020204" pitchFamily="34" charset="0"/>
              <a:ea typeface="+mn-ea"/>
              <a:cs typeface="Arial" panose="020B0604020202020204" pitchFamily="34" charset="0"/>
            </a:rPr>
            <a:t>le prix moyen du niébé a enregistré une hausse de </a:t>
          </a:r>
          <a:r>
            <a:rPr lang="fr-FR" sz="1000" b="1" baseline="0">
              <a:solidFill>
                <a:schemeClr val="dk1"/>
              </a:solidFill>
              <a:effectLst/>
              <a:latin typeface="Arial" panose="020B0604020202020204" pitchFamily="34" charset="0"/>
              <a:ea typeface="+mn-ea"/>
              <a:cs typeface="Arial" panose="020B0604020202020204" pitchFamily="34" charset="0"/>
            </a:rPr>
            <a:t>62,6</a:t>
          </a:r>
          <a:r>
            <a:rPr lang="fr-FR" sz="1000" b="0" baseline="0">
              <a:solidFill>
                <a:schemeClr val="dk1"/>
              </a:solidFill>
              <a:effectLst/>
              <a:latin typeface="Arial" panose="020B0604020202020204" pitchFamily="34" charset="0"/>
              <a:ea typeface="+mn-ea"/>
              <a:cs typeface="Arial" panose="020B0604020202020204" pitchFamily="34" charset="0"/>
            </a:rPr>
            <a:t>%, de </a:t>
          </a:r>
          <a:r>
            <a:rPr lang="fr-FR" sz="1000" b="1" baseline="0">
              <a:solidFill>
                <a:schemeClr val="dk1"/>
              </a:solidFill>
              <a:effectLst/>
              <a:latin typeface="Arial" panose="020B0604020202020204" pitchFamily="34" charset="0"/>
              <a:ea typeface="+mn-ea"/>
              <a:cs typeface="Arial" panose="020B0604020202020204" pitchFamily="34" charset="0"/>
            </a:rPr>
            <a:t>14,7% </a:t>
          </a:r>
          <a:r>
            <a:rPr lang="fr-FR" sz="1000" b="0" baseline="0">
              <a:solidFill>
                <a:schemeClr val="dk1"/>
              </a:solidFill>
              <a:effectLst/>
              <a:latin typeface="Arial" panose="020B0604020202020204" pitchFamily="34" charset="0"/>
              <a:ea typeface="+mn-ea"/>
              <a:cs typeface="Arial" panose="020B0604020202020204" pitchFamily="34" charset="0"/>
            </a:rPr>
            <a:t>pour le riz local et  de </a:t>
          </a:r>
          <a:r>
            <a:rPr lang="fr-FR" sz="1000" b="1" baseline="0">
              <a:solidFill>
                <a:schemeClr val="dk1"/>
              </a:solidFill>
              <a:effectLst/>
              <a:latin typeface="Arial" panose="020B0604020202020204" pitchFamily="34" charset="0"/>
              <a:ea typeface="+mn-ea"/>
              <a:cs typeface="Arial" panose="020B0604020202020204" pitchFamily="34" charset="0"/>
            </a:rPr>
            <a:t>8,7% </a:t>
          </a:r>
          <a:r>
            <a:rPr lang="fr-FR" sz="1000" b="0" baseline="0">
              <a:solidFill>
                <a:schemeClr val="dk1"/>
              </a:solidFill>
              <a:effectLst/>
              <a:latin typeface="Arial" panose="020B0604020202020204" pitchFamily="34" charset="0"/>
              <a:ea typeface="+mn-ea"/>
              <a:cs typeface="Arial" panose="020B0604020202020204" pitchFamily="34" charset="0"/>
            </a:rPr>
            <a:t>pour celui du sésame.</a:t>
          </a:r>
          <a:endParaRPr lang="fr-BF" sz="1000">
            <a:effectLst/>
            <a:latin typeface="Arial" panose="020B0604020202020204" pitchFamily="34" charset="0"/>
            <a:cs typeface="Arial" panose="020B0604020202020204" pitchFamily="34" charset="0"/>
          </a:endParaRPr>
        </a:p>
        <a:p>
          <a:pPr algn="just"/>
          <a:r>
            <a:rPr lang="fr-FR" sz="1000" b="0">
              <a:solidFill>
                <a:schemeClr val="dk1"/>
              </a:solidFill>
              <a:effectLst/>
              <a:latin typeface="Arial" panose="020B0604020202020204" pitchFamily="34" charset="0"/>
              <a:ea typeface="+mn-ea"/>
              <a:cs typeface="Arial" panose="020B0604020202020204" pitchFamily="34" charset="0"/>
            </a:rPr>
            <a:t> </a:t>
          </a:r>
        </a:p>
        <a:p>
          <a:endParaRPr lang="fr-FR"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431799</xdr:colOff>
      <xdr:row>79</xdr:row>
      <xdr:rowOff>26670</xdr:rowOff>
    </xdr:from>
    <xdr:to>
      <xdr:col>8</xdr:col>
      <xdr:colOff>784224</xdr:colOff>
      <xdr:row>94</xdr:row>
      <xdr:rowOff>174625</xdr:rowOff>
    </xdr:to>
    <xdr:graphicFrame macro="">
      <xdr:nvGraphicFramePr>
        <xdr:cNvPr id="10" name="Graphique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47626</xdr:colOff>
      <xdr:row>79</xdr:row>
      <xdr:rowOff>31750</xdr:rowOff>
    </xdr:from>
    <xdr:to>
      <xdr:col>4</xdr:col>
      <xdr:colOff>377826</xdr:colOff>
      <xdr:row>94</xdr:row>
      <xdr:rowOff>174625</xdr:rowOff>
    </xdr:to>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47626" y="14909800"/>
          <a:ext cx="2730500" cy="300037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100" b="1" i="1" u="sng">
              <a:latin typeface="Arial" panose="020B0604020202020204" pitchFamily="34" charset="0"/>
              <a:cs typeface="Arial" panose="020B0604020202020204" pitchFamily="34" charset="0"/>
            </a:rPr>
            <a:t>Principales</a:t>
          </a:r>
          <a:r>
            <a:rPr lang="fr-FR" sz="1100" b="1" i="1" u="sng" baseline="0">
              <a:latin typeface="Arial" panose="020B0604020202020204" pitchFamily="34" charset="0"/>
              <a:cs typeface="Arial" panose="020B0604020202020204" pitchFamily="34" charset="0"/>
            </a:rPr>
            <a:t> productions céréalières</a:t>
          </a:r>
          <a:endParaRPr lang="fr-FR" sz="1100" b="1" i="1" u="sng">
            <a:latin typeface="Arial" panose="020B0604020202020204" pitchFamily="34" charset="0"/>
            <a:cs typeface="Arial" panose="020B0604020202020204" pitchFamily="34" charset="0"/>
          </a:endParaRPr>
        </a:p>
        <a:p>
          <a:pPr algn="just"/>
          <a:r>
            <a:rPr lang="fr-FR" sz="1000">
              <a:latin typeface="Arial" panose="020B0604020202020204" pitchFamily="34" charset="0"/>
              <a:cs typeface="Arial" panose="020B0604020202020204" pitchFamily="34" charset="0"/>
            </a:rPr>
            <a:t>Selon le bilan céréalier prévisionnel, la production brute est estimée à 5 246 405 tonnes. Cette production est en hausse respective de 6,7% et de 1,5% par rapport à la campagne agricole précédente et à la moyenne des cinq dernières années.  De façon spécifique, Le bilan céréalier prévisionnel 2023 / 2024 fait ressortir : La production du mil local est ressortie à 871 314 tonnes, la production du maïs s'est affichée à 2 053 927 tonnes, la production du sorgho est estimée à 1 446 416 tonnes. </a:t>
          </a:r>
        </a:p>
      </xdr:txBody>
    </xdr:sp>
    <xdr:clientData/>
  </xdr:twoCellAnchor>
  <xdr:twoCellAnchor>
    <xdr:from>
      <xdr:col>4</xdr:col>
      <xdr:colOff>438151</xdr:colOff>
      <xdr:row>95</xdr:row>
      <xdr:rowOff>19049</xdr:rowOff>
    </xdr:from>
    <xdr:to>
      <xdr:col>8</xdr:col>
      <xdr:colOff>787401</xdr:colOff>
      <xdr:row>111</xdr:row>
      <xdr:rowOff>76198</xdr:rowOff>
    </xdr:to>
    <xdr:graphicFrame macro="">
      <xdr:nvGraphicFramePr>
        <xdr:cNvPr id="12" name="Graphique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95</xdr:row>
      <xdr:rowOff>19050</xdr:rowOff>
    </xdr:from>
    <xdr:to>
      <xdr:col>4</xdr:col>
      <xdr:colOff>381000</xdr:colOff>
      <xdr:row>111</xdr:row>
      <xdr:rowOff>76200</xdr:rowOff>
    </xdr:to>
    <xdr:sp macro="" textlink="">
      <xdr:nvSpPr>
        <xdr:cNvPr id="13" name="ZoneTexte 12">
          <a:extLst>
            <a:ext uri="{FF2B5EF4-FFF2-40B4-BE49-F238E27FC236}">
              <a16:creationId xmlns:a16="http://schemas.microsoft.com/office/drawing/2014/main" id="{00000000-0008-0000-0800-00000D000000}"/>
            </a:ext>
          </a:extLst>
        </xdr:cNvPr>
        <xdr:cNvSpPr txBox="1"/>
      </xdr:nvSpPr>
      <xdr:spPr>
        <a:xfrm>
          <a:off x="47625" y="17945100"/>
          <a:ext cx="2733675" cy="310515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000">
              <a:latin typeface="Arial" panose="020B0604020202020204" pitchFamily="34" charset="0"/>
              <a:cs typeface="Arial" panose="020B0604020202020204" pitchFamily="34" charset="0"/>
            </a:rPr>
            <a:t>Le fonio enregistre une production de 8 625 tonnes, en hausse de 14,2% par rapport à la production définitive de la campagne agricole précédente et une baisse de 13,6% par rapport à la moyenne quinquennale.</a:t>
          </a:r>
          <a:r>
            <a:rPr lang="fr-FR" sz="1000" baseline="0">
              <a:latin typeface="Arial" panose="020B0604020202020204" pitchFamily="34" charset="0"/>
              <a:cs typeface="Arial" panose="020B0604020202020204" pitchFamily="34" charset="0"/>
            </a:rPr>
            <a:t> </a:t>
          </a:r>
          <a:r>
            <a:rPr lang="fr-FR" sz="1000">
              <a:latin typeface="Arial" panose="020B0604020202020204" pitchFamily="34" charset="0"/>
              <a:cs typeface="Arial" panose="020B0604020202020204" pitchFamily="34" charset="0"/>
            </a:rPr>
            <a:t>La production prévisionnelle des cultures de rente est évaluée 1 572 136 tonnes et est en hausses respectives de 8,3% par rapport à la campagne passée et de 8,2 % et par rapport à la moyenne des cinq dernières campagnes. </a:t>
          </a:r>
          <a:endParaRPr lang="fr-FR" sz="1100"/>
        </a:p>
      </xdr:txBody>
    </xdr:sp>
    <xdr:clientData/>
  </xdr:twoCellAnchor>
  <xdr:twoCellAnchor>
    <xdr:from>
      <xdr:col>0</xdr:col>
      <xdr:colOff>76200</xdr:colOff>
      <xdr:row>37</xdr:row>
      <xdr:rowOff>0</xdr:rowOff>
    </xdr:from>
    <xdr:to>
      <xdr:col>4</xdr:col>
      <xdr:colOff>346075</xdr:colOff>
      <xdr:row>41</xdr:row>
      <xdr:rowOff>85730</xdr:rowOff>
    </xdr:to>
    <xdr:grpSp>
      <xdr:nvGrpSpPr>
        <xdr:cNvPr id="14" name="Groupe 13">
          <a:extLst>
            <a:ext uri="{FF2B5EF4-FFF2-40B4-BE49-F238E27FC236}">
              <a16:creationId xmlns:a16="http://schemas.microsoft.com/office/drawing/2014/main" id="{00000000-0008-0000-0800-00000E000000}"/>
            </a:ext>
          </a:extLst>
        </xdr:cNvPr>
        <xdr:cNvGrpSpPr/>
      </xdr:nvGrpSpPr>
      <xdr:grpSpPr>
        <a:xfrm>
          <a:off x="76200" y="6484620"/>
          <a:ext cx="2738755" cy="786770"/>
          <a:chOff x="31750" y="4621349"/>
          <a:chExt cx="2976563" cy="1617526"/>
        </a:xfrm>
      </xdr:grpSpPr>
      <xdr:sp macro="" textlink="">
        <xdr:nvSpPr>
          <xdr:cNvPr id="15" name="ZoneTexte 14">
            <a:extLst>
              <a:ext uri="{FF2B5EF4-FFF2-40B4-BE49-F238E27FC236}">
                <a16:creationId xmlns:a16="http://schemas.microsoft.com/office/drawing/2014/main" id="{00000000-0008-0000-0800-00000F000000}"/>
              </a:ext>
            </a:extLst>
          </xdr:cNvPr>
          <xdr:cNvSpPr txBox="1"/>
        </xdr:nvSpPr>
        <xdr:spPr>
          <a:xfrm>
            <a:off x="216300" y="4693923"/>
            <a:ext cx="855264" cy="806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pic>
        <xdr:nvPicPr>
          <xdr:cNvPr id="16" name="Image 15" descr="Tous les bienfaits des céréales sur la santé - Marie Claire">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750" y="4621349"/>
            <a:ext cx="2976563" cy="16175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17" name="AutoShape 4" descr="Dossier céréales : Les céréales bio, des graines de vie ...">
          <a:extLst>
            <a:ext uri="{FF2B5EF4-FFF2-40B4-BE49-F238E27FC236}">
              <a16:creationId xmlns:a16="http://schemas.microsoft.com/office/drawing/2014/main" id="{00000000-0008-0000-0800-000011000000}"/>
            </a:ext>
          </a:extLst>
        </xdr:cNvPr>
        <xdr:cNvSpPr>
          <a:spLocks noChangeAspect="1" noChangeArrowheads="1"/>
        </xdr:cNvSpPr>
      </xdr:nvSpPr>
      <xdr:spPr bwMode="auto">
        <a:xfrm>
          <a:off x="0" y="1792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18" name="AutoShape 5" descr="Dossier céréales : Les céréales bio, des graines de vie ...">
          <a:extLst>
            <a:ext uri="{FF2B5EF4-FFF2-40B4-BE49-F238E27FC236}">
              <a16:creationId xmlns:a16="http://schemas.microsoft.com/office/drawing/2014/main" id="{00000000-0008-0000-0800-000012000000}"/>
            </a:ext>
          </a:extLst>
        </xdr:cNvPr>
        <xdr:cNvSpPr>
          <a:spLocks noChangeAspect="1" noChangeArrowheads="1"/>
        </xdr:cNvSpPr>
      </xdr:nvSpPr>
      <xdr:spPr bwMode="auto">
        <a:xfrm>
          <a:off x="0" y="1792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109</xdr:row>
      <xdr:rowOff>0</xdr:rowOff>
    </xdr:from>
    <xdr:to>
      <xdr:col>10</xdr:col>
      <xdr:colOff>167640</xdr:colOff>
      <xdr:row>110</xdr:row>
      <xdr:rowOff>114300</xdr:rowOff>
    </xdr:to>
    <xdr:sp macro="" textlink="">
      <xdr:nvSpPr>
        <xdr:cNvPr id="19" name="AutoShape 7">
          <a:extLst>
            <a:ext uri="{FF2B5EF4-FFF2-40B4-BE49-F238E27FC236}">
              <a16:creationId xmlns:a16="http://schemas.microsoft.com/office/drawing/2014/main" id="{00000000-0008-0000-0800-000013000000}"/>
            </a:ext>
          </a:extLst>
        </xdr:cNvPr>
        <xdr:cNvSpPr>
          <a:spLocks noChangeAspect="1" noChangeArrowheads="1"/>
        </xdr:cNvSpPr>
      </xdr:nvSpPr>
      <xdr:spPr bwMode="auto">
        <a:xfrm>
          <a:off x="5400675" y="20593050"/>
          <a:ext cx="31051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79375</xdr:colOff>
      <xdr:row>104</xdr:row>
      <xdr:rowOff>115660</xdr:rowOff>
    </xdr:from>
    <xdr:to>
      <xdr:col>4</xdr:col>
      <xdr:colOff>357188</xdr:colOff>
      <xdr:row>111</xdr:row>
      <xdr:rowOff>71437</xdr:rowOff>
    </xdr:to>
    <xdr:pic>
      <xdr:nvPicPr>
        <xdr:cNvPr id="20" name="Image 19" descr="open sacks of wheat in a grains market, anaj mandi, sohna, gurgaon, haryana, india - céréale photos et images de collection">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375" y="19756210"/>
          <a:ext cx="2678113" cy="128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xdr:colOff>
      <xdr:row>89</xdr:row>
      <xdr:rowOff>174625</xdr:rowOff>
    </xdr:from>
    <xdr:to>
      <xdr:col>4</xdr:col>
      <xdr:colOff>376873</xdr:colOff>
      <xdr:row>94</xdr:row>
      <xdr:rowOff>166689</xdr:rowOff>
    </xdr:to>
    <xdr:pic>
      <xdr:nvPicPr>
        <xdr:cNvPr id="21" name="Image 20" descr="full frame shot of grains for sale in market - céréale photos et images de collection">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 y="16957675"/>
          <a:ext cx="2658111" cy="944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71438</xdr:colOff>
      <xdr:row>72</xdr:row>
      <xdr:rowOff>134937</xdr:rowOff>
    </xdr:from>
    <xdr:to>
      <xdr:col>4</xdr:col>
      <xdr:colOff>376873</xdr:colOff>
      <xdr:row>76</xdr:row>
      <xdr:rowOff>166690</xdr:rowOff>
    </xdr:to>
    <xdr:pic>
      <xdr:nvPicPr>
        <xdr:cNvPr id="22" name="Image 21" descr="grain - céréale photos et images de collection">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1438" y="13850937"/>
          <a:ext cx="2705735" cy="7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39688</xdr:colOff>
      <xdr:row>55</xdr:row>
      <xdr:rowOff>0</xdr:rowOff>
    </xdr:from>
    <xdr:to>
      <xdr:col>4</xdr:col>
      <xdr:colOff>357188</xdr:colOff>
      <xdr:row>60</xdr:row>
      <xdr:rowOff>33665</xdr:rowOff>
    </xdr:to>
    <xdr:pic>
      <xdr:nvPicPr>
        <xdr:cNvPr id="23" name="Image 22" descr="null">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9688" y="10477500"/>
          <a:ext cx="2717800" cy="98616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0</xdr:row>
      <xdr:rowOff>9524</xdr:rowOff>
    </xdr:from>
    <xdr:to>
      <xdr:col>9</xdr:col>
      <xdr:colOff>19050</xdr:colOff>
      <xdr:row>4</xdr:row>
      <xdr:rowOff>160019</xdr:rowOff>
    </xdr:to>
    <xdr:sp macro="" textlink="">
      <xdr:nvSpPr>
        <xdr:cNvPr id="24" name="ZoneTexte 23">
          <a:extLst>
            <a:ext uri="{FF2B5EF4-FFF2-40B4-BE49-F238E27FC236}">
              <a16:creationId xmlns:a16="http://schemas.microsoft.com/office/drawing/2014/main" id="{00000000-0008-0000-0800-000018000000}"/>
            </a:ext>
          </a:extLst>
        </xdr:cNvPr>
        <xdr:cNvSpPr txBox="1"/>
      </xdr:nvSpPr>
      <xdr:spPr>
        <a:xfrm>
          <a:off x="19051" y="9524"/>
          <a:ext cx="5400674" cy="912495"/>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b="1">
              <a:solidFill>
                <a:sysClr val="windowText" lastClr="000000"/>
              </a:solidFill>
              <a:effectLst/>
              <a:latin typeface="Lucida Handwriting" panose="03010101010101010101" pitchFamily="66" charset="0"/>
              <a:ea typeface="+mn-ea"/>
              <a:cs typeface="+mn-cs"/>
            </a:rPr>
            <a:t>L'analyse des prix et de la production des produits agricoles</a:t>
          </a:r>
          <a:endParaRPr lang="fr-FR" sz="2000" b="1">
            <a:solidFill>
              <a:sysClr val="windowText" lastClr="000000"/>
            </a:solidFill>
            <a:effectLst/>
            <a:latin typeface="Lucida Handwriting" panose="03010101010101010101" pitchFamily="66" charset="0"/>
          </a:endParaRPr>
        </a:p>
        <a:p>
          <a:pPr algn="ctr"/>
          <a:endParaRPr lang="fr-FR" sz="1400">
            <a:latin typeface="Arial" panose="020B0604020202020204" pitchFamily="34" charset="0"/>
            <a:cs typeface="Arial" panose="020B0604020202020204" pitchFamily="34" charset="0"/>
          </a:endParaRPr>
        </a:p>
      </xdr:txBody>
    </xdr:sp>
    <xdr:clientData/>
  </xdr:twoCellAnchor>
  <xdr:twoCellAnchor>
    <xdr:from>
      <xdr:col>0</xdr:col>
      <xdr:colOff>44450</xdr:colOff>
      <xdr:row>5</xdr:row>
      <xdr:rowOff>11430</xdr:rowOff>
    </xdr:from>
    <xdr:to>
      <xdr:col>4</xdr:col>
      <xdr:colOff>387350</xdr:colOff>
      <xdr:row>23</xdr:row>
      <xdr:rowOff>120650</xdr:rowOff>
    </xdr:to>
    <xdr:sp macro="" textlink="">
      <xdr:nvSpPr>
        <xdr:cNvPr id="25" name="ZoneTexte 24">
          <a:extLst>
            <a:ext uri="{FF2B5EF4-FFF2-40B4-BE49-F238E27FC236}">
              <a16:creationId xmlns:a16="http://schemas.microsoft.com/office/drawing/2014/main" id="{00000000-0008-0000-0800-000019000000}"/>
            </a:ext>
          </a:extLst>
        </xdr:cNvPr>
        <xdr:cNvSpPr txBox="1"/>
      </xdr:nvSpPr>
      <xdr:spPr>
        <a:xfrm>
          <a:off x="44450" y="963930"/>
          <a:ext cx="2743200" cy="353822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fr-FR" sz="1100" b="1" baseline="0">
              <a:solidFill>
                <a:schemeClr val="dk1"/>
              </a:solidFill>
              <a:effectLst/>
              <a:latin typeface="+mn-lt"/>
              <a:ea typeface="+mn-ea"/>
              <a:cs typeface="+mn-cs"/>
            </a:rPr>
            <a:t> </a:t>
          </a:r>
          <a:r>
            <a:rPr lang="fr-FR" sz="1100" b="1" i="1" u="sng" baseline="0">
              <a:solidFill>
                <a:schemeClr val="dk1"/>
              </a:solidFill>
              <a:effectLst/>
              <a:latin typeface="Arial" panose="020B0604020202020204" pitchFamily="34" charset="0"/>
              <a:ea typeface="+mn-ea"/>
              <a:cs typeface="Arial" panose="020B0604020202020204" pitchFamily="34" charset="0"/>
            </a:rPr>
            <a:t>L</a:t>
          </a:r>
          <a:r>
            <a:rPr lang="fr-FR" sz="1100" b="1" i="1" u="sng">
              <a:solidFill>
                <a:schemeClr val="dk1"/>
              </a:solidFill>
              <a:effectLst/>
              <a:latin typeface="Arial" panose="020B0604020202020204" pitchFamily="34" charset="0"/>
              <a:ea typeface="+mn-ea"/>
              <a:cs typeface="Arial" panose="020B0604020202020204" pitchFamily="34" charset="0"/>
            </a:rPr>
            <a:t>es principales céréales sur les marchés de collecte</a:t>
          </a:r>
          <a:endParaRPr lang="fr-FR" sz="1100" b="0" i="0" u="none">
            <a:solidFill>
              <a:schemeClr val="dk1"/>
            </a:solidFill>
            <a:effectLst/>
            <a:latin typeface="Arial" panose="020B0604020202020204" pitchFamily="34" charset="0"/>
            <a:ea typeface="+mn-ea"/>
            <a:cs typeface="Arial" panose="020B0604020202020204" pitchFamily="34" charset="0"/>
          </a:endParaRPr>
        </a:p>
        <a:p>
          <a:pPr marL="0" indent="0" algn="just" eaLnBrk="1" fontAlgn="auto" latinLnBrk="0" hangingPunct="1"/>
          <a:endParaRPr lang="fr-FR" sz="1000">
            <a:solidFill>
              <a:schemeClr val="dk1"/>
            </a:solidFill>
            <a:effectLst/>
            <a:latin typeface="Arial" panose="020B0604020202020204" pitchFamily="34" charset="0"/>
            <a:ea typeface="+mn-ea"/>
            <a:cs typeface="Arial" panose="020B0604020202020204" pitchFamily="34" charset="0"/>
          </a:endParaRPr>
        </a:p>
        <a:p>
          <a:pPr marL="0" indent="0" algn="just" eaLnBrk="1" fontAlgn="auto" latinLnBrk="0" hangingPunct="1"/>
          <a:r>
            <a:rPr lang="fr-FR" sz="1000">
              <a:solidFill>
                <a:schemeClr val="dk1"/>
              </a:solidFill>
              <a:effectLst/>
              <a:latin typeface="Arial" panose="020B0604020202020204" pitchFamily="34" charset="0"/>
              <a:ea typeface="+mn-ea"/>
              <a:cs typeface="Arial" panose="020B0604020202020204" pitchFamily="34" charset="0"/>
            </a:rPr>
            <a:t>En </a:t>
          </a:r>
          <a:r>
            <a:rPr lang="fr-FR" sz="1000" b="1">
              <a:solidFill>
                <a:schemeClr val="dk1"/>
              </a:solidFill>
              <a:effectLst/>
              <a:latin typeface="Arial" panose="020B0604020202020204" pitchFamily="34" charset="0"/>
              <a:ea typeface="+mn-ea"/>
              <a:cs typeface="Arial" panose="020B0604020202020204" pitchFamily="34" charset="0"/>
            </a:rPr>
            <a:t>glissement  trimestriel </a:t>
          </a:r>
          <a:r>
            <a:rPr lang="fr-FR" sz="1000">
              <a:solidFill>
                <a:schemeClr val="dk1"/>
              </a:solidFill>
              <a:effectLst/>
              <a:latin typeface="Arial" panose="020B0604020202020204" pitchFamily="34" charset="0"/>
              <a:ea typeface="+mn-ea"/>
              <a:cs typeface="Arial" panose="020B0604020202020204" pitchFamily="34" charset="0"/>
            </a:rPr>
            <a:t>: les prix moyens au producteur des principales céréales ont respectivement haussés </a:t>
          </a:r>
          <a:r>
            <a:rPr lang="fr-FR" sz="1000">
              <a:solidFill>
                <a:sysClr val="windowText" lastClr="000000"/>
              </a:solidFill>
              <a:effectLst/>
              <a:latin typeface="Arial" panose="020B0604020202020204" pitchFamily="34" charset="0"/>
              <a:ea typeface="+mn-ea"/>
              <a:cs typeface="Arial" panose="020B0604020202020204" pitchFamily="34" charset="0"/>
            </a:rPr>
            <a:t>de 12,0%, de 18,5% </a:t>
          </a:r>
          <a:r>
            <a:rPr lang="fr-FR" sz="1000">
              <a:solidFill>
                <a:schemeClr val="dk1"/>
              </a:solidFill>
              <a:effectLst/>
              <a:latin typeface="Arial" panose="020B0604020202020204" pitchFamily="34" charset="0"/>
              <a:ea typeface="+mn-ea"/>
              <a:cs typeface="Arial" panose="020B0604020202020204" pitchFamily="34" charset="0"/>
            </a:rPr>
            <a:t>et de de 20,8% pour le sorgho blanc, le maïs blanc et le mil. Les niveaux actuels des  prix moyens sont de 258 F le kilo pour le maïs blanc, 361F le kilo pour le mil et 292F pour celui du sorgho blanc. </a:t>
          </a:r>
          <a:endParaRPr lang="fr-BF" sz="1000">
            <a:solidFill>
              <a:schemeClr val="dk1"/>
            </a:solidFill>
            <a:effectLst/>
            <a:latin typeface="Arial" panose="020B0604020202020204" pitchFamily="34" charset="0"/>
            <a:ea typeface="+mn-ea"/>
            <a:cs typeface="Arial" panose="020B0604020202020204" pitchFamily="34" charset="0"/>
          </a:endParaRPr>
        </a:p>
        <a:p>
          <a:pPr marL="0" indent="0" algn="just" eaLnBrk="1" fontAlgn="auto" latinLnBrk="0" hangingPunct="1"/>
          <a:endParaRPr lang="fr-FR" sz="1000">
            <a:solidFill>
              <a:schemeClr val="dk1"/>
            </a:solidFill>
            <a:effectLst/>
            <a:latin typeface="Arial" panose="020B0604020202020204" pitchFamily="34" charset="0"/>
            <a:ea typeface="+mn-ea"/>
            <a:cs typeface="Arial" panose="020B0604020202020204" pitchFamily="34" charset="0"/>
          </a:endParaRPr>
        </a:p>
        <a:p>
          <a:pPr marL="0" indent="0" algn="just" eaLnBrk="1" fontAlgn="auto" latinLnBrk="0" hangingPunct="1"/>
          <a:r>
            <a:rPr lang="fr-FR" sz="1000">
              <a:solidFill>
                <a:schemeClr val="dk1"/>
              </a:solidFill>
              <a:effectLst/>
              <a:latin typeface="Arial" panose="020B0604020202020204" pitchFamily="34" charset="0"/>
              <a:ea typeface="+mn-ea"/>
              <a:cs typeface="Arial" panose="020B0604020202020204" pitchFamily="34" charset="0"/>
            </a:rPr>
            <a:t>En </a:t>
          </a:r>
          <a:r>
            <a:rPr lang="fr-FR" sz="1000" b="1">
              <a:solidFill>
                <a:schemeClr val="dk1"/>
              </a:solidFill>
              <a:effectLst/>
              <a:latin typeface="Arial" panose="020B0604020202020204" pitchFamily="34" charset="0"/>
              <a:ea typeface="+mn-ea"/>
              <a:cs typeface="Arial" panose="020B0604020202020204" pitchFamily="34" charset="0"/>
            </a:rPr>
            <a:t>Glissement annuel</a:t>
          </a:r>
          <a:r>
            <a:rPr lang="fr-FR" sz="1000">
              <a:solidFill>
                <a:schemeClr val="dk1"/>
              </a:solidFill>
              <a:effectLst/>
              <a:latin typeface="Arial" panose="020B0604020202020204" pitchFamily="34" charset="0"/>
              <a:ea typeface="+mn-ea"/>
              <a:cs typeface="Arial" panose="020B0604020202020204" pitchFamily="34" charset="0"/>
            </a:rPr>
            <a:t>: Comme en glissement trimestriel, les prix des denrées de base ont évolué de 15,2% pour le maïs blanc, de 23,6% pour le sorgho blanc et de 28,7% pour celui du mil.</a:t>
          </a:r>
          <a:endParaRPr lang="fr-BF" sz="1000">
            <a:solidFill>
              <a:schemeClr val="dk1"/>
            </a:solidFill>
            <a:effectLst/>
            <a:latin typeface="Arial" panose="020B0604020202020204" pitchFamily="34" charset="0"/>
            <a:ea typeface="+mn-ea"/>
            <a:cs typeface="Arial" panose="020B0604020202020204" pitchFamily="34" charset="0"/>
          </a:endParaRPr>
        </a:p>
        <a:p>
          <a:pPr marL="0" indent="0" algn="just" eaLnBrk="1" fontAlgn="auto" latinLnBrk="0" hangingPunct="1"/>
          <a:endParaRPr lang="fr-FR"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79375</xdr:colOff>
      <xdr:row>19</xdr:row>
      <xdr:rowOff>15875</xdr:rowOff>
    </xdr:from>
    <xdr:to>
      <xdr:col>4</xdr:col>
      <xdr:colOff>345562</xdr:colOff>
      <xdr:row>23</xdr:row>
      <xdr:rowOff>128904</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2"/>
        <a:stretch>
          <a:fillRect/>
        </a:stretch>
      </xdr:blipFill>
      <xdr:spPr>
        <a:xfrm>
          <a:off x="79375" y="3635375"/>
          <a:ext cx="2666487" cy="875029"/>
        </a:xfrm>
        <a:prstGeom prst="rect">
          <a:avLst/>
        </a:prstGeom>
        <a:ln>
          <a:noFill/>
        </a:ln>
      </xdr:spPr>
    </xdr:pic>
    <xdr:clientData/>
  </xdr:twoCellAnchor>
  <xdr:twoCellAnchor>
    <xdr:from>
      <xdr:col>0</xdr:col>
      <xdr:colOff>54432</xdr:colOff>
      <xdr:row>111</xdr:row>
      <xdr:rowOff>88440</xdr:rowOff>
    </xdr:from>
    <xdr:to>
      <xdr:col>4</xdr:col>
      <xdr:colOff>387807</xdr:colOff>
      <xdr:row>124</xdr:row>
      <xdr:rowOff>176893</xdr:rowOff>
    </xdr:to>
    <xdr:sp macro="" textlink="">
      <xdr:nvSpPr>
        <xdr:cNvPr id="27" name="ZoneTexte 26">
          <a:extLst>
            <a:ext uri="{FF2B5EF4-FFF2-40B4-BE49-F238E27FC236}">
              <a16:creationId xmlns:a16="http://schemas.microsoft.com/office/drawing/2014/main" id="{00000000-0008-0000-0800-00001B000000}"/>
            </a:ext>
          </a:extLst>
        </xdr:cNvPr>
        <xdr:cNvSpPr txBox="1"/>
      </xdr:nvSpPr>
      <xdr:spPr>
        <a:xfrm>
          <a:off x="54432" y="21062490"/>
          <a:ext cx="2733675" cy="2564953"/>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000">
              <a:latin typeface="Arial" panose="020B0604020202020204" pitchFamily="34" charset="0"/>
              <a:cs typeface="Arial" panose="020B0604020202020204" pitchFamily="34" charset="0"/>
            </a:rPr>
            <a:t>Au niveau des cultures de rente, la plupart des principales productions sont en baisse</a:t>
          </a:r>
          <a:r>
            <a:rPr lang="fr-FR" sz="1000" baseline="0">
              <a:latin typeface="Arial" panose="020B0604020202020204" pitchFamily="34" charset="0"/>
              <a:cs typeface="Arial" panose="020B0604020202020204" pitchFamily="34" charset="0"/>
            </a:rPr>
            <a:t>. La production de l'arachide a augmenté (+19,6%) pour s'établir à 667 056 tonnes au cours de la campagne agricole 2023/2024. Le coton a baissé de 9,5% et s'est affiché à 605 012 tonnes, le sesame de 2,6% et s'établit à 203 319 tonnes et le soja de 3,4 pour ressortir à 147 351 tonnes. </a:t>
          </a:r>
          <a:endParaRPr lang="fr-FR" sz="1100"/>
        </a:p>
      </xdr:txBody>
    </xdr:sp>
    <xdr:clientData/>
  </xdr:twoCellAnchor>
  <xdr:twoCellAnchor>
    <xdr:from>
      <xdr:col>4</xdr:col>
      <xdr:colOff>415018</xdr:colOff>
      <xdr:row>111</xdr:row>
      <xdr:rowOff>91169</xdr:rowOff>
    </xdr:from>
    <xdr:to>
      <xdr:col>8</xdr:col>
      <xdr:colOff>571500</xdr:colOff>
      <xdr:row>125</xdr:row>
      <xdr:rowOff>6804</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723900</xdr:colOff>
      <xdr:row>5</xdr:row>
      <xdr:rowOff>190500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0" y="200025"/>
          <a:ext cx="6762750" cy="94297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PRIX DES PRODUITS AGRICOLES </a:t>
          </a:r>
          <a:endParaRPr lang="fr-BF" sz="2000" i="1">
            <a:solidFill>
              <a:sysClr val="windowText" lastClr="000000"/>
            </a:solidFill>
            <a:latin typeface="Lucida Handwriting" panose="03010101010101010101" pitchFamily="66" charset="0"/>
            <a:cs typeface="Arial" panose="020B0604020202020204" pitchFamily="34" charset="0"/>
          </a:endParaRPr>
        </a:p>
      </xdr:txBody>
    </xdr:sp>
    <xdr:clientData/>
  </xdr:twoCellAnchor>
  <xdr:twoCellAnchor>
    <xdr:from>
      <xdr:col>0</xdr:col>
      <xdr:colOff>20515</xdr:colOff>
      <xdr:row>22</xdr:row>
      <xdr:rowOff>0</xdr:rowOff>
    </xdr:from>
    <xdr:to>
      <xdr:col>7</xdr:col>
      <xdr:colOff>586154</xdr:colOff>
      <xdr:row>26</xdr:row>
      <xdr:rowOff>180975</xdr:rowOff>
    </xdr:to>
    <xdr:sp macro="" textlink="">
      <xdr:nvSpPr>
        <xdr:cNvPr id="3" name="ZoneTexte 2">
          <a:extLst>
            <a:ext uri="{FF2B5EF4-FFF2-40B4-BE49-F238E27FC236}">
              <a16:creationId xmlns:a16="http://schemas.microsoft.com/office/drawing/2014/main" id="{00000000-0008-0000-0900-000003000000}"/>
            </a:ext>
          </a:extLst>
        </xdr:cNvPr>
        <xdr:cNvSpPr txBox="1"/>
      </xdr:nvSpPr>
      <xdr:spPr>
        <a:xfrm>
          <a:off x="20515" y="5467350"/>
          <a:ext cx="6737839" cy="94297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EVOLUTION DU PRINCIPALES</a:t>
          </a:r>
          <a:r>
            <a:rPr lang="fr-FR" sz="2000" b="1" i="1" u="none" strike="noStrike" baseline="0">
              <a:solidFill>
                <a:sysClr val="windowText" lastClr="000000"/>
              </a:solidFill>
              <a:effectLst/>
              <a:latin typeface="Lucida Handwriting" panose="03010101010101010101" pitchFamily="66" charset="0"/>
              <a:ea typeface="+mn-ea"/>
              <a:cs typeface="Arial" panose="020B0604020202020204" pitchFamily="34" charset="0"/>
            </a:rPr>
            <a:t> PRODUCTIONS</a:t>
          </a:r>
          <a:r>
            <a:rPr lang="fr-FR" sz="2000" b="1" i="1" u="none" strike="noStrike">
              <a:solidFill>
                <a:sysClr val="windowText" lastClr="000000"/>
              </a:solidFill>
              <a:effectLst/>
              <a:latin typeface="Lucida Handwriting" panose="03010101010101010101" pitchFamily="66" charset="0"/>
              <a:ea typeface="+mn-ea"/>
              <a:cs typeface="Arial" panose="020B0604020202020204" pitchFamily="34" charset="0"/>
            </a:rPr>
            <a:t> CEREALIERES  et de rente</a:t>
          </a:r>
          <a:endParaRPr lang="fr-BF" sz="2000" b="1" i="1">
            <a:solidFill>
              <a:sysClr val="windowText" lastClr="000000"/>
            </a:solidFill>
            <a:latin typeface="Lucida Handwriting" panose="03010101010101010101" pitchFamily="66"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20514</xdr:colOff>
      <xdr:row>0</xdr:row>
      <xdr:rowOff>9843</xdr:rowOff>
    </xdr:from>
    <xdr:to>
      <xdr:col>7</xdr:col>
      <xdr:colOff>772067</xdr:colOff>
      <xdr:row>2</xdr:row>
      <xdr:rowOff>11429</xdr:rowOff>
    </xdr:to>
    <xdr:sp macro="" textlink="">
      <xdr:nvSpPr>
        <xdr:cNvPr id="2" name="Texte 96">
          <a:extLst>
            <a:ext uri="{FF2B5EF4-FFF2-40B4-BE49-F238E27FC236}">
              <a16:creationId xmlns:a16="http://schemas.microsoft.com/office/drawing/2014/main" id="{00000000-0008-0000-0A00-000002000000}"/>
            </a:ext>
          </a:extLst>
        </xdr:cNvPr>
        <xdr:cNvSpPr txBox="1">
          <a:spLocks noChangeArrowheads="1"/>
        </xdr:cNvSpPr>
      </xdr:nvSpPr>
      <xdr:spPr bwMode="auto">
        <a:xfrm>
          <a:off x="20514" y="9843"/>
          <a:ext cx="4818728" cy="268286"/>
        </a:xfrm>
        <a:prstGeom prst="rect">
          <a:avLst/>
        </a:prstGeom>
        <a:solidFill>
          <a:srgbClr val="00B050"/>
        </a:solidFill>
        <a:ln w="12700" cmpd="dbl">
          <a:solidFill>
            <a:srgbClr val="00B050"/>
          </a:solidFill>
          <a:miter lim="800000"/>
          <a:headEnd/>
          <a:tailEnd/>
        </a:ln>
      </xdr:spPr>
      <xdr:txBody>
        <a:bodyPr vertOverflow="clip" wrap="square" lIns="45720" tIns="41148" rIns="45720" bIns="41148" anchor="ctr" upright="1"/>
        <a:lstStyle/>
        <a:p>
          <a:pPr algn="ctr" rtl="0">
            <a:defRPr sz="1000"/>
          </a:pPr>
          <a:endParaRPr lang="fr-FR" sz="2400" b="1" i="0" strike="noStrike">
            <a:solidFill>
              <a:srgbClr val="000000"/>
            </a:solidFill>
            <a:latin typeface="Times New Roman"/>
            <a:cs typeface="Times New Roman"/>
          </a:endParaRPr>
        </a:p>
      </xdr:txBody>
    </xdr:sp>
    <xdr:clientData/>
  </xdr:twoCellAnchor>
  <xdr:twoCellAnchor>
    <xdr:from>
      <xdr:col>0</xdr:col>
      <xdr:colOff>20514</xdr:colOff>
      <xdr:row>2</xdr:row>
      <xdr:rowOff>30480</xdr:rowOff>
    </xdr:from>
    <xdr:to>
      <xdr:col>7</xdr:col>
      <xdr:colOff>772067</xdr:colOff>
      <xdr:row>5</xdr:row>
      <xdr:rowOff>67945</xdr:rowOff>
    </xdr:to>
    <xdr:sp macro="" textlink="" fLocksText="0">
      <xdr:nvSpPr>
        <xdr:cNvPr id="3" name="Texte 6">
          <a:extLst>
            <a:ext uri="{FF2B5EF4-FFF2-40B4-BE49-F238E27FC236}">
              <a16:creationId xmlns:a16="http://schemas.microsoft.com/office/drawing/2014/main" id="{00000000-0008-0000-0A00-000003000000}"/>
            </a:ext>
          </a:extLst>
        </xdr:cNvPr>
        <xdr:cNvSpPr txBox="1">
          <a:spLocks noChangeArrowheads="1"/>
        </xdr:cNvSpPr>
      </xdr:nvSpPr>
      <xdr:spPr bwMode="auto">
        <a:xfrm>
          <a:off x="20514" y="297180"/>
          <a:ext cx="4818728" cy="637540"/>
        </a:xfrm>
        <a:prstGeom prst="rect">
          <a:avLst/>
        </a:prstGeom>
        <a:solidFill>
          <a:srgbClr val="FFFFFF"/>
        </a:solidFill>
        <a:ln w="9525">
          <a:solidFill>
            <a:srgbClr val="00B050"/>
          </a:solidFill>
          <a:miter lim="800000"/>
          <a:headEnd/>
          <a:tailEnd/>
        </a:ln>
      </xdr:spPr>
      <xdr:txBody>
        <a:bodyPr vertOverflow="clip" wrap="square" lIns="36576" tIns="27432" rIns="36576" bIns="0"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fr-FR" sz="1100" b="0" i="0" strike="noStrike">
              <a:solidFill>
                <a:srgbClr val="000000"/>
              </a:solidFill>
              <a:latin typeface="Arial"/>
              <a:cs typeface="Arial"/>
            </a:rPr>
            <a:t>A fin septembre 2024, l'exécution des opérations financières de l'Etat fait ressortir un besoin de financement de 488,7 milliards de FCFA en dégradation de 32,3 milliards de FCFA comparativement à fin septembre 2023.</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1300" b="0" i="0" strike="noStrike">
            <a:solidFill>
              <a:srgbClr val="000000"/>
            </a:solidFill>
            <a:latin typeface="Arial"/>
            <a:cs typeface="Arial"/>
          </a:endParaRPr>
        </a:p>
      </xdr:txBody>
    </xdr:sp>
    <xdr:clientData fLocksWithSheet="0"/>
  </xdr:twoCellAnchor>
  <xdr:twoCellAnchor>
    <xdr:from>
      <xdr:col>1</xdr:col>
      <xdr:colOff>231343</xdr:colOff>
      <xdr:row>0</xdr:row>
      <xdr:rowOff>23813</xdr:rowOff>
    </xdr:from>
    <xdr:to>
      <xdr:col>6</xdr:col>
      <xdr:colOff>417080</xdr:colOff>
      <xdr:row>2</xdr:row>
      <xdr:rowOff>0</xdr:rowOff>
    </xdr:to>
    <xdr:sp macro="" textlink="">
      <xdr:nvSpPr>
        <xdr:cNvPr id="4" name="Oval 4">
          <a:extLst>
            <a:ext uri="{FF2B5EF4-FFF2-40B4-BE49-F238E27FC236}">
              <a16:creationId xmlns:a16="http://schemas.microsoft.com/office/drawing/2014/main" id="{00000000-0008-0000-0A00-000004000000}"/>
            </a:ext>
          </a:extLst>
        </xdr:cNvPr>
        <xdr:cNvSpPr>
          <a:spLocks noChangeArrowheads="1"/>
        </xdr:cNvSpPr>
      </xdr:nvSpPr>
      <xdr:spPr bwMode="auto">
        <a:xfrm>
          <a:off x="869518" y="23813"/>
          <a:ext cx="3243262" cy="242887"/>
        </a:xfrm>
        <a:prstGeom prst="ellipse">
          <a:avLst/>
        </a:prstGeom>
        <a:solidFill>
          <a:schemeClr val="accent6">
            <a:lumMod val="40000"/>
            <a:lumOff val="60000"/>
          </a:schemeClr>
        </a:solidFill>
        <a:ln w="12700">
          <a:solidFill>
            <a:srgbClr val="FFCCCC"/>
          </a:solidFill>
          <a:round/>
          <a:headEnd/>
          <a:tailEnd/>
        </a:ln>
      </xdr:spPr>
      <xdr:txBody>
        <a:bodyPr vertOverflow="clip" wrap="square" lIns="73152" tIns="0" rIns="73152" bIns="0" anchor="ctr" anchorCtr="1" upright="1"/>
        <a:lstStyle/>
        <a:p>
          <a:pPr algn="ctr" rtl="0">
            <a:defRPr sz="1000"/>
          </a:pPr>
          <a:r>
            <a:rPr lang="fr-FR" sz="1600" b="1" i="0" strike="noStrike">
              <a:solidFill>
                <a:srgbClr val="000000"/>
              </a:solidFill>
              <a:latin typeface="Lucida Handwriting"/>
            </a:rPr>
            <a:t>Finances publiques</a:t>
          </a:r>
        </a:p>
      </xdr:txBody>
    </xdr:sp>
    <xdr:clientData/>
  </xdr:twoCellAnchor>
  <xdr:twoCellAnchor>
    <xdr:from>
      <xdr:col>4</xdr:col>
      <xdr:colOff>18827</xdr:colOff>
      <xdr:row>7</xdr:row>
      <xdr:rowOff>34562</xdr:rowOff>
    </xdr:from>
    <xdr:to>
      <xdr:col>7</xdr:col>
      <xdr:colOff>599281</xdr:colOff>
      <xdr:row>19</xdr:row>
      <xdr:rowOff>20320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26377</xdr:colOff>
      <xdr:row>7</xdr:row>
      <xdr:rowOff>35379</xdr:rowOff>
    </xdr:from>
    <xdr:to>
      <xdr:col>3</xdr:col>
      <xdr:colOff>762000</xdr:colOff>
      <xdr:row>19</xdr:row>
      <xdr:rowOff>17780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26377" y="1302204"/>
          <a:ext cx="2526323" cy="223030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septembre 2024, le TOFE affiche un niveau de mobilisation des recettes de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2 207,7 milliards de FCFA contre 2 017,5 milliards de FCFA à fin septembre 2023, soit un accroissement de 190,2 milliards de FCFA (+9,4%).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Cette hausse a été portée par les recettes fiscales (+241,8 milliards de FCFA) et les autres recettes (+11,6 milliards de FCFA), les dons ayant enregistré une baisse.</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t>
          </a:r>
        </a:p>
        <a:p>
          <a:endParaRPr lang="fr-FR" sz="1100"/>
        </a:p>
      </xdr:txBody>
    </xdr:sp>
    <xdr:clientData/>
  </xdr:twoCellAnchor>
  <xdr:twoCellAnchor>
    <xdr:from>
      <xdr:col>4</xdr:col>
      <xdr:colOff>5603</xdr:colOff>
      <xdr:row>19</xdr:row>
      <xdr:rowOff>58420</xdr:rowOff>
    </xdr:from>
    <xdr:to>
      <xdr:col>8</xdr:col>
      <xdr:colOff>768</xdr:colOff>
      <xdr:row>35</xdr:row>
      <xdr:rowOff>4482</xdr:rowOff>
    </xdr:to>
    <xdr:graphicFrame macro="">
      <xdr:nvGraphicFramePr>
        <xdr:cNvPr id="7" name="Graphique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23446</xdr:colOff>
      <xdr:row>19</xdr:row>
      <xdr:rowOff>57150</xdr:rowOff>
    </xdr:from>
    <xdr:to>
      <xdr:col>3</xdr:col>
      <xdr:colOff>758302</xdr:colOff>
      <xdr:row>35</xdr:row>
      <xdr:rowOff>2721</xdr:rowOff>
    </xdr:to>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23446" y="3571875"/>
          <a:ext cx="2525556" cy="295547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recettes fiscales se chiffrent à 1 862,1     milliards de FCFA à fin septembre 2024 contre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1 620,3 milliards de FCFA à fin septembre 2023, soit un accroissement de 241,8 milliards de FCFA (+14,9%). Cette augmentation est portée principalement par celles des « impôts sur les biens et services » (+130,8 milliards de FCFA) et des « impôts sur le commerce extérieur et les transactions internationales » (+127,5 milliards de FCFA) et est atténuée par la baisse des « impôts sur sur le revenu, les bénéfices et les gains en capital »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(-18,6  milliards de FCFA).</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4</xdr:col>
      <xdr:colOff>9413</xdr:colOff>
      <xdr:row>35</xdr:row>
      <xdr:rowOff>33746</xdr:rowOff>
    </xdr:from>
    <xdr:to>
      <xdr:col>8</xdr:col>
      <xdr:colOff>0</xdr:colOff>
      <xdr:row>44</xdr:row>
      <xdr:rowOff>182457</xdr:rowOff>
    </xdr:to>
    <xdr:graphicFrame macro="">
      <xdr:nvGraphicFramePr>
        <xdr:cNvPr id="9" name="Graphique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20515</xdr:colOff>
      <xdr:row>35</xdr:row>
      <xdr:rowOff>32385</xdr:rowOff>
    </xdr:from>
    <xdr:to>
      <xdr:col>3</xdr:col>
      <xdr:colOff>756286</xdr:colOff>
      <xdr:row>44</xdr:row>
      <xdr:rowOff>182992</xdr:rowOff>
    </xdr:to>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20515" y="6557010"/>
          <a:ext cx="2535996" cy="182700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dons ont connu une baisse de 63,2  milliards de FCFA  pour se situer à                 131,2 milliards de FCFA à fin septembre 2024. Cette contreperformance résulte de la contraction des dons reçus d’organisations internationales (-60,9 milliards de FCFA) et       d’administrations publiques étrangères (-2,3  milliards de FCFA). </a:t>
          </a:r>
        </a:p>
        <a:p>
          <a:endParaRPr lang="fr-FR" sz="1100"/>
        </a:p>
      </xdr:txBody>
    </xdr:sp>
    <xdr:clientData/>
  </xdr:twoCellAnchor>
  <xdr:twoCellAnchor>
    <xdr:from>
      <xdr:col>4</xdr:col>
      <xdr:colOff>7608</xdr:colOff>
      <xdr:row>45</xdr:row>
      <xdr:rowOff>51707</xdr:rowOff>
    </xdr:from>
    <xdr:to>
      <xdr:col>7</xdr:col>
      <xdr:colOff>775607</xdr:colOff>
      <xdr:row>55</xdr:row>
      <xdr:rowOff>0</xdr:rowOff>
    </xdr:to>
    <xdr:graphicFrame macro="">
      <xdr:nvGraphicFramePr>
        <xdr:cNvPr id="11" name="Graphique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20515</xdr:colOff>
      <xdr:row>45</xdr:row>
      <xdr:rowOff>54428</xdr:rowOff>
    </xdr:from>
    <xdr:to>
      <xdr:col>3</xdr:col>
      <xdr:colOff>754602</xdr:colOff>
      <xdr:row>55</xdr:row>
      <xdr:rowOff>0</xdr:rowOff>
    </xdr:to>
    <xdr:sp macro="" textlink="">
      <xdr:nvSpPr>
        <xdr:cNvPr id="12" name="ZoneTexte 11">
          <a:extLst>
            <a:ext uri="{FF2B5EF4-FFF2-40B4-BE49-F238E27FC236}">
              <a16:creationId xmlns:a16="http://schemas.microsoft.com/office/drawing/2014/main" id="{00000000-0008-0000-0A00-00000C000000}"/>
            </a:ext>
          </a:extLst>
        </xdr:cNvPr>
        <xdr:cNvSpPr txBox="1"/>
      </xdr:nvSpPr>
      <xdr:spPr>
        <a:xfrm>
          <a:off x="20515" y="8445953"/>
          <a:ext cx="2534312" cy="181247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septembre 2024, les autres recettes se sont accrues de 11,6 milliards de FCFA pour se situer à 214,4 milliards de FCFA. Cet accroissement  est expliqué  principalment par les hausses des revenus de la propriété (+12,6 milliards de FCFA) et des ventes de biens et services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(+10,6 milliards de FCFA).</a:t>
          </a:r>
        </a:p>
      </xdr:txBody>
    </xdr:sp>
    <xdr:clientData/>
  </xdr:twoCellAnchor>
  <xdr:twoCellAnchor>
    <xdr:from>
      <xdr:col>4</xdr:col>
      <xdr:colOff>7620</xdr:colOff>
      <xdr:row>73</xdr:row>
      <xdr:rowOff>68036</xdr:rowOff>
    </xdr:from>
    <xdr:to>
      <xdr:col>7</xdr:col>
      <xdr:colOff>775775</xdr:colOff>
      <xdr:row>89</xdr:row>
      <xdr:rowOff>177800</xdr:rowOff>
    </xdr:to>
    <xdr:graphicFrame macro="">
      <xdr:nvGraphicFramePr>
        <xdr:cNvPr id="13" name="Graphique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29308</xdr:colOff>
      <xdr:row>73</xdr:row>
      <xdr:rowOff>69941</xdr:rowOff>
    </xdr:from>
    <xdr:to>
      <xdr:col>3</xdr:col>
      <xdr:colOff>758302</xdr:colOff>
      <xdr:row>90</xdr:row>
      <xdr:rowOff>0</xdr:rowOff>
    </xdr:to>
    <xdr:sp macro="" textlink="">
      <xdr:nvSpPr>
        <xdr:cNvPr id="14" name="ZoneTexte 13">
          <a:extLst>
            <a:ext uri="{FF2B5EF4-FFF2-40B4-BE49-F238E27FC236}">
              <a16:creationId xmlns:a16="http://schemas.microsoft.com/office/drawing/2014/main" id="{00000000-0008-0000-0A00-00000E000000}"/>
            </a:ext>
          </a:extLst>
        </xdr:cNvPr>
        <xdr:cNvSpPr txBox="1"/>
      </xdr:nvSpPr>
      <xdr:spPr>
        <a:xfrm>
          <a:off x="29308" y="13014416"/>
          <a:ext cx="2519694" cy="306378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charges, en progression de 12,8% par rapport à fin septembre 2023, ont été exécutées à hauteur de 1 850,8 milliards de FCFA à fin septembre 2024. Cet accroissement des charges est imprimé par l’augmentation de l’utilisation des biens et services (+78,5 milliards de FCFA), des dons (+77,8 milliards de FCFA), de la rémunération des salariés (+68,8 milliards de FCFA),  des subventions (+28,6  milliards de FCFA), des intérêts (+15,1 milliards de FCFA). Cependant, les autres charges et les prestations sociales, baissent respectivement de 56,5 milliards de FCFA et de 1,7 milliard de FCFA.</a:t>
          </a:r>
        </a:p>
      </xdr:txBody>
    </xdr:sp>
    <xdr:clientData/>
  </xdr:twoCellAnchor>
  <xdr:twoCellAnchor>
    <xdr:from>
      <xdr:col>4</xdr:col>
      <xdr:colOff>5603</xdr:colOff>
      <xdr:row>90</xdr:row>
      <xdr:rowOff>58420</xdr:rowOff>
    </xdr:from>
    <xdr:to>
      <xdr:col>7</xdr:col>
      <xdr:colOff>767442</xdr:colOff>
      <xdr:row>103</xdr:row>
      <xdr:rowOff>0</xdr:rowOff>
    </xdr:to>
    <xdr:graphicFrame macro="">
      <xdr:nvGraphicFramePr>
        <xdr:cNvPr id="15" name="Graphique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32238</xdr:colOff>
      <xdr:row>90</xdr:row>
      <xdr:rowOff>47625</xdr:rowOff>
    </xdr:from>
    <xdr:to>
      <xdr:col>3</xdr:col>
      <xdr:colOff>752699</xdr:colOff>
      <xdr:row>103</xdr:row>
      <xdr:rowOff>0</xdr:rowOff>
    </xdr:to>
    <xdr:sp macro="" textlink="">
      <xdr:nvSpPr>
        <xdr:cNvPr id="16" name="ZoneTexte 15">
          <a:extLst>
            <a:ext uri="{FF2B5EF4-FFF2-40B4-BE49-F238E27FC236}">
              <a16:creationId xmlns:a16="http://schemas.microsoft.com/office/drawing/2014/main" id="{00000000-0008-0000-0A00-000010000000}"/>
            </a:ext>
          </a:extLst>
        </xdr:cNvPr>
        <xdr:cNvSpPr txBox="1"/>
      </xdr:nvSpPr>
      <xdr:spPr>
        <a:xfrm>
          <a:off x="32238" y="16125825"/>
          <a:ext cx="2520686" cy="242887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La rémunération des salariés a été exécutée à hauteur de 804,9 milliards de FCFA, en augmentation de 9,3% par rapport à fin spetembre 2023. Cette évolution est en lien  avec les effectifs additionnels d’agents de l’Etat et les rappels effectués au titre de la prise en charge des actes de promotions statutaires.</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L'utilisation des biens et services a enregistré une hausse de 54,9% pour s'afficher à 221,4 milliards de FCFA à fin septembre 2024.</a:t>
          </a:r>
        </a:p>
        <a:p>
          <a:endParaRPr lang="fr-FR" sz="1100"/>
        </a:p>
      </xdr:txBody>
    </xdr:sp>
    <xdr:clientData/>
  </xdr:twoCellAnchor>
  <xdr:twoCellAnchor>
    <xdr:from>
      <xdr:col>0</xdr:col>
      <xdr:colOff>32238</xdr:colOff>
      <xdr:row>103</xdr:row>
      <xdr:rowOff>0</xdr:rowOff>
    </xdr:from>
    <xdr:to>
      <xdr:col>4</xdr:col>
      <xdr:colOff>2168</xdr:colOff>
      <xdr:row>116</xdr:row>
      <xdr:rowOff>0</xdr:rowOff>
    </xdr:to>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32238" y="18554700"/>
          <a:ext cx="2522630" cy="247650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a:latin typeface="Arial" panose="020B0604020202020204" pitchFamily="34" charset="0"/>
              <a:cs typeface="Arial" panose="020B0604020202020204" pitchFamily="34" charset="0"/>
            </a:rPr>
            <a:t>Les intérêts de la dette se sont chiffrés à 239,1 milliards de FCFA à fin septembre 2024, en hausse de 6,8% sur un an. </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100">
              <a:latin typeface="Arial" panose="020B0604020202020204" pitchFamily="34" charset="0"/>
              <a:cs typeface="Arial" panose="020B0604020202020204" pitchFamily="34" charset="0"/>
            </a:rPr>
            <a:t>Les subventions affichent un niveau d'exécution de 106,7 milliards de FCFA à fin septembre 2024 en hausse de 36,7% par rapport à fin septembre 2023.</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100">
              <a:latin typeface="Arial" panose="020B0604020202020204" pitchFamily="34" charset="0"/>
              <a:cs typeface="Arial" panose="020B0604020202020204" pitchFamily="34" charset="0"/>
            </a:rPr>
            <a:t>Les dons se sont établis à 393,2 milliards de FCFA à fin septembre 2024 en hausse de                     24,7% par rapport à la même période de l'année 2023.</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4</xdr:col>
      <xdr:colOff>2722</xdr:colOff>
      <xdr:row>103</xdr:row>
      <xdr:rowOff>1588</xdr:rowOff>
    </xdr:from>
    <xdr:to>
      <xdr:col>8</xdr:col>
      <xdr:colOff>4482</xdr:colOff>
      <xdr:row>116</xdr:row>
      <xdr:rowOff>0</xdr:rowOff>
    </xdr:to>
    <xdr:graphicFrame macro="">
      <xdr:nvGraphicFramePr>
        <xdr:cNvPr id="18" name="Graphique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29308</xdr:colOff>
      <xdr:row>116</xdr:row>
      <xdr:rowOff>22412</xdr:rowOff>
    </xdr:from>
    <xdr:to>
      <xdr:col>3</xdr:col>
      <xdr:colOff>692331</xdr:colOff>
      <xdr:row>126</xdr:row>
      <xdr:rowOff>92530</xdr:rowOff>
    </xdr:to>
    <xdr:sp macro="" textlink="">
      <xdr:nvSpPr>
        <xdr:cNvPr id="19" name="ZoneTexte 18">
          <a:extLst>
            <a:ext uri="{FF2B5EF4-FFF2-40B4-BE49-F238E27FC236}">
              <a16:creationId xmlns:a16="http://schemas.microsoft.com/office/drawing/2014/main" id="{00000000-0008-0000-0A00-000013000000}"/>
            </a:ext>
          </a:extLst>
        </xdr:cNvPr>
        <xdr:cNvSpPr txBox="1"/>
      </xdr:nvSpPr>
      <xdr:spPr>
        <a:xfrm>
          <a:off x="29308" y="21053612"/>
          <a:ext cx="2520398" cy="197511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lang="fr-FR" sz="1100">
              <a:latin typeface="Arial" panose="020B0604020202020204" pitchFamily="34" charset="0"/>
              <a:cs typeface="Arial" panose="020B0604020202020204" pitchFamily="34" charset="0"/>
            </a:rPr>
            <a:t>Les prestations sociales se sont affichées à 86,0  milliards de FCFA à fin septembre 2024 en diminution de 2,0%  comparativement à la même période de 2023.</a:t>
          </a:r>
        </a:p>
        <a:p>
          <a:pPr marL="0" marR="0" lvl="0" indent="0" algn="just" defTabSz="914400" eaLnBrk="1" fontAlgn="auto" latinLnBrk="0" hangingPunct="1">
            <a:lnSpc>
              <a:spcPct val="100000"/>
            </a:lnSpc>
            <a:spcBef>
              <a:spcPts val="0"/>
            </a:spcBef>
            <a:spcAft>
              <a:spcPts val="0"/>
            </a:spcAft>
            <a:buClrTx/>
            <a:buSzTx/>
            <a:buFontTx/>
            <a:buNone/>
            <a:tabLst/>
            <a:defRPr/>
          </a:pPr>
          <a:r>
            <a:rPr lang="fr-FR" sz="1100">
              <a:latin typeface="Arial" panose="020B0604020202020204" pitchFamily="34" charset="0"/>
              <a:cs typeface="Arial" panose="020B0604020202020204" pitchFamily="34" charset="0"/>
            </a:rPr>
            <a:t>Comparativement à fin septembre 2023, les autres charges sont en baisse.</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4</xdr:col>
      <xdr:colOff>16809</xdr:colOff>
      <xdr:row>116</xdr:row>
      <xdr:rowOff>22413</xdr:rowOff>
    </xdr:from>
    <xdr:to>
      <xdr:col>8</xdr:col>
      <xdr:colOff>768</xdr:colOff>
      <xdr:row>126</xdr:row>
      <xdr:rowOff>102054</xdr:rowOff>
    </xdr:to>
    <xdr:graphicFrame macro="">
      <xdr:nvGraphicFramePr>
        <xdr:cNvPr id="20" name="Graphique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32238</xdr:colOff>
      <xdr:row>147</xdr:row>
      <xdr:rowOff>27305</xdr:rowOff>
    </xdr:from>
    <xdr:to>
      <xdr:col>3</xdr:col>
      <xdr:colOff>750298</xdr:colOff>
      <xdr:row>167</xdr:row>
      <xdr:rowOff>137160</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32238" y="25916255"/>
          <a:ext cx="2518285" cy="3824605"/>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actifs fixes sont passés de 792,0 milliards de FCFA à fin septembre 2023 à 824,8 milliards de FCFA à fin septembre 2024, soit une hausse de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4,1%. L'augmentation des actifs fixes s’explique principalement  par une hausse des investissements en systèmes d'armes (+52,6    milliards de FCFA) attenuée par une baisse des investissement en bâtiments et ouvrages de génie civil (-60,1 milliards de FCFA).</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stocks s'affichent à 1,5 milliard de FCFA à fin septembre  2024, en augmentation de 0,2 milliard de FCFA par rapport à fin septembre 2023.</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Quant aux  actifs non produits, ils ont enregistré une baisse de 21,1 milliards de FCFA par rapport à fin septembre 2023 pour s'établir à 19,3 milliards de FCFA à fin septembre 2024.</a:t>
          </a:r>
        </a:p>
        <a:p>
          <a:endParaRPr lang="fr-FR" sz="1100"/>
        </a:p>
      </xdr:txBody>
    </xdr:sp>
    <xdr:clientData/>
  </xdr:twoCellAnchor>
  <xdr:twoCellAnchor>
    <xdr:from>
      <xdr:col>4</xdr:col>
      <xdr:colOff>480</xdr:colOff>
      <xdr:row>128</xdr:row>
      <xdr:rowOff>81642</xdr:rowOff>
    </xdr:from>
    <xdr:to>
      <xdr:col>7</xdr:col>
      <xdr:colOff>767442</xdr:colOff>
      <xdr:row>146</xdr:row>
      <xdr:rowOff>114299</xdr:rowOff>
    </xdr:to>
    <xdr:graphicFrame macro="">
      <xdr:nvGraphicFramePr>
        <xdr:cNvPr id="22" name="Graphique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169</xdr:row>
      <xdr:rowOff>83549</xdr:rowOff>
    </xdr:from>
    <xdr:to>
      <xdr:col>3</xdr:col>
      <xdr:colOff>745190</xdr:colOff>
      <xdr:row>184</xdr:row>
      <xdr:rowOff>152400</xdr:rowOff>
    </xdr:to>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38100" y="30144449"/>
          <a:ext cx="2516840" cy="2888251"/>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 solde net de gestion est ressorti positif à fin septembre 2024 à 245,0 milliards de FCFA traduisant une couverture de l’ensemble des charges par les recettes. Par rapport à fin septembre 2023,  le solde net de gestion est en dégradation de 132,2  milliards de FCFA. </a:t>
          </a:r>
          <a:b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septembre 2024, il ressort un besoin de financement de 488,7 milliards de FCFA en dégradation de 32,3 milliards de FCFA comparativement à fin septembre 2023. </a:t>
          </a:r>
        </a:p>
        <a:p>
          <a:pPr marL="0" marR="0" lvl="0" indent="0" algn="just" defTabSz="914400" eaLnBrk="1" fontAlgn="auto" latinLnBrk="0" hangingPunct="1">
            <a:lnSpc>
              <a:spcPct val="100000"/>
            </a:lnSpc>
            <a:spcBef>
              <a:spcPts val="0"/>
            </a:spcBef>
            <a:spcAft>
              <a:spcPts val="0"/>
            </a:spcAft>
            <a:buClrTx/>
            <a:buSzTx/>
            <a:buFontTx/>
            <a:buNone/>
            <a:tabLst/>
            <a:defRPr/>
          </a:pPr>
          <a:endParaRPr lang="fr-FR" sz="1100"/>
        </a:p>
      </xdr:txBody>
    </xdr:sp>
    <xdr:clientData/>
  </xdr:twoCellAnchor>
  <xdr:twoCellAnchor>
    <xdr:from>
      <xdr:col>0</xdr:col>
      <xdr:colOff>38100</xdr:colOff>
      <xdr:row>186</xdr:row>
      <xdr:rowOff>47625</xdr:rowOff>
    </xdr:from>
    <xdr:to>
      <xdr:col>3</xdr:col>
      <xdr:colOff>742950</xdr:colOff>
      <xdr:row>202</xdr:row>
      <xdr:rowOff>111579</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38100" y="33366075"/>
          <a:ext cx="2514600" cy="315005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 fin septembre 2024, il se dégage une acquisition nette d’actifs financiers de -3,2  milliards de FCFA, en diminution de 56,9  milliards de FCFA par rapport à fin septembre 2023.</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Quant à l’accumulation nette de passifs, elle s’est établie à 485,8 milliards de FCFA à fin septembre 2024, en baisse de 26,9  milliards de FCFA comparativement à la même période en 2023.</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Ainsi, les transactions sur actifs financiers et passifs ressortent à -489,0 milliards de FCFA à fin septembre 2024, en dégradation de 29,9  milliards de FCFA par rapport à fin septembre 2023. </a:t>
          </a:r>
        </a:p>
      </xdr:txBody>
    </xdr:sp>
    <xdr:clientData/>
  </xdr:twoCellAnchor>
  <xdr:twoCellAnchor>
    <xdr:from>
      <xdr:col>4</xdr:col>
      <xdr:colOff>11206</xdr:colOff>
      <xdr:row>205</xdr:row>
      <xdr:rowOff>111578</xdr:rowOff>
    </xdr:from>
    <xdr:to>
      <xdr:col>7</xdr:col>
      <xdr:colOff>751621</xdr:colOff>
      <xdr:row>218</xdr:row>
      <xdr:rowOff>8165</xdr:rowOff>
    </xdr:to>
    <xdr:graphicFrame macro="">
      <xdr:nvGraphicFramePr>
        <xdr:cNvPr id="25" name="Graphique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205</xdr:row>
      <xdr:rowOff>100693</xdr:rowOff>
    </xdr:from>
    <xdr:to>
      <xdr:col>3</xdr:col>
      <xdr:colOff>759277</xdr:colOff>
      <xdr:row>218</xdr:row>
      <xdr:rowOff>1360</xdr:rowOff>
    </xdr:to>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0" y="36556950"/>
          <a:ext cx="2549977" cy="0"/>
        </a:xfrm>
        <a:prstGeom prst="rect">
          <a:avLst/>
        </a:prstGeom>
        <a:solidFill>
          <a:srgbClr val="FFFF00"/>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L’encours de la dette de l'Administration Centrale budgétaire est ressorti à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7 590,57 milliards de FCFA au 30 septembre  2023 contre 6 736,83 milliards de FCFA au 31 décembre 2022, soit une progression de 12,67%. Cette hausse est expliquée par sa compsante extérieure (+19,79%), sa composante intérieure ayant enregistrée une baisse 3,32%.</a:t>
          </a:r>
        </a:p>
      </xdr:txBody>
    </xdr:sp>
    <xdr:clientData/>
  </xdr:twoCellAnchor>
  <xdr:twoCellAnchor>
    <xdr:from>
      <xdr:col>3</xdr:col>
      <xdr:colOff>805962</xdr:colOff>
      <xdr:row>220</xdr:row>
      <xdr:rowOff>73297</xdr:rowOff>
    </xdr:from>
    <xdr:to>
      <xdr:col>7</xdr:col>
      <xdr:colOff>753007</xdr:colOff>
      <xdr:row>229</xdr:row>
      <xdr:rowOff>173990</xdr:rowOff>
    </xdr:to>
    <xdr:graphicFrame macro="">
      <xdr:nvGraphicFramePr>
        <xdr:cNvPr id="27" name="Graphique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xdr:colOff>
      <xdr:row>220</xdr:row>
      <xdr:rowOff>74839</xdr:rowOff>
    </xdr:from>
    <xdr:to>
      <xdr:col>3</xdr:col>
      <xdr:colOff>761999</xdr:colOff>
      <xdr:row>229</xdr:row>
      <xdr:rowOff>170089</xdr:rowOff>
    </xdr:to>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38100" y="36898489"/>
          <a:ext cx="2514599" cy="177165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 service de la dette publique s’est situé à                           990,8 milliards de FCFA à fin septembre 2024. Ce service est constitué à 72,4% de dette intérieure et à 27,6% de dette extérieure. Comparé à fin septembre 2023 (943,8 milliards de FCFA), le service de la dette publique enregistre une hausse de 47,1 milliards de FCFA (+5,0% ). </a:t>
          </a:r>
        </a:p>
      </xdr:txBody>
    </xdr:sp>
    <xdr:clientData/>
  </xdr:twoCellAnchor>
  <xdr:twoCellAnchor>
    <xdr:from>
      <xdr:col>3</xdr:col>
      <xdr:colOff>788377</xdr:colOff>
      <xdr:row>169</xdr:row>
      <xdr:rowOff>92528</xdr:rowOff>
    </xdr:from>
    <xdr:to>
      <xdr:col>7</xdr:col>
      <xdr:colOff>764720</xdr:colOff>
      <xdr:row>184</xdr:row>
      <xdr:rowOff>149225</xdr:rowOff>
    </xdr:to>
    <xdr:graphicFrame macro="">
      <xdr:nvGraphicFramePr>
        <xdr:cNvPr id="29" name="Graphique 28">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784314</xdr:colOff>
      <xdr:row>186</xdr:row>
      <xdr:rowOff>43180</xdr:rowOff>
    </xdr:from>
    <xdr:to>
      <xdr:col>7</xdr:col>
      <xdr:colOff>764720</xdr:colOff>
      <xdr:row>202</xdr:row>
      <xdr:rowOff>108856</xdr:rowOff>
    </xdr:to>
    <xdr:graphicFrame macro="">
      <xdr:nvGraphicFramePr>
        <xdr:cNvPr id="30" name="Graphique 29">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10885</xdr:colOff>
      <xdr:row>56</xdr:row>
      <xdr:rowOff>62592</xdr:rowOff>
    </xdr:from>
    <xdr:to>
      <xdr:col>7</xdr:col>
      <xdr:colOff>764720</xdr:colOff>
      <xdr:row>71</xdr:row>
      <xdr:rowOff>50799</xdr:rowOff>
    </xdr:to>
    <xdr:graphicFrame macro="">
      <xdr:nvGraphicFramePr>
        <xdr:cNvPr id="31" name="Graphique 30">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26376</xdr:colOff>
      <xdr:row>56</xdr:row>
      <xdr:rowOff>67219</xdr:rowOff>
    </xdr:from>
    <xdr:to>
      <xdr:col>3</xdr:col>
      <xdr:colOff>751497</xdr:colOff>
      <xdr:row>71</xdr:row>
      <xdr:rowOff>53339</xdr:rowOff>
    </xdr:to>
    <xdr:sp macro="" textlink="">
      <xdr:nvSpPr>
        <xdr:cNvPr id="32" name="ZoneTexte 31">
          <a:extLst>
            <a:ext uri="{FF2B5EF4-FFF2-40B4-BE49-F238E27FC236}">
              <a16:creationId xmlns:a16="http://schemas.microsoft.com/office/drawing/2014/main" id="{00000000-0008-0000-0A00-000020000000}"/>
            </a:ext>
          </a:extLst>
        </xdr:cNvPr>
        <xdr:cNvSpPr txBox="1"/>
      </xdr:nvSpPr>
      <xdr:spPr>
        <a:xfrm>
          <a:off x="26376" y="10592344"/>
          <a:ext cx="2525346" cy="200542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dépenses se sont établies à 2 696,4 milliards de FCFA à fin septembre 2024 contre </a:t>
          </a:r>
          <a:b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fr-FR" sz="11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2 474,0 milliards de FCFA à la même période en 2023, soit une augmentation de 222,5  milliards de FCFA (+9,0%). Cette évolution est imputable aussi bien aux charges (+210,5 milliards de FCFA) qu'aux acquisitions nettes d’actifs non financiers (+11,9 milliards de FCFA). </a:t>
          </a:r>
        </a:p>
      </xdr:txBody>
    </xdr:sp>
    <xdr:clientData/>
  </xdr:twoCellAnchor>
  <xdr:twoCellAnchor>
    <xdr:from>
      <xdr:col>0</xdr:col>
      <xdr:colOff>35169</xdr:colOff>
      <xdr:row>128</xdr:row>
      <xdr:rowOff>74839</xdr:rowOff>
    </xdr:from>
    <xdr:to>
      <xdr:col>3</xdr:col>
      <xdr:colOff>754108</xdr:colOff>
      <xdr:row>146</xdr:row>
      <xdr:rowOff>111183</xdr:rowOff>
    </xdr:to>
    <xdr:sp macro="" textlink="">
      <xdr:nvSpPr>
        <xdr:cNvPr id="33" name="ZoneTexte 32">
          <a:extLst>
            <a:ext uri="{FF2B5EF4-FFF2-40B4-BE49-F238E27FC236}">
              <a16:creationId xmlns:a16="http://schemas.microsoft.com/office/drawing/2014/main" id="{00000000-0008-0000-0A00-000021000000}"/>
            </a:ext>
          </a:extLst>
        </xdr:cNvPr>
        <xdr:cNvSpPr txBox="1"/>
      </xdr:nvSpPr>
      <xdr:spPr>
        <a:xfrm>
          <a:off x="35169" y="23411089"/>
          <a:ext cx="2519164" cy="2455694"/>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Les acquisitions nettes d’actifs non financiers se sont établies à 845,6 milliards de FCFA à fin septembre 2024, en hausse de 11,9  milliards de FCFA par rapport à la même période de l’année précédente. Cette augmentation est expliquée notamment par l’effet conjugué de la hausse des actifs fixes (+32,78 milliards de FCFA) et de la baisse des actifs non produits   (-21,07 milliards de FCFA). </a:t>
          </a:r>
        </a:p>
      </xdr:txBody>
    </xdr:sp>
    <xdr:clientData/>
  </xdr:twoCellAnchor>
  <xdr:twoCellAnchor>
    <xdr:from>
      <xdr:col>3</xdr:col>
      <xdr:colOff>784314</xdr:colOff>
      <xdr:row>147</xdr:row>
      <xdr:rowOff>31173</xdr:rowOff>
    </xdr:from>
    <xdr:to>
      <xdr:col>7</xdr:col>
      <xdr:colOff>764720</xdr:colOff>
      <xdr:row>167</xdr:row>
      <xdr:rowOff>135082</xdr:rowOff>
    </xdr:to>
    <xdr:graphicFrame macro="">
      <xdr:nvGraphicFramePr>
        <xdr:cNvPr id="34" name="Graphique 33">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4.emf"/><Relationship Id="rId2" Type="http://schemas.openxmlformats.org/officeDocument/2006/relationships/drawing" Target="../drawings/drawing15.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5" Type="http://schemas.openxmlformats.org/officeDocument/2006/relationships/image" Target="../media/image23.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E8E0C-8BB6-498E-A32D-2AE3AE3D32B1}">
  <sheetPr codeName="Feuil1"/>
  <dimension ref="B3:J110"/>
  <sheetViews>
    <sheetView view="pageBreakPreview" zoomScaleNormal="100" zoomScaleSheetLayoutView="100" zoomScalePageLayoutView="60" workbookViewId="0">
      <selection activeCell="G37" sqref="G37"/>
    </sheetView>
  </sheetViews>
  <sheetFormatPr baseColWidth="10" defaultColWidth="11.44140625" defaultRowHeight="13.8"/>
  <cols>
    <col min="1" max="1" width="3.5546875" style="2" customWidth="1"/>
    <col min="2" max="2" width="60.71875" style="2" customWidth="1"/>
    <col min="3" max="16384" width="11.44140625" style="2"/>
  </cols>
  <sheetData>
    <row r="3" spans="2:2">
      <c r="B3" s="1"/>
    </row>
    <row r="4" spans="2:2" ht="15.3">
      <c r="B4" s="3"/>
    </row>
    <row r="5" spans="2:2" ht="15.3">
      <c r="B5" s="3"/>
    </row>
    <row r="6" spans="2:2" ht="15.3">
      <c r="B6" s="3"/>
    </row>
    <row r="7" spans="2:2" ht="15.3">
      <c r="B7" s="3"/>
    </row>
    <row r="8" spans="2:2" ht="15.3">
      <c r="B8" s="3"/>
    </row>
    <row r="9" spans="2:2" ht="15.3">
      <c r="B9" s="3"/>
    </row>
    <row r="10" spans="2:2" ht="15.3">
      <c r="B10" s="3"/>
    </row>
    <row r="11" spans="2:2" ht="15.3">
      <c r="B11" s="3"/>
    </row>
    <row r="12" spans="2:2" ht="15.3">
      <c r="B12" s="3"/>
    </row>
    <row r="13" spans="2:2" ht="15.3">
      <c r="B13" s="3"/>
    </row>
    <row r="14" spans="2:2" ht="15.3">
      <c r="B14" s="3"/>
    </row>
    <row r="15" spans="2:2" ht="15.3">
      <c r="B15" s="4"/>
    </row>
    <row r="16" spans="2:2" ht="15.3">
      <c r="B16" s="3"/>
    </row>
    <row r="17" spans="2:9" ht="15.3">
      <c r="B17" s="3"/>
    </row>
    <row r="18" spans="2:9" ht="15.3">
      <c r="B18" s="3"/>
    </row>
    <row r="19" spans="2:9" ht="15.3">
      <c r="B19" s="3"/>
    </row>
    <row r="20" spans="2:9" ht="15.3">
      <c r="B20" s="3"/>
    </row>
    <row r="21" spans="2:9" ht="15.3">
      <c r="B21" s="3"/>
    </row>
    <row r="22" spans="2:9" ht="15.3">
      <c r="B22" s="3"/>
    </row>
    <row r="23" spans="2:9" ht="15.3">
      <c r="B23" s="3"/>
    </row>
    <row r="24" spans="2:9" ht="15.3">
      <c r="B24" s="3"/>
    </row>
    <row r="25" spans="2:9" ht="15.3">
      <c r="B25" s="3"/>
      <c r="D25" s="817" t="str">
        <f>SOMMAIRE!D7</f>
        <v>TBE  n° 03/2024</v>
      </c>
      <c r="E25" s="817"/>
      <c r="F25" s="817"/>
      <c r="G25" s="817"/>
      <c r="H25" s="817"/>
      <c r="I25" s="817"/>
    </row>
    <row r="26" spans="2:9" ht="15.3">
      <c r="B26" s="3"/>
      <c r="D26" s="817"/>
      <c r="E26" s="817"/>
      <c r="F26" s="817"/>
      <c r="G26" s="817"/>
      <c r="H26" s="817"/>
      <c r="I26" s="817"/>
    </row>
    <row r="27" spans="2:9" ht="15.3">
      <c r="B27" s="3"/>
    </row>
    <row r="28" spans="2:9" ht="15.3">
      <c r="B28" s="3"/>
    </row>
    <row r="29" spans="2:9" ht="15.3">
      <c r="B29" s="3"/>
    </row>
    <row r="30" spans="2:9" ht="15.3">
      <c r="B30" s="3"/>
    </row>
    <row r="31" spans="2:9" ht="15.3">
      <c r="B31" s="3"/>
    </row>
    <row r="32" spans="2:9" ht="15.3">
      <c r="B32" s="3"/>
    </row>
    <row r="33" spans="2:9" ht="20.100000000000001">
      <c r="B33" s="3"/>
      <c r="D33" s="818" t="str">
        <f>SOMMAIRE!F7</f>
        <v>au 3ème trimestre 2024</v>
      </c>
      <c r="E33" s="818"/>
      <c r="F33" s="818"/>
      <c r="G33" s="818"/>
      <c r="H33" s="818"/>
      <c r="I33" s="818"/>
    </row>
    <row r="34" spans="2:9" ht="15.3">
      <c r="B34" s="4"/>
    </row>
    <row r="35" spans="2:9" ht="15.3">
      <c r="B35" s="4"/>
    </row>
    <row r="36" spans="2:9" ht="15.3">
      <c r="B36" s="4"/>
    </row>
    <row r="37" spans="2:9" ht="15.3">
      <c r="B37" s="4"/>
    </row>
    <row r="38" spans="2:9" ht="15.3">
      <c r="B38" s="3"/>
    </row>
    <row r="88" spans="2:10" ht="17.399999999999999">
      <c r="B88" s="5"/>
      <c r="C88" s="5"/>
      <c r="D88" s="5"/>
      <c r="E88" s="5"/>
      <c r="F88" s="5"/>
      <c r="G88" s="5"/>
      <c r="H88" s="5"/>
      <c r="I88" s="5"/>
      <c r="J88" s="5"/>
    </row>
    <row r="89" spans="2:10" ht="17.399999999999999">
      <c r="B89" s="5"/>
      <c r="C89" s="5"/>
      <c r="D89" s="5"/>
      <c r="E89" s="5"/>
      <c r="F89" s="5"/>
      <c r="G89" s="5"/>
      <c r="H89" s="5"/>
      <c r="I89" s="5"/>
      <c r="J89" s="5"/>
    </row>
    <row r="90" spans="2:10" ht="17.399999999999999">
      <c r="B90" s="5"/>
      <c r="C90" s="5"/>
      <c r="D90" s="5"/>
      <c r="E90" s="5"/>
      <c r="F90" s="5"/>
      <c r="G90" s="5"/>
      <c r="H90" s="5"/>
      <c r="I90" s="5"/>
      <c r="J90" s="5"/>
    </row>
    <row r="91" spans="2:10" ht="17.399999999999999">
      <c r="B91" s="5"/>
      <c r="C91" s="5"/>
      <c r="D91" s="5"/>
      <c r="E91" s="5"/>
      <c r="F91" s="5"/>
      <c r="G91" s="5"/>
      <c r="H91" s="5"/>
      <c r="I91" s="5"/>
      <c r="J91" s="5"/>
    </row>
    <row r="92" spans="2:10" ht="17.399999999999999">
      <c r="B92" s="5"/>
      <c r="C92" s="5"/>
      <c r="D92" s="5"/>
      <c r="E92" s="5"/>
      <c r="F92" s="5"/>
      <c r="G92" s="5"/>
      <c r="H92" s="5"/>
      <c r="I92" s="5"/>
      <c r="J92" s="5"/>
    </row>
    <row r="93" spans="2:10" ht="17.399999999999999">
      <c r="B93" s="5"/>
      <c r="C93" s="5"/>
      <c r="D93" s="5"/>
      <c r="E93" s="5"/>
      <c r="F93" s="5"/>
      <c r="G93" s="5"/>
      <c r="H93" s="5"/>
      <c r="I93" s="5"/>
      <c r="J93" s="5"/>
    </row>
    <row r="94" spans="2:10" ht="17.399999999999999">
      <c r="B94" s="5"/>
      <c r="C94" s="5"/>
      <c r="D94" s="5"/>
      <c r="E94" s="5"/>
      <c r="F94" s="5"/>
      <c r="G94" s="5"/>
      <c r="H94" s="5"/>
      <c r="I94" s="5"/>
      <c r="J94" s="5"/>
    </row>
    <row r="95" spans="2:10" ht="17.399999999999999">
      <c r="B95" s="5"/>
      <c r="C95" s="5"/>
      <c r="D95" s="5"/>
      <c r="E95" s="5"/>
      <c r="F95" s="5"/>
      <c r="G95" s="5"/>
      <c r="H95" s="5"/>
      <c r="I95" s="5"/>
      <c r="J95" s="5"/>
    </row>
    <row r="96" spans="2:10" ht="17.399999999999999">
      <c r="B96" s="5"/>
      <c r="C96" s="5"/>
      <c r="D96" s="5"/>
      <c r="E96" s="5"/>
      <c r="F96" s="5"/>
      <c r="G96" s="5"/>
      <c r="H96" s="5"/>
      <c r="I96" s="5"/>
      <c r="J96" s="5"/>
    </row>
    <row r="97" spans="2:10" ht="17.399999999999999">
      <c r="B97" s="5"/>
      <c r="C97" s="5"/>
      <c r="D97" s="5"/>
      <c r="E97" s="5"/>
      <c r="F97" s="5"/>
      <c r="G97" s="5"/>
      <c r="H97" s="5"/>
      <c r="I97" s="5"/>
      <c r="J97" s="5"/>
    </row>
    <row r="98" spans="2:10" ht="17.399999999999999">
      <c r="B98" s="5"/>
      <c r="C98" s="5"/>
      <c r="D98" s="5"/>
      <c r="E98" s="5"/>
      <c r="F98" s="5"/>
      <c r="G98" s="5"/>
      <c r="H98" s="5"/>
      <c r="I98" s="5"/>
      <c r="J98" s="5"/>
    </row>
    <row r="99" spans="2:10" ht="17.399999999999999">
      <c r="B99" s="5"/>
      <c r="C99" s="5"/>
      <c r="D99" s="5"/>
      <c r="E99" s="5"/>
      <c r="F99" s="5"/>
      <c r="G99" s="5"/>
      <c r="H99" s="5"/>
      <c r="I99" s="5"/>
      <c r="J99" s="5"/>
    </row>
    <row r="100" spans="2:10" ht="17.399999999999999">
      <c r="B100" s="5"/>
      <c r="C100" s="5"/>
      <c r="D100" s="5"/>
      <c r="E100" s="5"/>
      <c r="F100" s="5"/>
      <c r="G100" s="5"/>
      <c r="H100" s="5"/>
      <c r="I100" s="5"/>
      <c r="J100" s="5"/>
    </row>
    <row r="101" spans="2:10" ht="17.399999999999999">
      <c r="B101" s="5"/>
      <c r="C101" s="5"/>
      <c r="D101" s="5"/>
      <c r="E101" s="5"/>
      <c r="F101" s="5"/>
      <c r="G101" s="5"/>
      <c r="H101" s="5"/>
      <c r="I101" s="5"/>
      <c r="J101" s="5"/>
    </row>
    <row r="102" spans="2:10" ht="17.399999999999999">
      <c r="B102" s="5"/>
      <c r="C102" s="5"/>
      <c r="D102" s="5"/>
      <c r="E102" s="5"/>
      <c r="F102" s="5"/>
      <c r="G102" s="5"/>
      <c r="H102" s="5"/>
      <c r="I102" s="5"/>
      <c r="J102" s="5"/>
    </row>
    <row r="103" spans="2:10" ht="17.399999999999999">
      <c r="B103" s="5"/>
      <c r="C103" s="5"/>
      <c r="D103" s="5"/>
      <c r="E103" s="5"/>
      <c r="F103" s="5"/>
      <c r="G103" s="5"/>
      <c r="H103" s="5"/>
      <c r="I103" s="5"/>
      <c r="J103" s="5"/>
    </row>
    <row r="104" spans="2:10" ht="17.399999999999999">
      <c r="B104" s="5"/>
      <c r="C104" s="5"/>
      <c r="D104" s="5"/>
      <c r="E104" s="5"/>
      <c r="F104" s="5"/>
      <c r="G104" s="5"/>
      <c r="H104" s="5"/>
      <c r="I104" s="5"/>
      <c r="J104" s="5"/>
    </row>
    <row r="105" spans="2:10" ht="17.399999999999999">
      <c r="B105" s="5"/>
      <c r="C105" s="5"/>
      <c r="D105" s="5"/>
      <c r="E105" s="5"/>
      <c r="F105" s="5"/>
      <c r="G105" s="5"/>
      <c r="H105" s="5"/>
      <c r="I105" s="5"/>
      <c r="J105" s="5"/>
    </row>
    <row r="106" spans="2:10" ht="17.399999999999999">
      <c r="B106" s="5"/>
      <c r="C106" s="5"/>
      <c r="D106" s="5"/>
      <c r="E106" s="5"/>
      <c r="F106" s="5"/>
      <c r="G106" s="5"/>
      <c r="H106" s="5"/>
      <c r="I106" s="5"/>
      <c r="J106" s="5"/>
    </row>
    <row r="107" spans="2:10" ht="17.399999999999999">
      <c r="B107" s="5"/>
      <c r="C107" s="5"/>
      <c r="D107" s="5"/>
      <c r="E107" s="5"/>
      <c r="F107" s="5"/>
      <c r="G107" s="5"/>
      <c r="H107" s="5"/>
      <c r="I107" s="5"/>
      <c r="J107" s="5"/>
    </row>
    <row r="108" spans="2:10" ht="17.399999999999999">
      <c r="B108" s="5"/>
      <c r="C108" s="5"/>
      <c r="D108" s="5"/>
      <c r="E108" s="5"/>
      <c r="F108" s="5"/>
      <c r="G108" s="5"/>
      <c r="H108" s="5"/>
      <c r="I108" s="5"/>
      <c r="J108" s="5"/>
    </row>
    <row r="109" spans="2:10" ht="17.399999999999999">
      <c r="B109" s="5"/>
      <c r="C109" s="5"/>
      <c r="D109" s="5"/>
      <c r="E109" s="5"/>
      <c r="F109" s="5"/>
      <c r="G109" s="5"/>
      <c r="H109" s="5"/>
      <c r="I109" s="5"/>
      <c r="J109" s="5"/>
    </row>
    <row r="110" spans="2:10" ht="17.399999999999999">
      <c r="B110" s="5"/>
      <c r="C110" s="5"/>
      <c r="D110" s="5"/>
      <c r="E110" s="5"/>
      <c r="F110" s="5"/>
      <c r="G110" s="5"/>
      <c r="H110" s="5"/>
      <c r="I110" s="5"/>
      <c r="J110" s="5"/>
    </row>
  </sheetData>
  <mergeCells count="2">
    <mergeCell ref="D25:I26"/>
    <mergeCell ref="D33:I33"/>
  </mergeCells>
  <pageMargins left="0.70866141732283472" right="0.70866141732283472" top="0.74803149606299213" bottom="0.74803149606299213" header="0.31496062992125984" footer="0.31496062992125984"/>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7E98-0128-431E-8719-99F28EA9EB28}">
  <sheetPr codeName="Feuil10">
    <tabColor rgb="FF00B050"/>
  </sheetPr>
  <dimension ref="A6:M40"/>
  <sheetViews>
    <sheetView view="pageBreakPreview" zoomScale="115" zoomScaleNormal="100" zoomScaleSheetLayoutView="115" workbookViewId="0">
      <selection activeCell="G37" sqref="G37"/>
    </sheetView>
  </sheetViews>
  <sheetFormatPr baseColWidth="10" defaultColWidth="11.44140625" defaultRowHeight="13.8"/>
  <cols>
    <col min="1" max="1" width="34.83203125" style="2" customWidth="1"/>
    <col min="2" max="6" width="10" style="2" customWidth="1"/>
    <col min="7" max="8" width="8.27734375" style="2" customWidth="1"/>
    <col min="9" max="9" width="25.1640625" style="2" customWidth="1"/>
    <col min="10" max="10" width="23.44140625" style="2" customWidth="1"/>
    <col min="11" max="16384" width="11.44140625" style="2"/>
  </cols>
  <sheetData>
    <row r="6" spans="1:13" ht="14.1" thickBot="1"/>
    <row r="7" spans="1:13" ht="14.1">
      <c r="A7" s="318"/>
      <c r="B7" s="319"/>
      <c r="C7" s="320"/>
      <c r="D7" s="320"/>
      <c r="E7" s="320"/>
      <c r="F7" s="321"/>
      <c r="G7" s="321" t="s">
        <v>72</v>
      </c>
      <c r="H7" s="321"/>
    </row>
    <row r="8" spans="1:13" ht="14.1">
      <c r="A8" s="322"/>
      <c r="B8" s="323" t="s">
        <v>487</v>
      </c>
      <c r="C8" s="324" t="s">
        <v>488</v>
      </c>
      <c r="D8" s="324" t="s">
        <v>489</v>
      </c>
      <c r="E8" s="324" t="s">
        <v>482</v>
      </c>
      <c r="F8" s="325" t="s">
        <v>487</v>
      </c>
      <c r="G8" s="325" t="s">
        <v>40</v>
      </c>
      <c r="H8" s="325" t="s">
        <v>41</v>
      </c>
      <c r="I8" s="2" t="s">
        <v>151</v>
      </c>
    </row>
    <row r="9" spans="1:13" ht="14.4" thickBot="1">
      <c r="A9" s="326"/>
      <c r="B9" s="323">
        <v>2023</v>
      </c>
      <c r="C9" s="324">
        <v>2023</v>
      </c>
      <c r="D9" s="324">
        <v>2024</v>
      </c>
      <c r="E9" s="324">
        <v>2024</v>
      </c>
      <c r="F9" s="325">
        <v>2024</v>
      </c>
      <c r="G9" s="325"/>
      <c r="H9" s="325"/>
      <c r="I9" s="315" t="s">
        <v>152</v>
      </c>
      <c r="J9" s="315" t="s">
        <v>153</v>
      </c>
      <c r="K9" s="315" t="s">
        <v>154</v>
      </c>
      <c r="L9" s="315" t="s">
        <v>40</v>
      </c>
      <c r="M9" s="315" t="s">
        <v>41</v>
      </c>
    </row>
    <row r="10" spans="1:13" ht="23.25" customHeight="1" thickTop="1">
      <c r="A10" s="327" t="s">
        <v>155</v>
      </c>
      <c r="B10" s="328">
        <v>223.79233488116336</v>
      </c>
      <c r="C10" s="329">
        <v>208.28516382250868</v>
      </c>
      <c r="D10" s="330">
        <v>207.58968898634387</v>
      </c>
      <c r="E10" s="329">
        <v>217.6083156920316</v>
      </c>
      <c r="F10" s="331">
        <v>257.82755834122145</v>
      </c>
      <c r="G10" s="329">
        <f>(F10/E10-1)*100</f>
        <v>18.48240152095557</v>
      </c>
      <c r="H10" s="332">
        <f>(F10/B10-1)*100</f>
        <v>15.208395532461495</v>
      </c>
      <c r="I10" s="333">
        <f>(B10*F33+B12*F31+B14*F32+B16*F34)/SUM($F$31:$F$34)</f>
        <v>252.34278444169504</v>
      </c>
      <c r="J10" s="333">
        <f>(E10*E33+E12*E31+E14*E32+E16*E34)/SUM($F$31:$F$34)</f>
        <v>241.60249399545867</v>
      </c>
      <c r="K10" s="333">
        <f>(F10*$F$33+F12*$F$31+F14*$F$32+F16*$F$34)/SUM($F$31:$F$34)</f>
        <v>301.09620931661658</v>
      </c>
      <c r="L10" s="316">
        <f>K10/J10-1</f>
        <v>0.24624627973532509</v>
      </c>
      <c r="M10" s="316">
        <f>K10/I10-1</f>
        <v>0.19320316601399101</v>
      </c>
    </row>
    <row r="11" spans="1:13" ht="23.25" customHeight="1">
      <c r="A11" s="334" t="s">
        <v>156</v>
      </c>
      <c r="B11" s="335">
        <v>260.66151695100092</v>
      </c>
      <c r="C11" s="336">
        <v>272.21806363453931</v>
      </c>
      <c r="D11" s="337">
        <v>250.69219491663171</v>
      </c>
      <c r="E11" s="336">
        <v>263.97853859649308</v>
      </c>
      <c r="F11" s="338">
        <v>304.08152434423636</v>
      </c>
      <c r="G11" s="329">
        <f t="shared" ref="G11:G21" si="0">(F11/E11-1)*100</f>
        <v>15.191759891148982</v>
      </c>
      <c r="H11" s="339">
        <f t="shared" ref="H11:H21" si="1">(F11/B11-1)*100</f>
        <v>16.657620925837513</v>
      </c>
    </row>
    <row r="12" spans="1:13" ht="23.25" customHeight="1">
      <c r="A12" s="334" t="s">
        <v>157</v>
      </c>
      <c r="B12" s="335">
        <v>280.08675054580448</v>
      </c>
      <c r="C12" s="336">
        <v>273.70591024398806</v>
      </c>
      <c r="D12" s="337">
        <v>267.9239314623232</v>
      </c>
      <c r="E12" s="336">
        <v>298.36186693019971</v>
      </c>
      <c r="F12" s="338">
        <v>360.56617323981391</v>
      </c>
      <c r="G12" s="329">
        <f t="shared" si="0"/>
        <v>20.848611436047413</v>
      </c>
      <c r="H12" s="339">
        <f t="shared" si="1"/>
        <v>28.733748575103736</v>
      </c>
      <c r="I12" s="2" t="s">
        <v>158</v>
      </c>
    </row>
    <row r="13" spans="1:13" ht="23.25" customHeight="1">
      <c r="A13" s="334" t="s">
        <v>159</v>
      </c>
      <c r="B13" s="335">
        <v>347.4199134906649</v>
      </c>
      <c r="C13" s="336">
        <v>339.56775687246608</v>
      </c>
      <c r="D13" s="337">
        <v>340.31224501999941</v>
      </c>
      <c r="E13" s="336">
        <v>356.46376147005293</v>
      </c>
      <c r="F13" s="338">
        <v>427.70629853296458</v>
      </c>
      <c r="G13" s="329">
        <f t="shared" si="0"/>
        <v>19.985912949217656</v>
      </c>
      <c r="H13" s="339">
        <f t="shared" si="1"/>
        <v>23.109321580225696</v>
      </c>
      <c r="I13" s="315" t="s">
        <v>152</v>
      </c>
      <c r="J13" s="315" t="s">
        <v>153</v>
      </c>
      <c r="K13" s="315" t="s">
        <v>154</v>
      </c>
      <c r="L13" s="315" t="s">
        <v>40</v>
      </c>
      <c r="M13" s="315" t="s">
        <v>41</v>
      </c>
    </row>
    <row r="14" spans="1:13" ht="23.25" customHeight="1">
      <c r="A14" s="334" t="s">
        <v>160</v>
      </c>
      <c r="B14" s="335">
        <v>236.14500303692287</v>
      </c>
      <c r="C14" s="336">
        <v>233.28134572347008</v>
      </c>
      <c r="D14" s="337">
        <v>227.23526059881291</v>
      </c>
      <c r="E14" s="336">
        <v>260.6335344002261</v>
      </c>
      <c r="F14" s="338">
        <v>291.89034447474791</v>
      </c>
      <c r="G14" s="329">
        <f t="shared" si="0"/>
        <v>11.992627942697576</v>
      </c>
      <c r="H14" s="339">
        <f t="shared" si="1"/>
        <v>23.606403150994847</v>
      </c>
      <c r="I14" s="333">
        <f>(B11*$F$33+B13*$F$31+B15*$F$32+B17*$F$34)/SUM($F$31:$F$34)</f>
        <v>301.49414027349741</v>
      </c>
      <c r="J14" s="333">
        <f t="shared" ref="J14" si="2">(E11*$F$33+E13*$F$31+E15*$F$32+E17*$F$34)/SUM($F$31:$F$34)</f>
        <v>310.29071007182688</v>
      </c>
      <c r="K14" s="333">
        <f>(F11*$F$33+F13*$F$31+F15*$F$32+F17*$F$34)/SUM($F$31:$F$34)</f>
        <v>354.61648122666389</v>
      </c>
      <c r="L14" s="316">
        <f>K14/J14-1</f>
        <v>0.14285239524114779</v>
      </c>
      <c r="M14" s="316">
        <f>K14/I14-1</f>
        <v>0.1761969267627459</v>
      </c>
    </row>
    <row r="15" spans="1:13" ht="23.25" customHeight="1">
      <c r="A15" s="334" t="s">
        <v>161</v>
      </c>
      <c r="B15" s="335">
        <v>298.74694139459717</v>
      </c>
      <c r="C15" s="336">
        <v>288.64541797316832</v>
      </c>
      <c r="D15" s="337">
        <v>286.46117512577712</v>
      </c>
      <c r="E15" s="336">
        <v>311.08032784124816</v>
      </c>
      <c r="F15" s="338">
        <v>347.18591798872927</v>
      </c>
      <c r="G15" s="329">
        <f t="shared" si="0"/>
        <v>11.606516682696387</v>
      </c>
      <c r="H15" s="339">
        <f t="shared" si="1"/>
        <v>16.214049378384065</v>
      </c>
    </row>
    <row r="16" spans="1:13" ht="23.25" customHeight="1">
      <c r="A16" s="334" t="s">
        <v>162</v>
      </c>
      <c r="B16" s="335">
        <v>382.50806276907332</v>
      </c>
      <c r="C16" s="336">
        <v>369.58500367706893</v>
      </c>
      <c r="D16" s="337">
        <v>370.11907493259565</v>
      </c>
      <c r="E16" s="336">
        <v>387.83078146043164</v>
      </c>
      <c r="F16" s="338">
        <v>414.34002047769383</v>
      </c>
      <c r="G16" s="329">
        <f t="shared" si="0"/>
        <v>6.8352591605642887</v>
      </c>
      <c r="H16" s="339">
        <f t="shared" si="1"/>
        <v>8.32190502814003</v>
      </c>
      <c r="I16" s="2" t="s">
        <v>163</v>
      </c>
    </row>
    <row r="17" spans="1:13" ht="23.25" customHeight="1">
      <c r="A17" s="334" t="s">
        <v>164</v>
      </c>
      <c r="B17" s="335">
        <v>409.01811426449444</v>
      </c>
      <c r="C17" s="336">
        <v>412.36624180195378</v>
      </c>
      <c r="D17" s="337">
        <v>414.87640430226048</v>
      </c>
      <c r="E17" s="336">
        <v>431.13218975358018</v>
      </c>
      <c r="F17" s="338">
        <v>468.96075287384662</v>
      </c>
      <c r="G17" s="329">
        <f t="shared" si="0"/>
        <v>8.7742376976972949</v>
      </c>
      <c r="H17" s="339">
        <f t="shared" si="1"/>
        <v>14.655252791711293</v>
      </c>
      <c r="I17" s="315" t="s">
        <v>165</v>
      </c>
      <c r="J17" s="315" t="s">
        <v>166</v>
      </c>
      <c r="K17" s="315" t="s">
        <v>167</v>
      </c>
      <c r="L17" s="315" t="s">
        <v>40</v>
      </c>
      <c r="M17" s="315" t="s">
        <v>41</v>
      </c>
    </row>
    <row r="18" spans="1:13" ht="23.25" customHeight="1">
      <c r="A18" s="334" t="s">
        <v>168</v>
      </c>
      <c r="B18" s="335">
        <v>860.29628557477679</v>
      </c>
      <c r="C18" s="336">
        <v>746.6879160563152</v>
      </c>
      <c r="D18" s="337">
        <v>875.67357777630843</v>
      </c>
      <c r="E18" s="336">
        <v>767.84125683496859</v>
      </c>
      <c r="F18" s="338">
        <v>975.26172970618711</v>
      </c>
      <c r="G18" s="329">
        <f t="shared" si="0"/>
        <v>27.013457667826145</v>
      </c>
      <c r="H18" s="339">
        <f t="shared" si="1"/>
        <v>13.363470941246725</v>
      </c>
      <c r="I18" s="38">
        <f>AVERAGE(B18,B20)</f>
        <v>595.17229506881154</v>
      </c>
      <c r="J18" s="38">
        <f t="shared" ref="J18" si="3">AVERAGE(E18,E20)</f>
        <v>631.05090988704126</v>
      </c>
      <c r="K18" s="38">
        <f>AVERAGE(F18,F20)</f>
        <v>810.63350392524933</v>
      </c>
      <c r="L18" s="37">
        <f>K18/J18-1</f>
        <v>0.28457703051304306</v>
      </c>
      <c r="M18" s="37">
        <f>K18/I18-1</f>
        <v>0.36201484955130003</v>
      </c>
    </row>
    <row r="19" spans="1:13" ht="23.25" customHeight="1">
      <c r="A19" s="334" t="s">
        <v>169</v>
      </c>
      <c r="B19" s="335">
        <v>1033.6072026683667</v>
      </c>
      <c r="C19" s="336">
        <v>973.97259490617455</v>
      </c>
      <c r="D19" s="337">
        <v>972.72682810653862</v>
      </c>
      <c r="E19" s="336">
        <v>962.0242294411255</v>
      </c>
      <c r="F19" s="338">
        <v>1123.4032955666946</v>
      </c>
      <c r="G19" s="329">
        <f t="shared" si="0"/>
        <v>16.77494819640042</v>
      </c>
      <c r="H19" s="339">
        <f t="shared" si="1"/>
        <v>8.687641946235459</v>
      </c>
      <c r="I19" s="2" t="s">
        <v>170</v>
      </c>
    </row>
    <row r="20" spans="1:13" ht="23.25" customHeight="1">
      <c r="A20" s="334" t="s">
        <v>171</v>
      </c>
      <c r="B20" s="335">
        <v>330.04830456284617</v>
      </c>
      <c r="C20" s="336">
        <v>320.51596776770538</v>
      </c>
      <c r="D20" s="337">
        <v>410.0300026621963</v>
      </c>
      <c r="E20" s="336">
        <v>494.26056293911398</v>
      </c>
      <c r="F20" s="338">
        <v>646.00527814431155</v>
      </c>
      <c r="G20" s="329">
        <f t="shared" si="0"/>
        <v>30.701360088866814</v>
      </c>
      <c r="H20" s="339">
        <f t="shared" si="1"/>
        <v>95.730524657581554</v>
      </c>
      <c r="I20" s="315" t="s">
        <v>165</v>
      </c>
      <c r="J20" s="315" t="s">
        <v>166</v>
      </c>
      <c r="K20" s="315" t="s">
        <v>167</v>
      </c>
      <c r="L20" s="315" t="s">
        <v>40</v>
      </c>
      <c r="M20" s="315" t="s">
        <v>41</v>
      </c>
    </row>
    <row r="21" spans="1:13" ht="23.25" customHeight="1" thickBot="1">
      <c r="A21" s="340" t="s">
        <v>172</v>
      </c>
      <c r="B21" s="341">
        <v>405.58268025039405</v>
      </c>
      <c r="C21" s="342">
        <v>396.72335327497495</v>
      </c>
      <c r="D21" s="343">
        <v>467.15788413727961</v>
      </c>
      <c r="E21" s="342">
        <v>543.08196117426053</v>
      </c>
      <c r="F21" s="344">
        <v>659.38532869532025</v>
      </c>
      <c r="G21" s="329">
        <f t="shared" si="0"/>
        <v>21.415435576167319</v>
      </c>
      <c r="H21" s="345">
        <f t="shared" si="1"/>
        <v>62.577289614101957</v>
      </c>
      <c r="I21" s="38">
        <f>AVERAGE(B19,B20)</f>
        <v>681.82775361560641</v>
      </c>
      <c r="J21" s="38">
        <f>AVERAGE(E19,E20)</f>
        <v>728.14239619011971</v>
      </c>
      <c r="K21" s="38">
        <f>AVERAGE(F19,F20)</f>
        <v>884.70428685550314</v>
      </c>
      <c r="L21" s="37">
        <f>K21/J21-1</f>
        <v>0.2150154852739885</v>
      </c>
      <c r="M21" s="37">
        <f>K21/I21-1</f>
        <v>0.29754807158271279</v>
      </c>
    </row>
    <row r="27" spans="1:13" ht="14.1" thickBot="1"/>
    <row r="28" spans="1:13">
      <c r="B28" s="346" t="s">
        <v>495</v>
      </c>
      <c r="C28" s="347" t="s">
        <v>496</v>
      </c>
      <c r="D28" s="347" t="s">
        <v>497</v>
      </c>
      <c r="E28" s="347" t="s">
        <v>498</v>
      </c>
      <c r="F28" s="348" t="s">
        <v>499</v>
      </c>
      <c r="G28" s="349" t="s">
        <v>173</v>
      </c>
      <c r="H28" s="350"/>
    </row>
    <row r="29" spans="1:13" ht="14.1" thickBot="1">
      <c r="B29" s="351">
        <v>43830</v>
      </c>
      <c r="C29" s="352">
        <v>44196</v>
      </c>
      <c r="D29" s="352">
        <v>44561</v>
      </c>
      <c r="E29" s="352">
        <v>44926</v>
      </c>
      <c r="F29" s="353">
        <v>45291</v>
      </c>
      <c r="G29" s="354" t="s">
        <v>174</v>
      </c>
      <c r="H29" s="355" t="s">
        <v>175</v>
      </c>
    </row>
    <row r="30" spans="1:13" ht="28.5" thickTop="1">
      <c r="A30" s="356" t="s">
        <v>176</v>
      </c>
      <c r="B30" s="357">
        <v>4939630</v>
      </c>
      <c r="C30" s="358">
        <v>5179104</v>
      </c>
      <c r="D30" s="359">
        <v>4661140</v>
      </c>
      <c r="E30" s="358">
        <v>4915423</v>
      </c>
      <c r="F30" s="360">
        <v>5246405</v>
      </c>
      <c r="G30" s="361">
        <v>1.5177183854850451</v>
      </c>
      <c r="H30" s="362">
        <v>6.7335405315066543</v>
      </c>
    </row>
    <row r="31" spans="1:13" ht="14.1">
      <c r="A31" s="363" t="s">
        <v>177</v>
      </c>
      <c r="B31" s="364">
        <v>970176</v>
      </c>
      <c r="C31" s="365">
        <v>957253</v>
      </c>
      <c r="D31" s="366">
        <v>705345</v>
      </c>
      <c r="E31" s="365">
        <v>830180</v>
      </c>
      <c r="F31" s="367">
        <v>871314</v>
      </c>
      <c r="G31" s="368">
        <v>-2.6511016211013039</v>
      </c>
      <c r="H31" s="369">
        <v>4.9548290732130296</v>
      </c>
    </row>
    <row r="32" spans="1:13" ht="14.1">
      <c r="A32" s="363" t="s">
        <v>178</v>
      </c>
      <c r="B32" s="364">
        <v>1871792</v>
      </c>
      <c r="C32" s="365">
        <v>1893571</v>
      </c>
      <c r="D32" s="366">
        <v>1207786</v>
      </c>
      <c r="E32" s="365">
        <v>1414714</v>
      </c>
      <c r="F32" s="367">
        <v>1446416</v>
      </c>
      <c r="G32" s="368">
        <v>-6.2418762967809354</v>
      </c>
      <c r="H32" s="369">
        <v>2.2408769546353513</v>
      </c>
    </row>
    <row r="33" spans="1:8" ht="14.1">
      <c r="A33" s="363" t="s">
        <v>179</v>
      </c>
      <c r="B33" s="364">
        <v>1710898</v>
      </c>
      <c r="C33" s="365">
        <v>1920101</v>
      </c>
      <c r="D33" s="366">
        <v>1853510</v>
      </c>
      <c r="E33" s="365">
        <v>1732460</v>
      </c>
      <c r="F33" s="367">
        <v>2053927</v>
      </c>
      <c r="G33" s="368">
        <v>4.6743376167326378</v>
      </c>
      <c r="H33" s="369">
        <v>18.555522205418896</v>
      </c>
    </row>
    <row r="34" spans="1:8" ht="28.2">
      <c r="A34" s="363" t="s">
        <v>180</v>
      </c>
      <c r="B34" s="364">
        <v>376577</v>
      </c>
      <c r="C34" s="365">
        <v>451421</v>
      </c>
      <c r="D34" s="366">
        <v>451014</v>
      </c>
      <c r="E34" s="365">
        <v>438982</v>
      </c>
      <c r="F34" s="367">
        <v>444785</v>
      </c>
      <c r="G34" s="368">
        <v>4.2495251157760761</v>
      </c>
      <c r="H34" s="369">
        <v>1.321922083365612</v>
      </c>
    </row>
    <row r="35" spans="1:8" ht="14.4" thickBot="1">
      <c r="A35" s="370" t="s">
        <v>181</v>
      </c>
      <c r="B35" s="371">
        <v>10238</v>
      </c>
      <c r="C35" s="372">
        <v>10758</v>
      </c>
      <c r="D35" s="373">
        <v>7550</v>
      </c>
      <c r="E35" s="372">
        <v>10758</v>
      </c>
      <c r="F35" s="374">
        <v>17054</v>
      </c>
      <c r="G35" s="368">
        <v>13.606396174976542</v>
      </c>
      <c r="H35" s="375">
        <v>58.523889198735837</v>
      </c>
    </row>
    <row r="36" spans="1:8" ht="14.7" thickTop="1" thickBot="1">
      <c r="A36" s="376" t="s">
        <v>182</v>
      </c>
      <c r="B36" s="364">
        <v>396128.73759972042</v>
      </c>
      <c r="C36" s="365">
        <v>630525.75122875546</v>
      </c>
      <c r="D36" s="366">
        <v>535284.92384218785</v>
      </c>
      <c r="E36" s="365">
        <v>559064.38548850967</v>
      </c>
      <c r="F36" s="367">
        <v>667055.68733472005</v>
      </c>
      <c r="G36" s="368">
        <v>19.627233709569492</v>
      </c>
      <c r="H36" s="369">
        <f>(F36/E36-1)*100</f>
        <v>19.316433786396136</v>
      </c>
    </row>
    <row r="37" spans="1:8" ht="14.7" thickTop="1" thickBot="1">
      <c r="A37" s="376" t="s">
        <v>183</v>
      </c>
      <c r="B37" s="371">
        <v>724231.80209709122</v>
      </c>
      <c r="C37" s="372">
        <v>696635.62056103267</v>
      </c>
      <c r="D37" s="373">
        <v>795413.50837110472</v>
      </c>
      <c r="E37" s="372">
        <v>668633.09761909652</v>
      </c>
      <c r="F37" s="374">
        <v>605012.10210556793</v>
      </c>
      <c r="G37" s="368">
        <v>-13.320213746920583</v>
      </c>
      <c r="H37" s="375">
        <f t="shared" ref="H37:H39" si="4">(F37/E37-1)*100</f>
        <v>-9.515083195862351</v>
      </c>
    </row>
    <row r="38" spans="1:8" ht="14.7" thickTop="1" thickBot="1">
      <c r="A38" s="376" t="s">
        <v>184</v>
      </c>
      <c r="B38" s="364">
        <v>51707.69239658703</v>
      </c>
      <c r="C38" s="365">
        <v>98512.808518667705</v>
      </c>
      <c r="D38" s="366">
        <v>94427.943010046452</v>
      </c>
      <c r="E38" s="365">
        <v>152540.46631617605</v>
      </c>
      <c r="F38" s="367">
        <v>147350.82186666047</v>
      </c>
      <c r="G38" s="368">
        <v>35.298503652070281</v>
      </c>
      <c r="H38" s="369">
        <f t="shared" si="4"/>
        <v>-3.4021427722390918</v>
      </c>
    </row>
    <row r="39" spans="1:8" ht="14.7" thickTop="1" thickBot="1">
      <c r="A39" s="376" t="s">
        <v>185</v>
      </c>
      <c r="B39" s="371">
        <v>374702.75122970896</v>
      </c>
      <c r="C39" s="372">
        <v>384614.42156258627</v>
      </c>
      <c r="D39" s="373">
        <v>234637.32148515349</v>
      </c>
      <c r="E39" s="372">
        <v>208795.64487097581</v>
      </c>
      <c r="F39" s="374">
        <v>203318.5075041547</v>
      </c>
      <c r="G39" s="377">
        <v>-27.69965108453486</v>
      </c>
      <c r="H39" s="375">
        <f t="shared" si="4"/>
        <v>-2.6232047944322212</v>
      </c>
    </row>
    <row r="40" spans="1:8" ht="14.1" thickTop="1"/>
  </sheetData>
  <pageMargins left="0.70866141732283472" right="0.70866141732283472" top="0.74803149606299213" bottom="0.74803149606299213" header="0.31496062992125984" footer="0.31496062992125984"/>
  <pageSetup paperSize="9" scale="87" firstPageNumber="17" orientation="portrait" useFirstPageNumber="1" r:id="rId1"/>
  <headerFooter>
    <oddHeader>&amp;LComité de Prévision et de Conjoncture&amp;RTableau de bord de l’économie - 2ème trimestre 2024</oddHeader>
    <oddFooter>&amp;C&amp;"Arial,Normal"&amp;P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ECFA-26DF-41ED-AB77-49FAA789D997}">
  <sheetPr codeName="Feuil11">
    <tabColor rgb="FF00B050"/>
  </sheetPr>
  <dimension ref="A1:K221"/>
  <sheetViews>
    <sheetView view="pageBreakPreview" topLeftCell="A178" zoomScale="110" zoomScaleNormal="100" zoomScaleSheetLayoutView="110" zoomScalePageLayoutView="96" workbookViewId="0">
      <selection activeCell="G37" sqref="G37"/>
    </sheetView>
  </sheetViews>
  <sheetFormatPr baseColWidth="10" defaultColWidth="11.44140625" defaultRowHeight="13.8"/>
  <cols>
    <col min="1" max="4" width="9.5546875" style="2" customWidth="1"/>
    <col min="5" max="8" width="8.5546875" style="2" customWidth="1"/>
    <col min="9" max="9" width="1" style="2" customWidth="1"/>
    <col min="10" max="16384" width="11.44140625" style="2"/>
  </cols>
  <sheetData>
    <row r="1" spans="1:9" ht="10.5" customHeight="1">
      <c r="A1" s="186"/>
      <c r="B1" s="186"/>
      <c r="C1" s="186"/>
      <c r="D1" s="186"/>
      <c r="E1" s="186"/>
      <c r="F1" s="186"/>
      <c r="G1" s="186"/>
      <c r="H1" s="186"/>
      <c r="I1" s="186"/>
    </row>
    <row r="2" spans="1:9" ht="10.5" customHeight="1">
      <c r="A2" s="186"/>
      <c r="B2" s="186"/>
      <c r="C2" s="186"/>
      <c r="D2" s="186"/>
      <c r="E2" s="186"/>
      <c r="F2" s="186"/>
      <c r="G2" s="186"/>
      <c r="H2" s="186"/>
      <c r="I2" s="186"/>
    </row>
    <row r="3" spans="1:9" ht="15">
      <c r="A3" s="186"/>
      <c r="B3" s="378" t="s">
        <v>95</v>
      </c>
      <c r="C3" s="186"/>
      <c r="D3" s="186"/>
      <c r="E3" s="186"/>
      <c r="F3" s="186"/>
      <c r="G3" s="186"/>
      <c r="H3" s="186"/>
      <c r="I3" s="186"/>
    </row>
    <row r="4" spans="1:9" ht="15">
      <c r="A4" s="186"/>
      <c r="B4" s="378"/>
      <c r="C4" s="186"/>
      <c r="D4" s="186"/>
      <c r="E4" s="186"/>
      <c r="F4" s="186"/>
      <c r="G4" s="186"/>
      <c r="H4" s="186"/>
      <c r="I4" s="186"/>
    </row>
    <row r="5" spans="1:9" ht="15">
      <c r="A5" s="186"/>
      <c r="B5" s="378"/>
      <c r="C5" s="378"/>
      <c r="D5" s="378"/>
      <c r="E5" s="186"/>
      <c r="F5" s="186"/>
      <c r="G5" s="186"/>
      <c r="H5" s="186"/>
      <c r="I5" s="186"/>
    </row>
    <row r="6" spans="1:9" ht="10.5" customHeight="1">
      <c r="A6" s="186"/>
      <c r="B6" s="378"/>
      <c r="C6" s="378"/>
      <c r="D6" s="378"/>
      <c r="E6" s="186"/>
      <c r="F6" s="186"/>
      <c r="G6" s="186"/>
      <c r="H6" s="186"/>
      <c r="I6" s="186"/>
    </row>
    <row r="7" spans="1:9" ht="21" customHeight="1">
      <c r="A7" s="867" t="s">
        <v>186</v>
      </c>
      <c r="B7" s="867"/>
      <c r="C7" s="867"/>
      <c r="D7" s="867"/>
      <c r="E7" s="867"/>
      <c r="F7" s="867"/>
      <c r="G7" s="867"/>
      <c r="H7" s="867"/>
    </row>
    <row r="8" spans="1:9" ht="12" customHeight="1">
      <c r="A8" s="379"/>
      <c r="B8" s="379"/>
      <c r="C8" s="379"/>
      <c r="D8" s="379"/>
      <c r="E8" s="379"/>
      <c r="F8" s="379"/>
      <c r="G8" s="379"/>
    </row>
    <row r="21" ht="12" customHeight="1"/>
    <row r="36" ht="12" customHeight="1"/>
    <row r="46" ht="12" customHeight="1"/>
    <row r="56" spans="1:8" ht="21" customHeight="1">
      <c r="A56" s="867" t="s">
        <v>187</v>
      </c>
      <c r="B56" s="867"/>
      <c r="C56" s="867"/>
      <c r="D56" s="867"/>
      <c r="E56" s="867"/>
      <c r="F56" s="867"/>
      <c r="G56" s="867"/>
      <c r="H56" s="867"/>
    </row>
    <row r="57" spans="1:8" ht="12" customHeight="1"/>
    <row r="58" spans="1:8" ht="10.5" customHeight="1"/>
    <row r="59" spans="1:8" ht="10.5" customHeight="1"/>
    <row r="60" spans="1:8" ht="10.5" customHeight="1"/>
    <row r="61" spans="1:8" ht="10.5" customHeight="1"/>
    <row r="62" spans="1:8" ht="10.5" customHeight="1"/>
    <row r="63" spans="1:8" ht="10.5" customHeight="1"/>
    <row r="64" spans="1:8" ht="10.5" customHeight="1"/>
    <row r="65" spans="1:8" ht="10.5" customHeight="1"/>
    <row r="66" spans="1:8" ht="10.5" customHeight="1"/>
    <row r="67" spans="1:8" ht="10.5" customHeight="1"/>
    <row r="68" spans="1:8" ht="10.5" customHeight="1"/>
    <row r="69" spans="1:8" ht="10.5" customHeight="1"/>
    <row r="70" spans="1:8" ht="10.5" customHeight="1"/>
    <row r="71" spans="1:8" ht="10.5" customHeight="1"/>
    <row r="72" spans="1:8" ht="10.5" customHeight="1"/>
    <row r="73" spans="1:8" ht="21" customHeight="1">
      <c r="A73" s="867" t="s">
        <v>188</v>
      </c>
      <c r="B73" s="867"/>
      <c r="C73" s="867"/>
      <c r="D73" s="867"/>
      <c r="E73" s="867"/>
      <c r="F73" s="867"/>
      <c r="G73" s="867"/>
      <c r="H73" s="867"/>
    </row>
    <row r="74" spans="1:8" ht="9.75" customHeight="1">
      <c r="A74" s="186"/>
      <c r="B74" s="186"/>
      <c r="C74" s="186"/>
      <c r="D74" s="186"/>
      <c r="E74" s="186"/>
      <c r="F74" s="186"/>
      <c r="G74" s="186"/>
    </row>
    <row r="88" ht="12" customHeight="1"/>
    <row r="111" spans="11:11">
      <c r="K111" s="2" t="s">
        <v>189</v>
      </c>
    </row>
    <row r="127" spans="1:8" ht="10.5" customHeight="1"/>
    <row r="128" spans="1:8" ht="21" customHeight="1">
      <c r="A128" s="868" t="s">
        <v>190</v>
      </c>
      <c r="B128" s="868"/>
      <c r="C128" s="868"/>
      <c r="D128" s="868"/>
      <c r="E128" s="868"/>
      <c r="F128" s="868"/>
      <c r="G128" s="868"/>
      <c r="H128" s="868"/>
    </row>
    <row r="129" ht="12"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spans="1:7" ht="10.5" customHeight="1"/>
    <row r="146" spans="1:7" ht="10.5" customHeight="1"/>
    <row r="147" spans="1:7" ht="10.5" customHeight="1"/>
    <row r="148" spans="1:7" ht="10.5" customHeight="1"/>
    <row r="149" spans="1:7" ht="12" customHeight="1">
      <c r="A149" s="380"/>
      <c r="B149" s="380"/>
      <c r="C149" s="380"/>
      <c r="D149" s="380"/>
      <c r="E149" s="380"/>
      <c r="F149" s="380"/>
      <c r="G149" s="380"/>
    </row>
    <row r="169" spans="1:8" ht="21" customHeight="1">
      <c r="A169" s="868" t="s">
        <v>191</v>
      </c>
      <c r="B169" s="868"/>
      <c r="C169" s="868"/>
      <c r="D169" s="868"/>
      <c r="E169" s="868"/>
      <c r="F169" s="868"/>
      <c r="G169" s="868"/>
      <c r="H169" s="868"/>
    </row>
    <row r="170" spans="1:8" ht="12" customHeight="1">
      <c r="A170" s="380"/>
      <c r="B170" s="380"/>
      <c r="C170" s="380"/>
      <c r="D170" s="380"/>
      <c r="E170" s="380"/>
      <c r="F170" s="380"/>
      <c r="G170" s="380"/>
    </row>
    <row r="186" spans="1:8" ht="19.5">
      <c r="A186" s="868" t="s">
        <v>192</v>
      </c>
      <c r="B186" s="868"/>
      <c r="C186" s="868"/>
      <c r="D186" s="868"/>
      <c r="E186" s="868"/>
      <c r="F186" s="868"/>
      <c r="G186" s="868"/>
      <c r="H186" s="868"/>
    </row>
    <row r="187" spans="1:8" ht="21" customHeight="1"/>
    <row r="188" spans="1:8" ht="12" customHeight="1"/>
    <row r="203" spans="1:8" ht="12" customHeight="1"/>
    <row r="204" spans="1:8" hidden="1"/>
    <row r="205" spans="1:8" ht="21" hidden="1" customHeight="1">
      <c r="A205" s="867" t="s">
        <v>193</v>
      </c>
      <c r="B205" s="867"/>
      <c r="C205" s="867"/>
      <c r="D205" s="867"/>
      <c r="E205" s="867"/>
      <c r="F205" s="867"/>
      <c r="G205" s="867"/>
      <c r="H205" s="867"/>
    </row>
    <row r="206" spans="1:8" ht="10.5" hidden="1" customHeight="1"/>
    <row r="207" spans="1:8" hidden="1"/>
    <row r="208" spans="1:8" hidden="1"/>
    <row r="209" spans="1:8" hidden="1"/>
    <row r="210" spans="1:8" hidden="1"/>
    <row r="211" spans="1:8" hidden="1"/>
    <row r="212" spans="1:8" hidden="1"/>
    <row r="213" spans="1:8" hidden="1"/>
    <row r="214" spans="1:8" hidden="1"/>
    <row r="215" spans="1:8" hidden="1"/>
    <row r="216" spans="1:8" hidden="1"/>
    <row r="217" spans="1:8" hidden="1"/>
    <row r="218" spans="1:8" hidden="1"/>
    <row r="219" spans="1:8" ht="12" hidden="1" customHeight="1"/>
    <row r="220" spans="1:8" ht="21" customHeight="1">
      <c r="A220" s="867" t="s">
        <v>194</v>
      </c>
      <c r="B220" s="867"/>
      <c r="C220" s="867"/>
      <c r="D220" s="867"/>
      <c r="E220" s="867"/>
      <c r="F220" s="867"/>
      <c r="G220" s="867"/>
      <c r="H220" s="867"/>
    </row>
    <row r="221" spans="1:8" ht="12" customHeight="1"/>
  </sheetData>
  <mergeCells count="8">
    <mergeCell ref="A205:H205"/>
    <mergeCell ref="A220:H220"/>
    <mergeCell ref="A7:H7"/>
    <mergeCell ref="A56:H56"/>
    <mergeCell ref="A73:H73"/>
    <mergeCell ref="A128:H128"/>
    <mergeCell ref="A169:H169"/>
    <mergeCell ref="A186:H186"/>
  </mergeCells>
  <printOptions horizontalCentered="1"/>
  <pageMargins left="0.70866141732283472" right="0.70866141732283472" top="0.74803149606299213" bottom="0.74803149606299213" header="0.31496062992125984" footer="0.31496062992125984"/>
  <pageSetup paperSize="9" scale="109" firstPageNumber="18" orientation="portrait" useFirstPageNumber="1" r:id="rId1"/>
  <headerFooter>
    <oddHeader>&amp;LComité de Prévision et de Conjoncture&amp;RTableau de bord de l’économie - 2ème trimestre 2024</oddHeader>
    <oddFooter>&amp;C&amp;"Arial,Normal"&amp;P</oddFooter>
  </headerFooter>
  <rowBreaks count="4" manualBreakCount="4">
    <brk id="45" max="8" man="1"/>
    <brk id="72" max="8" man="1"/>
    <brk id="116" max="8" man="1"/>
    <brk id="168"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52E8-D339-48AC-B768-E6D8C53DFAD2}">
  <sheetPr codeName="Feuil12">
    <tabColor rgb="FF00B050"/>
  </sheetPr>
  <dimension ref="A1:K133"/>
  <sheetViews>
    <sheetView view="pageBreakPreview" topLeftCell="A57" zoomScale="130" zoomScaleNormal="100" zoomScaleSheetLayoutView="130" zoomScalePageLayoutView="115" workbookViewId="0">
      <selection activeCell="G37" sqref="G37"/>
    </sheetView>
  </sheetViews>
  <sheetFormatPr baseColWidth="10" defaultColWidth="11.44140625" defaultRowHeight="13.8"/>
  <cols>
    <col min="1" max="1" width="34.44140625" style="2" customWidth="1"/>
    <col min="2" max="3" width="9.1640625" style="2" customWidth="1"/>
    <col min="4" max="4" width="10" style="2" customWidth="1"/>
    <col min="5" max="5" width="10.1640625" style="2" customWidth="1"/>
    <col min="6" max="6" width="9.71875" style="2" customWidth="1"/>
    <col min="7" max="7" width="10" style="2" customWidth="1"/>
    <col min="8" max="8" width="10.5546875" style="2" customWidth="1"/>
    <col min="9" max="9" width="6.71875" style="2" customWidth="1"/>
    <col min="10" max="10" width="4.83203125" style="2" customWidth="1"/>
    <col min="11" max="16384" width="11.44140625" style="2"/>
  </cols>
  <sheetData>
    <row r="1" spans="1:9" ht="7" customHeight="1"/>
    <row r="2" spans="1:9" ht="28" customHeight="1">
      <c r="A2" s="871" t="s">
        <v>195</v>
      </c>
      <c r="B2" s="871"/>
      <c r="C2" s="871"/>
      <c r="D2" s="871"/>
      <c r="E2" s="871"/>
      <c r="F2" s="871"/>
      <c r="G2" s="871"/>
      <c r="H2" s="871"/>
      <c r="I2" s="871"/>
    </row>
    <row r="3" spans="1:9" ht="15">
      <c r="A3" s="381"/>
      <c r="B3" s="381"/>
      <c r="C3" s="381"/>
      <c r="D3" s="381"/>
      <c r="E3" s="381"/>
      <c r="F3" s="381"/>
      <c r="G3" s="381"/>
      <c r="H3" s="381"/>
      <c r="I3" s="381"/>
    </row>
    <row r="4" spans="1:9" ht="19.5" customHeight="1">
      <c r="A4" s="872" t="s">
        <v>186</v>
      </c>
      <c r="B4" s="873"/>
      <c r="C4" s="873"/>
      <c r="D4" s="873"/>
      <c r="E4" s="873"/>
      <c r="F4" s="873"/>
      <c r="G4" s="873"/>
      <c r="H4" s="873"/>
      <c r="I4" s="874"/>
    </row>
    <row r="5" spans="1:9" ht="15.4" customHeight="1">
      <c r="A5" s="875"/>
      <c r="B5" s="876"/>
      <c r="C5" s="876"/>
      <c r="D5" s="876"/>
      <c r="E5" s="876"/>
      <c r="F5" s="876"/>
      <c r="G5" s="876"/>
      <c r="H5" s="876"/>
      <c r="I5" s="877"/>
    </row>
    <row r="7" spans="1:9" ht="56.4">
      <c r="A7" s="382" t="s">
        <v>196</v>
      </c>
      <c r="B7" s="383" t="s">
        <v>197</v>
      </c>
      <c r="C7" s="384">
        <v>3</v>
      </c>
      <c r="D7" s="384">
        <v>4</v>
      </c>
      <c r="E7" s="384">
        <v>1</v>
      </c>
      <c r="F7" s="384">
        <v>2</v>
      </c>
      <c r="G7" s="384">
        <v>3</v>
      </c>
      <c r="H7" s="869" t="s">
        <v>198</v>
      </c>
      <c r="I7" s="869" t="s">
        <v>199</v>
      </c>
    </row>
    <row r="8" spans="1:9">
      <c r="A8" s="385" t="s">
        <v>200</v>
      </c>
      <c r="B8" s="386" t="s">
        <v>201</v>
      </c>
      <c r="C8" s="387">
        <v>2023</v>
      </c>
      <c r="D8" s="387">
        <v>2023</v>
      </c>
      <c r="E8" s="387">
        <v>2024</v>
      </c>
      <c r="F8" s="387">
        <v>2024</v>
      </c>
      <c r="G8" s="387">
        <v>2024</v>
      </c>
      <c r="H8" s="878"/>
      <c r="I8" s="878" t="s">
        <v>39</v>
      </c>
    </row>
    <row r="9" spans="1:9" ht="15">
      <c r="A9" s="388"/>
      <c r="B9" s="389"/>
      <c r="C9" s="390"/>
      <c r="D9" s="390"/>
      <c r="E9" s="390"/>
      <c r="F9" s="390"/>
      <c r="G9" s="390"/>
      <c r="H9" s="389"/>
      <c r="I9" s="391"/>
    </row>
    <row r="10" spans="1:9" ht="14.1">
      <c r="A10" s="392" t="s">
        <v>202</v>
      </c>
      <c r="B10" s="393">
        <v>3083.3450705957257</v>
      </c>
      <c r="C10" s="394">
        <v>2017.5059973225532</v>
      </c>
      <c r="D10" s="395">
        <v>2694.7939728092815</v>
      </c>
      <c r="E10" s="396">
        <v>671.35706948478276</v>
      </c>
      <c r="F10" s="395">
        <v>1491.9493450590812</v>
      </c>
      <c r="G10" s="394">
        <v>2207.6951120625945</v>
      </c>
      <c r="H10" s="397">
        <f>G10/B10*100</f>
        <v>71.600649992640967</v>
      </c>
      <c r="I10" s="398">
        <f>IF(C10&lt;&gt;0,G10/C10-1,"")*100</f>
        <v>9.4269417286710677</v>
      </c>
    </row>
    <row r="11" spans="1:9" ht="14.1">
      <c r="A11" s="399" t="s">
        <v>203</v>
      </c>
      <c r="B11" s="400">
        <v>2605.8150439985102</v>
      </c>
      <c r="C11" s="401">
        <v>1620.3193686780667</v>
      </c>
      <c r="D11" s="402">
        <v>2220.6501432660666</v>
      </c>
      <c r="E11" s="403">
        <v>566.28138331859998</v>
      </c>
      <c r="F11" s="402">
        <v>1263.6321585607998</v>
      </c>
      <c r="G11" s="401">
        <v>1862.0757343697996</v>
      </c>
      <c r="H11" s="397">
        <f t="shared" ref="H11:H23" si="0">G11/B11*100</f>
        <v>71.4584766351078</v>
      </c>
      <c r="I11" s="404">
        <f t="shared" ref="I11:I23" si="1">IF(C11&lt;&gt;0,G11/C11-1,"")*100</f>
        <v>14.920291046632951</v>
      </c>
    </row>
    <row r="12" spans="1:9" ht="14.1">
      <c r="A12" s="405" t="s">
        <v>204</v>
      </c>
      <c r="B12" s="406">
        <v>0</v>
      </c>
      <c r="C12" s="407">
        <v>0</v>
      </c>
      <c r="D12" s="408">
        <v>0</v>
      </c>
      <c r="E12" s="409">
        <v>0</v>
      </c>
      <c r="F12" s="408">
        <v>0</v>
      </c>
      <c r="G12" s="407">
        <v>0</v>
      </c>
      <c r="H12" s="410"/>
      <c r="I12" s="411"/>
    </row>
    <row r="13" spans="1:9" ht="28.2">
      <c r="A13" s="412" t="s">
        <v>205</v>
      </c>
      <c r="B13" s="406">
        <v>917.29071799999997</v>
      </c>
      <c r="C13" s="407">
        <v>549.00444637599992</v>
      </c>
      <c r="D13" s="408">
        <v>713.95301102099995</v>
      </c>
      <c r="E13" s="409">
        <v>152.78112687799998</v>
      </c>
      <c r="F13" s="408">
        <v>350.71022142100003</v>
      </c>
      <c r="G13" s="407">
        <v>530.37859346400001</v>
      </c>
      <c r="H13" s="410">
        <f t="shared" si="0"/>
        <v>57.820119952854462</v>
      </c>
      <c r="I13" s="411">
        <f t="shared" si="1"/>
        <v>-3.3926597562096039</v>
      </c>
    </row>
    <row r="14" spans="1:9" ht="28.2">
      <c r="A14" s="413" t="s">
        <v>206</v>
      </c>
      <c r="B14" s="406">
        <v>21.881001999999999</v>
      </c>
      <c r="C14" s="407">
        <v>13.965658194999998</v>
      </c>
      <c r="D14" s="408">
        <v>18.464144054999998</v>
      </c>
      <c r="E14" s="409">
        <v>5.2533803649999999</v>
      </c>
      <c r="F14" s="408">
        <v>10.134734775</v>
      </c>
      <c r="G14" s="407">
        <v>15.254594412000001</v>
      </c>
      <c r="H14" s="410">
        <f t="shared" si="0"/>
        <v>69.716160219719384</v>
      </c>
      <c r="I14" s="411">
        <f t="shared" si="1"/>
        <v>9.2293266740658844</v>
      </c>
    </row>
    <row r="15" spans="1:9" ht="14.1">
      <c r="A15" s="413" t="s">
        <v>207</v>
      </c>
      <c r="B15" s="406">
        <v>39.892924999999998</v>
      </c>
      <c r="C15" s="407">
        <v>10.151233462666667</v>
      </c>
      <c r="D15" s="408">
        <v>14.617856490666666</v>
      </c>
      <c r="E15" s="409">
        <v>3.5893210289999997</v>
      </c>
      <c r="F15" s="408">
        <v>7.0130434350000002</v>
      </c>
      <c r="G15" s="407">
        <v>10.802167181000002</v>
      </c>
      <c r="H15" s="410">
        <f t="shared" si="0"/>
        <v>27.077902111715304</v>
      </c>
      <c r="I15" s="411">
        <f t="shared" si="1"/>
        <v>6.4123608301127399</v>
      </c>
    </row>
    <row r="16" spans="1:9" ht="14.1">
      <c r="A16" s="413" t="s">
        <v>208</v>
      </c>
      <c r="B16" s="406">
        <v>1274.6330064615936</v>
      </c>
      <c r="C16" s="407">
        <v>834.02498634509993</v>
      </c>
      <c r="D16" s="408">
        <v>1178.7042836591002</v>
      </c>
      <c r="E16" s="409">
        <v>322.77200780859999</v>
      </c>
      <c r="F16" s="408">
        <v>642.68869133279998</v>
      </c>
      <c r="G16" s="407">
        <v>964.83900078179988</v>
      </c>
      <c r="H16" s="410">
        <f t="shared" si="0"/>
        <v>75.695435148051899</v>
      </c>
      <c r="I16" s="411">
        <f t="shared" si="1"/>
        <v>15.684663718524639</v>
      </c>
    </row>
    <row r="17" spans="1:9" ht="28.2">
      <c r="A17" s="413" t="s">
        <v>209</v>
      </c>
      <c r="B17" s="406">
        <v>348.25151753691688</v>
      </c>
      <c r="C17" s="407">
        <v>211.118264415</v>
      </c>
      <c r="D17" s="408">
        <v>292.010716919</v>
      </c>
      <c r="E17" s="409">
        <v>81.149045862000008</v>
      </c>
      <c r="F17" s="408">
        <v>251.69736616099999</v>
      </c>
      <c r="G17" s="407">
        <v>338.63643220799997</v>
      </c>
      <c r="H17" s="410">
        <f t="shared" si="0"/>
        <v>97.239039933861122</v>
      </c>
      <c r="I17" s="411">
        <f t="shared" si="1"/>
        <v>60.401295996984231</v>
      </c>
    </row>
    <row r="18" spans="1:9" ht="14.1">
      <c r="A18" s="414" t="s">
        <v>210</v>
      </c>
      <c r="B18" s="406">
        <v>3.865875</v>
      </c>
      <c r="C18" s="407">
        <v>2.0547798843000002</v>
      </c>
      <c r="D18" s="408">
        <v>2.9001311213000003</v>
      </c>
      <c r="E18" s="409">
        <v>0.7365013760000001</v>
      </c>
      <c r="F18" s="408">
        <v>1.3881014360000001</v>
      </c>
      <c r="G18" s="407">
        <v>2.1649463230000001</v>
      </c>
      <c r="H18" s="410">
        <f t="shared" si="0"/>
        <v>56.001456927603719</v>
      </c>
      <c r="I18" s="411">
        <f t="shared" si="1"/>
        <v>5.3614715396890444</v>
      </c>
    </row>
    <row r="19" spans="1:9" ht="14.1">
      <c r="A19" s="399" t="s">
        <v>211</v>
      </c>
      <c r="B19" s="415">
        <v>0</v>
      </c>
      <c r="C19" s="416">
        <v>0</v>
      </c>
      <c r="D19" s="417">
        <v>0</v>
      </c>
      <c r="E19" s="418">
        <v>0</v>
      </c>
      <c r="F19" s="417">
        <v>0</v>
      </c>
      <c r="G19" s="416">
        <v>0</v>
      </c>
      <c r="H19" s="419"/>
      <c r="I19" s="404"/>
    </row>
    <row r="20" spans="1:9" ht="14.1">
      <c r="A20" s="399" t="s">
        <v>212</v>
      </c>
      <c r="B20" s="415">
        <v>227.32393999999999</v>
      </c>
      <c r="C20" s="416">
        <v>194.36070714602499</v>
      </c>
      <c r="D20" s="417">
        <v>203.50104382320364</v>
      </c>
      <c r="E20" s="418">
        <v>41.678406840182774</v>
      </c>
      <c r="F20" s="417">
        <v>94.523105630931298</v>
      </c>
      <c r="G20" s="416">
        <v>131.18113250544445</v>
      </c>
      <c r="H20" s="419">
        <f t="shared" si="0"/>
        <v>57.706694906592091</v>
      </c>
      <c r="I20" s="404">
        <f t="shared" si="1"/>
        <v>-32.50635149887222</v>
      </c>
    </row>
    <row r="21" spans="1:9" ht="14.1">
      <c r="A21" s="412" t="s">
        <v>213</v>
      </c>
      <c r="B21" s="406">
        <v>0</v>
      </c>
      <c r="C21" s="407">
        <v>0</v>
      </c>
      <c r="D21" s="408">
        <v>0</v>
      </c>
      <c r="E21" s="409">
        <v>0</v>
      </c>
      <c r="F21" s="408">
        <v>0</v>
      </c>
      <c r="G21" s="407">
        <v>0</v>
      </c>
      <c r="H21" s="410"/>
      <c r="I21" s="411"/>
    </row>
    <row r="22" spans="1:9" ht="14.1">
      <c r="A22" s="412" t="s">
        <v>214</v>
      </c>
      <c r="B22" s="406">
        <v>34.600062999999999</v>
      </c>
      <c r="C22" s="407">
        <v>18.807669502</v>
      </c>
      <c r="D22" s="408">
        <v>20.838305027178649</v>
      </c>
      <c r="E22" s="409">
        <v>2.4810744910000002</v>
      </c>
      <c r="F22" s="408">
        <v>11.170972203</v>
      </c>
      <c r="G22" s="407">
        <v>16.504814592000002</v>
      </c>
      <c r="H22" s="410">
        <f t="shared" si="0"/>
        <v>47.701689421779385</v>
      </c>
      <c r="I22" s="411">
        <f t="shared" si="1"/>
        <v>-12.244233182399933</v>
      </c>
    </row>
    <row r="23" spans="1:9" ht="14.1">
      <c r="A23" s="420" t="s">
        <v>215</v>
      </c>
      <c r="B23" s="406">
        <v>250.20608659721498</v>
      </c>
      <c r="C23" s="421">
        <v>202.82592149846144</v>
      </c>
      <c r="D23" s="422">
        <v>270.64278572001143</v>
      </c>
      <c r="E23" s="423">
        <v>63.397279325999989</v>
      </c>
      <c r="F23" s="422">
        <v>133.79408086734998</v>
      </c>
      <c r="G23" s="421">
        <v>214.43824518734999</v>
      </c>
      <c r="H23" s="410">
        <f t="shared" si="0"/>
        <v>85.704647758052133</v>
      </c>
      <c r="I23" s="424">
        <f t="shared" si="1"/>
        <v>5.7252660819177681</v>
      </c>
    </row>
    <row r="24" spans="1:9" ht="14.1">
      <c r="A24" s="420" t="s">
        <v>216</v>
      </c>
      <c r="B24" s="406">
        <v>0</v>
      </c>
      <c r="C24" s="421"/>
      <c r="D24" s="422"/>
      <c r="E24" s="423"/>
      <c r="F24" s="422"/>
      <c r="G24" s="421"/>
      <c r="H24" s="410"/>
      <c r="I24" s="424"/>
    </row>
    <row r="26" spans="1:9" ht="15">
      <c r="A26" s="425"/>
      <c r="B26" s="426"/>
      <c r="C26" s="426"/>
      <c r="D26" s="426"/>
      <c r="E26" s="426"/>
      <c r="F26" s="426"/>
      <c r="G26" s="426"/>
      <c r="H26" s="426"/>
      <c r="I26" s="427"/>
    </row>
    <row r="27" spans="1:9" ht="19.5">
      <c r="A27" s="879" t="s">
        <v>217</v>
      </c>
      <c r="B27" s="868"/>
      <c r="C27" s="868"/>
      <c r="D27" s="868"/>
      <c r="E27" s="868"/>
      <c r="F27" s="868"/>
      <c r="G27" s="868"/>
      <c r="H27" s="868"/>
      <c r="I27" s="880"/>
    </row>
    <row r="28" spans="1:9" ht="15">
      <c r="A28" s="428"/>
      <c r="B28" s="429"/>
      <c r="C28" s="429"/>
      <c r="D28" s="429"/>
      <c r="E28" s="429"/>
      <c r="F28" s="429"/>
      <c r="G28" s="429"/>
      <c r="H28" s="429"/>
      <c r="I28" s="430"/>
    </row>
    <row r="29" spans="1:9" ht="56.4">
      <c r="A29" s="382" t="s">
        <v>218</v>
      </c>
      <c r="B29" s="383" t="s">
        <v>197</v>
      </c>
      <c r="C29" s="384">
        <v>3</v>
      </c>
      <c r="D29" s="384">
        <v>4</v>
      </c>
      <c r="E29" s="384">
        <v>1</v>
      </c>
      <c r="F29" s="384">
        <v>2</v>
      </c>
      <c r="G29" s="384">
        <v>3</v>
      </c>
      <c r="H29" s="869" t="s">
        <v>198</v>
      </c>
      <c r="I29" s="869" t="s">
        <v>199</v>
      </c>
    </row>
    <row r="30" spans="1:9">
      <c r="A30" s="431" t="s">
        <v>200</v>
      </c>
      <c r="B30" s="432" t="s">
        <v>201</v>
      </c>
      <c r="C30" s="433">
        <v>2023</v>
      </c>
      <c r="D30" s="433">
        <v>2023</v>
      </c>
      <c r="E30" s="433">
        <v>2024</v>
      </c>
      <c r="F30" s="433">
        <v>2024</v>
      </c>
      <c r="G30" s="433">
        <v>2024</v>
      </c>
      <c r="H30" s="870"/>
      <c r="I30" s="870" t="s">
        <v>39</v>
      </c>
    </row>
    <row r="31" spans="1:9" ht="15">
      <c r="A31" s="388"/>
      <c r="B31" s="389"/>
      <c r="C31" s="390"/>
      <c r="D31" s="390"/>
      <c r="E31" s="390"/>
      <c r="F31" s="390"/>
      <c r="G31" s="390"/>
      <c r="H31" s="389"/>
      <c r="I31" s="391"/>
    </row>
    <row r="32" spans="1:9">
      <c r="A32" s="434" t="s">
        <v>217</v>
      </c>
      <c r="B32" s="435">
        <v>3669.6566637948245</v>
      </c>
      <c r="C32" s="436">
        <v>2473.9865937278328</v>
      </c>
      <c r="D32" s="437">
        <v>6000.848541901245</v>
      </c>
      <c r="E32" s="436">
        <v>6835.8051034496712</v>
      </c>
      <c r="F32" s="437">
        <v>1804.9097306569984</v>
      </c>
      <c r="G32" s="438">
        <v>2696.441334682489</v>
      </c>
      <c r="H32" s="439">
        <f>G32/B32*100</f>
        <v>73.479390082615396</v>
      </c>
      <c r="I32" s="411">
        <f>IF(C32&lt;&gt;0,G32/C32-1,"")*100</f>
        <v>8.9917520781492399</v>
      </c>
    </row>
    <row r="33" spans="1:11">
      <c r="A33" s="440" t="s">
        <v>219</v>
      </c>
      <c r="B33" s="435">
        <v>2282.7113868737338</v>
      </c>
      <c r="C33" s="436">
        <v>1640.3073407282382</v>
      </c>
      <c r="D33" s="437">
        <v>3906.9328612740101</v>
      </c>
      <c r="E33" s="436">
        <v>4455.2346211303966</v>
      </c>
      <c r="F33" s="437">
        <v>1196.5776141473725</v>
      </c>
      <c r="G33" s="438">
        <v>1850.8208846104505</v>
      </c>
      <c r="H33" s="439">
        <f t="shared" ref="H33:H51" si="2">G33/B33*100</f>
        <v>81.079933944046473</v>
      </c>
      <c r="I33" s="411">
        <f t="shared" ref="I33:I51" si="3">IF(C33&lt;&gt;0,G33/C33-1,"")*100</f>
        <v>12.833786611523168</v>
      </c>
      <c r="K33" s="441">
        <f>G33-C33</f>
        <v>210.51354388221239</v>
      </c>
    </row>
    <row r="34" spans="1:11">
      <c r="A34" s="442" t="s">
        <v>220</v>
      </c>
      <c r="B34" s="435">
        <v>1072.6490446336588</v>
      </c>
      <c r="C34" s="436">
        <v>736.12450012524744</v>
      </c>
      <c r="D34" s="437">
        <v>1708.0969169247269</v>
      </c>
      <c r="E34" s="436">
        <v>1975.6188092235873</v>
      </c>
      <c r="F34" s="437">
        <v>536.03733738053347</v>
      </c>
      <c r="G34" s="438">
        <v>804.90075547761569</v>
      </c>
      <c r="H34" s="439">
        <f t="shared" si="2"/>
        <v>75.038593424796545</v>
      </c>
      <c r="I34" s="411">
        <f t="shared" si="3"/>
        <v>9.3430194675854885</v>
      </c>
      <c r="K34" s="441">
        <f t="shared" ref="K34:K55" si="4">G34-C34</f>
        <v>68.776255352368253</v>
      </c>
    </row>
    <row r="35" spans="1:11">
      <c r="A35" s="442" t="s">
        <v>221</v>
      </c>
      <c r="B35" s="435">
        <v>260.39128279167539</v>
      </c>
      <c r="C35" s="436">
        <v>142.91635410399212</v>
      </c>
      <c r="D35" s="437">
        <v>372.46300582678282</v>
      </c>
      <c r="E35" s="436">
        <v>409.29971414600629</v>
      </c>
      <c r="F35" s="437">
        <v>131.80471298167342</v>
      </c>
      <c r="G35" s="438">
        <v>221.39051164325201</v>
      </c>
      <c r="H35" s="439">
        <f t="shared" si="2"/>
        <v>85.022243936013126</v>
      </c>
      <c r="I35" s="411">
        <f t="shared" si="3"/>
        <v>54.909151602173331</v>
      </c>
      <c r="K35" s="441">
        <f t="shared" si="4"/>
        <v>78.474157539259892</v>
      </c>
    </row>
    <row r="36" spans="1:11">
      <c r="A36" s="443" t="s">
        <v>222</v>
      </c>
      <c r="B36" s="435">
        <v>0</v>
      </c>
      <c r="C36" s="436">
        <v>0</v>
      </c>
      <c r="D36" s="437">
        <v>0</v>
      </c>
      <c r="E36" s="436">
        <v>0</v>
      </c>
      <c r="F36" s="437">
        <v>0</v>
      </c>
      <c r="G36" s="438">
        <v>0</v>
      </c>
      <c r="H36" s="439"/>
      <c r="I36" s="411"/>
      <c r="K36" s="441">
        <f t="shared" si="4"/>
        <v>0</v>
      </c>
    </row>
    <row r="37" spans="1:11">
      <c r="A37" s="443" t="s">
        <v>223</v>
      </c>
      <c r="B37" s="435">
        <v>265.47960597038485</v>
      </c>
      <c r="C37" s="436">
        <v>224.01234619624609</v>
      </c>
      <c r="D37" s="437">
        <v>508.8709551582233</v>
      </c>
      <c r="E37" s="436">
        <v>571.8949438853864</v>
      </c>
      <c r="F37" s="437">
        <v>160.55477804269913</v>
      </c>
      <c r="G37" s="438">
        <v>239.13958403737257</v>
      </c>
      <c r="H37" s="439">
        <f t="shared" si="2"/>
        <v>90.078325663949272</v>
      </c>
      <c r="I37" s="411">
        <f t="shared" si="3"/>
        <v>6.7528589821001406</v>
      </c>
      <c r="K37" s="441">
        <f t="shared" si="4"/>
        <v>15.127237841126487</v>
      </c>
    </row>
    <row r="38" spans="1:11" ht="14.1">
      <c r="A38" s="413" t="s">
        <v>224</v>
      </c>
      <c r="B38" s="435">
        <v>31.695374765840672</v>
      </c>
      <c r="C38" s="436">
        <v>26.72817432224609</v>
      </c>
      <c r="D38" s="437">
        <v>68.99273512222328</v>
      </c>
      <c r="E38" s="436">
        <v>75.616313234386411</v>
      </c>
      <c r="F38" s="437">
        <v>20.382506279970436</v>
      </c>
      <c r="G38" s="438">
        <v>27.797967824643877</v>
      </c>
      <c r="H38" s="439">
        <f t="shared" si="2"/>
        <v>87.703546747782326</v>
      </c>
      <c r="I38" s="411">
        <f t="shared" si="3"/>
        <v>4.0024937337653776</v>
      </c>
      <c r="K38" s="441">
        <f t="shared" si="4"/>
        <v>1.0697935023977863</v>
      </c>
    </row>
    <row r="39" spans="1:11" ht="28.2">
      <c r="A39" s="413" t="s">
        <v>225</v>
      </c>
      <c r="B39" s="435">
        <v>233.7842312045442</v>
      </c>
      <c r="C39" s="436">
        <v>197.28417187400001</v>
      </c>
      <c r="D39" s="437">
        <v>439.87822003600002</v>
      </c>
      <c r="E39" s="436">
        <v>496.27863065100001</v>
      </c>
      <c r="F39" s="437">
        <v>140.17227176272871</v>
      </c>
      <c r="G39" s="438">
        <v>211.34161621272872</v>
      </c>
      <c r="H39" s="439">
        <f t="shared" si="2"/>
        <v>90.400287103975018</v>
      </c>
      <c r="I39" s="411">
        <f t="shared" si="3"/>
        <v>7.1254800652263306</v>
      </c>
      <c r="K39" s="441">
        <f t="shared" si="4"/>
        <v>14.057444338728715</v>
      </c>
    </row>
    <row r="40" spans="1:11" ht="28.2">
      <c r="A40" s="413" t="s">
        <v>226</v>
      </c>
      <c r="B40" s="435">
        <v>0</v>
      </c>
      <c r="C40" s="436">
        <v>0</v>
      </c>
      <c r="D40" s="437">
        <v>0</v>
      </c>
      <c r="E40" s="436">
        <v>0</v>
      </c>
      <c r="F40" s="437">
        <v>0</v>
      </c>
      <c r="G40" s="438">
        <v>0</v>
      </c>
      <c r="H40" s="439"/>
      <c r="I40" s="411"/>
      <c r="K40" s="441">
        <f t="shared" si="4"/>
        <v>0</v>
      </c>
    </row>
    <row r="41" spans="1:11">
      <c r="A41" s="443" t="s">
        <v>227</v>
      </c>
      <c r="B41" s="435">
        <v>26.813167</v>
      </c>
      <c r="C41" s="436">
        <v>78.021431889999988</v>
      </c>
      <c r="D41" s="437">
        <v>278.59853787600395</v>
      </c>
      <c r="E41" s="436">
        <v>306.60406012100395</v>
      </c>
      <c r="F41" s="437">
        <v>80.226837266999993</v>
      </c>
      <c r="G41" s="438">
        <v>106.65072305999998</v>
      </c>
      <c r="H41" s="439">
        <f t="shared" si="2"/>
        <v>397.75503975341661</v>
      </c>
      <c r="I41" s="411">
        <f t="shared" si="3"/>
        <v>36.694137080646684</v>
      </c>
      <c r="K41" s="441">
        <f t="shared" si="4"/>
        <v>28.629291169999988</v>
      </c>
    </row>
    <row r="42" spans="1:11">
      <c r="A42" s="443" t="s">
        <v>212</v>
      </c>
      <c r="B42" s="435">
        <v>404.57217869800002</v>
      </c>
      <c r="C42" s="436">
        <v>194.36070714602499</v>
      </c>
      <c r="D42" s="437">
        <v>397.86175096922864</v>
      </c>
      <c r="E42" s="436">
        <v>439.54015780941143</v>
      </c>
      <c r="F42" s="437">
        <v>94.523105630931298</v>
      </c>
      <c r="G42" s="438">
        <v>131.18113250544445</v>
      </c>
      <c r="H42" s="439">
        <f t="shared" si="2"/>
        <v>32.424654836032829</v>
      </c>
      <c r="I42" s="411">
        <f t="shared" si="3"/>
        <v>-32.50635149887222</v>
      </c>
      <c r="K42" s="441">
        <f t="shared" si="4"/>
        <v>-63.17957464058054</v>
      </c>
    </row>
    <row r="43" spans="1:11">
      <c r="A43" s="443" t="s">
        <v>228</v>
      </c>
      <c r="B43" s="435">
        <v>140.67536266834122</v>
      </c>
      <c r="C43" s="436">
        <v>87.756979603252645</v>
      </c>
      <c r="D43" s="437">
        <v>192.36331604877307</v>
      </c>
      <c r="E43" s="436">
        <v>208.79512669341267</v>
      </c>
      <c r="F43" s="437">
        <v>54.543558157466514</v>
      </c>
      <c r="G43" s="438">
        <v>86.011486077884342</v>
      </c>
      <c r="H43" s="439">
        <f t="shared" si="2"/>
        <v>61.141826433862889</v>
      </c>
      <c r="I43" s="411">
        <f t="shared" si="3"/>
        <v>-1.9890082056830627</v>
      </c>
      <c r="K43" s="441">
        <f t="shared" si="4"/>
        <v>-1.7454935253683033</v>
      </c>
    </row>
    <row r="44" spans="1:11">
      <c r="A44" s="443" t="s">
        <v>229</v>
      </c>
      <c r="B44" s="435">
        <v>112.1307451116738</v>
      </c>
      <c r="C44" s="436">
        <v>56.075069961999986</v>
      </c>
      <c r="D44" s="437">
        <v>122.77188844199998</v>
      </c>
      <c r="E44" s="436">
        <v>122.11420450099997</v>
      </c>
      <c r="F44" s="437">
        <v>0.76002554900000341</v>
      </c>
      <c r="G44" s="438">
        <v>-0.43337453699999795</v>
      </c>
      <c r="H44" s="439">
        <f t="shared" si="2"/>
        <v>-0.38649037475706544</v>
      </c>
      <c r="I44" s="411">
        <f t="shared" si="3"/>
        <v>-100.77284707320682</v>
      </c>
      <c r="K44" s="441">
        <f t="shared" si="4"/>
        <v>-56.508444498999985</v>
      </c>
    </row>
    <row r="45" spans="1:11" ht="27.6">
      <c r="A45" s="444" t="s">
        <v>190</v>
      </c>
      <c r="B45" s="435">
        <v>1386.9452769210907</v>
      </c>
      <c r="C45" s="436">
        <v>833.67925299959484</v>
      </c>
      <c r="D45" s="437">
        <v>2093.9156806272358</v>
      </c>
      <c r="E45" s="436">
        <v>2380.570482319275</v>
      </c>
      <c r="F45" s="437">
        <v>608.33211650962573</v>
      </c>
      <c r="G45" s="438">
        <v>845.62045007203869</v>
      </c>
      <c r="H45" s="439">
        <f t="shared" si="2"/>
        <v>60.969993852190726</v>
      </c>
      <c r="I45" s="411">
        <f t="shared" si="3"/>
        <v>1.4323490754362789</v>
      </c>
      <c r="K45" s="441">
        <f t="shared" si="4"/>
        <v>11.941197072443856</v>
      </c>
    </row>
    <row r="46" spans="1:11" ht="27.6">
      <c r="A46" s="445" t="s">
        <v>230</v>
      </c>
      <c r="B46" s="435">
        <v>1002.4690589210906</v>
      </c>
      <c r="C46" s="436">
        <v>377.52679313317878</v>
      </c>
      <c r="D46" s="437">
        <v>1139.184739512179</v>
      </c>
      <c r="E46" s="436">
        <v>1281.737912769179</v>
      </c>
      <c r="F46" s="437">
        <v>336.836629706</v>
      </c>
      <c r="G46" s="438">
        <v>489.26133091999998</v>
      </c>
      <c r="H46" s="439">
        <f t="shared" si="2"/>
        <v>48.805629118026701</v>
      </c>
      <c r="I46" s="411">
        <f t="shared" si="3"/>
        <v>29.596452442358178</v>
      </c>
      <c r="K46" s="441">
        <f t="shared" si="4"/>
        <v>111.73453778682119</v>
      </c>
    </row>
    <row r="47" spans="1:11" ht="27.6">
      <c r="A47" s="446" t="s">
        <v>231</v>
      </c>
      <c r="B47" s="435">
        <v>1386.9452769210907</v>
      </c>
      <c r="C47" s="436">
        <v>833.67908033759477</v>
      </c>
      <c r="D47" s="437">
        <v>2093.8672820412357</v>
      </c>
      <c r="E47" s="436">
        <v>2380.5220837332749</v>
      </c>
      <c r="F47" s="437">
        <v>608.33211650962573</v>
      </c>
      <c r="G47" s="438">
        <v>845.62045007203869</v>
      </c>
      <c r="H47" s="439">
        <f t="shared" si="2"/>
        <v>60.969993852190726</v>
      </c>
      <c r="I47" s="411">
        <f t="shared" si="3"/>
        <v>1.4323700829350638</v>
      </c>
      <c r="K47" s="441">
        <f t="shared" si="4"/>
        <v>11.941369734443924</v>
      </c>
    </row>
    <row r="48" spans="1:11" ht="14.1">
      <c r="A48" s="447" t="s">
        <v>232</v>
      </c>
      <c r="B48" s="435">
        <v>1342.9602459210905</v>
      </c>
      <c r="C48" s="436">
        <v>792.03712220307057</v>
      </c>
      <c r="D48" s="437">
        <v>2006.4176359691876</v>
      </c>
      <c r="E48" s="436">
        <v>2287.0313264582269</v>
      </c>
      <c r="F48" s="437">
        <v>595.5943102960257</v>
      </c>
      <c r="G48" s="438">
        <v>824.81614132658945</v>
      </c>
      <c r="H48" s="439">
        <f t="shared" si="2"/>
        <v>61.417763022529101</v>
      </c>
      <c r="I48" s="411">
        <f t="shared" si="3"/>
        <v>4.138571059945173</v>
      </c>
      <c r="K48" s="441">
        <f t="shared" si="4"/>
        <v>32.779019123518879</v>
      </c>
    </row>
    <row r="49" spans="1:11" ht="14.1">
      <c r="A49" s="448" t="s">
        <v>233</v>
      </c>
      <c r="B49" s="435">
        <v>2.1196519999999999</v>
      </c>
      <c r="C49" s="436">
        <v>1.261219686</v>
      </c>
      <c r="D49" s="437">
        <v>2.8135952140000002</v>
      </c>
      <c r="E49" s="436">
        <v>3.8728662140000001</v>
      </c>
      <c r="F49" s="437">
        <v>1.2810053559999999</v>
      </c>
      <c r="G49" s="438">
        <v>1.4904351869999999</v>
      </c>
      <c r="H49" s="439">
        <f t="shared" si="2"/>
        <v>70.315088844772632</v>
      </c>
      <c r="I49" s="411">
        <f t="shared" si="3"/>
        <v>18.174113799869751</v>
      </c>
      <c r="K49" s="441">
        <f t="shared" si="4"/>
        <v>0.22921550099999988</v>
      </c>
    </row>
    <row r="50" spans="1:11" ht="14.1">
      <c r="A50" s="447" t="s">
        <v>234</v>
      </c>
      <c r="B50" s="435">
        <v>0</v>
      </c>
      <c r="C50" s="436">
        <v>0</v>
      </c>
      <c r="D50" s="437">
        <v>0</v>
      </c>
      <c r="E50" s="436">
        <v>0</v>
      </c>
      <c r="F50" s="437">
        <v>0</v>
      </c>
      <c r="G50" s="438">
        <v>0</v>
      </c>
      <c r="H50" s="439"/>
      <c r="I50" s="411"/>
      <c r="K50" s="441">
        <f t="shared" si="4"/>
        <v>0</v>
      </c>
    </row>
    <row r="51" spans="1:11" ht="14.1">
      <c r="A51" s="447" t="s">
        <v>235</v>
      </c>
      <c r="B51" s="435">
        <v>41.865378999999997</v>
      </c>
      <c r="C51" s="436">
        <v>40.380911110524096</v>
      </c>
      <c r="D51" s="437">
        <v>84.684449444048198</v>
      </c>
      <c r="E51" s="436">
        <v>89.666289647048202</v>
      </c>
      <c r="F51" s="437">
        <v>11.456800857600001</v>
      </c>
      <c r="G51" s="438">
        <v>19.313873558449199</v>
      </c>
      <c r="H51" s="439">
        <f t="shared" si="2"/>
        <v>46.133282487301024</v>
      </c>
      <c r="I51" s="411">
        <f t="shared" si="3"/>
        <v>-52.170783106932902</v>
      </c>
      <c r="K51" s="441">
        <f t="shared" si="4"/>
        <v>-21.067037552074897</v>
      </c>
    </row>
    <row r="52" spans="1:11">
      <c r="K52" s="441">
        <f t="shared" si="4"/>
        <v>0</v>
      </c>
    </row>
    <row r="53" spans="1:11" ht="15">
      <c r="A53" s="425"/>
      <c r="B53" s="426"/>
      <c r="C53" s="426"/>
      <c r="D53" s="426"/>
      <c r="E53" s="426"/>
      <c r="F53" s="426"/>
      <c r="G53" s="426"/>
      <c r="H53" s="426"/>
      <c r="I53" s="427"/>
      <c r="K53" s="441">
        <f t="shared" si="4"/>
        <v>0</v>
      </c>
    </row>
    <row r="54" spans="1:11" ht="19.5">
      <c r="A54" s="879" t="s">
        <v>236</v>
      </c>
      <c r="B54" s="868"/>
      <c r="C54" s="868"/>
      <c r="D54" s="868"/>
      <c r="E54" s="868"/>
      <c r="F54" s="868"/>
      <c r="G54" s="868"/>
      <c r="H54" s="868"/>
      <c r="I54" s="880"/>
      <c r="K54" s="441">
        <f t="shared" si="4"/>
        <v>0</v>
      </c>
    </row>
    <row r="55" spans="1:11" ht="15">
      <c r="A55" s="449"/>
      <c r="B55" s="450"/>
      <c r="C55" s="450"/>
      <c r="D55" s="450"/>
      <c r="E55" s="450"/>
      <c r="F55" s="450"/>
      <c r="G55" s="450"/>
      <c r="H55" s="450"/>
      <c r="I55" s="451"/>
      <c r="K55" s="441">
        <f t="shared" si="4"/>
        <v>0</v>
      </c>
    </row>
    <row r="57" spans="1:11" ht="56.4">
      <c r="A57" s="382" t="s">
        <v>237</v>
      </c>
      <c r="B57" s="383" t="s">
        <v>197</v>
      </c>
      <c r="C57" s="384">
        <v>3</v>
      </c>
      <c r="D57" s="384">
        <v>4</v>
      </c>
      <c r="E57" s="384">
        <v>1</v>
      </c>
      <c r="F57" s="384">
        <v>2</v>
      </c>
      <c r="G57" s="384">
        <v>3</v>
      </c>
      <c r="H57" s="869" t="s">
        <v>198</v>
      </c>
      <c r="I57" s="869" t="s">
        <v>199</v>
      </c>
    </row>
    <row r="58" spans="1:11">
      <c r="A58" s="431" t="s">
        <v>200</v>
      </c>
      <c r="B58" s="432" t="s">
        <v>201</v>
      </c>
      <c r="C58" s="433">
        <v>2023</v>
      </c>
      <c r="D58" s="433">
        <v>2023</v>
      </c>
      <c r="E58" s="433">
        <v>2024</v>
      </c>
      <c r="F58" s="433">
        <v>2024</v>
      </c>
      <c r="G58" s="433">
        <v>2024</v>
      </c>
      <c r="H58" s="870"/>
      <c r="I58" s="870" t="s">
        <v>39</v>
      </c>
    </row>
    <row r="59" spans="1:11" ht="15">
      <c r="A59" s="388"/>
      <c r="B59" s="389"/>
      <c r="C59" s="390"/>
      <c r="D59" s="390"/>
      <c r="E59" s="390"/>
      <c r="F59" s="390"/>
      <c r="G59" s="390"/>
      <c r="H59" s="389"/>
      <c r="I59" s="391"/>
    </row>
    <row r="60" spans="1:11" ht="14.1">
      <c r="A60" s="414" t="s">
        <v>238</v>
      </c>
      <c r="B60" s="452">
        <v>800.63368372199159</v>
      </c>
      <c r="C60" s="407">
        <v>377.19865659431503</v>
      </c>
      <c r="D60" s="408">
        <v>805.36710885782509</v>
      </c>
      <c r="E60" s="407">
        <v>928.42241848622132</v>
      </c>
      <c r="F60" s="408">
        <v>295.37173091170871</v>
      </c>
      <c r="G60" s="407">
        <v>245.0102027986253</v>
      </c>
      <c r="H60" s="439">
        <f>G60/B60*100</f>
        <v>30.602035335263455</v>
      </c>
      <c r="I60" s="411">
        <f>IF(C60&lt;&gt;0,G60/C60-1,"")*100</f>
        <v>-35.044783825373258</v>
      </c>
    </row>
    <row r="61" spans="1:11" ht="14.1">
      <c r="A61" s="414" t="s">
        <v>239</v>
      </c>
      <c r="B61" s="452">
        <v>573.30974372199159</v>
      </c>
      <c r="C61" s="407">
        <v>182.83794944829003</v>
      </c>
      <c r="D61" s="408">
        <v>407.50535788859651</v>
      </c>
      <c r="E61" s="407">
        <v>488.88226067680995</v>
      </c>
      <c r="F61" s="408">
        <v>200.84862528077736</v>
      </c>
      <c r="G61" s="407">
        <v>134.49513272877078</v>
      </c>
      <c r="H61" s="439">
        <f t="shared" ref="H61:H63" si="5">G61/B61*100</f>
        <v>23.459418612984525</v>
      </c>
      <c r="I61" s="411">
        <f t="shared" ref="I61:I63" si="6">IF(C61&lt;&gt;0,G61/C61-1,"")*100</f>
        <v>-26.440253167021808</v>
      </c>
    </row>
    <row r="62" spans="1:11" ht="14.1">
      <c r="A62" s="414" t="s">
        <v>240</v>
      </c>
      <c r="B62" s="452">
        <v>1064.8092465962145</v>
      </c>
      <c r="C62" s="407">
        <v>600.37643300556124</v>
      </c>
      <c r="D62" s="408">
        <v>1312.0201859630486</v>
      </c>
      <c r="E62" s="407">
        <v>1497.8811338536079</v>
      </c>
      <c r="F62" s="408">
        <v>455.35280482340784</v>
      </c>
      <c r="G62" s="407">
        <v>461.16338961784345</v>
      </c>
      <c r="H62" s="439">
        <f t="shared" si="5"/>
        <v>43.309483937334818</v>
      </c>
      <c r="I62" s="411">
        <f t="shared" si="6"/>
        <v>-23.187626251550132</v>
      </c>
    </row>
    <row r="63" spans="1:11" ht="14.1">
      <c r="A63" s="453" t="s">
        <v>241</v>
      </c>
      <c r="B63" s="400">
        <v>-586.31159319909909</v>
      </c>
      <c r="C63" s="416">
        <v>-456.48059640527981</v>
      </c>
      <c r="D63" s="417">
        <v>-1288.548571769411</v>
      </c>
      <c r="E63" s="416">
        <v>-1452.148063833054</v>
      </c>
      <c r="F63" s="417">
        <v>-312.96038559791708</v>
      </c>
      <c r="G63" s="416">
        <v>-488.74622261989487</v>
      </c>
      <c r="H63" s="397">
        <f t="shared" si="5"/>
        <v>83.359467608877196</v>
      </c>
      <c r="I63" s="404">
        <f t="shared" si="6"/>
        <v>7.0683456139652545</v>
      </c>
    </row>
    <row r="64" spans="1:11" ht="14.1">
      <c r="A64" s="454"/>
      <c r="B64" s="455"/>
      <c r="C64" s="456"/>
      <c r="D64" s="456"/>
      <c r="E64" s="456"/>
      <c r="F64" s="456"/>
      <c r="G64" s="456"/>
      <c r="H64" s="455"/>
      <c r="I64" s="457"/>
    </row>
    <row r="65" spans="1:9" ht="15">
      <c r="A65" s="428"/>
      <c r="B65" s="429"/>
      <c r="C65" s="429"/>
      <c r="D65" s="429"/>
      <c r="E65" s="429"/>
      <c r="F65" s="429"/>
      <c r="G65" s="429"/>
      <c r="H65" s="429"/>
      <c r="I65" s="430"/>
    </row>
    <row r="66" spans="1:9" ht="19.5">
      <c r="A66" s="879" t="s">
        <v>242</v>
      </c>
      <c r="B66" s="868"/>
      <c r="C66" s="868"/>
      <c r="D66" s="868"/>
      <c r="E66" s="868"/>
      <c r="F66" s="868"/>
      <c r="G66" s="868"/>
      <c r="H66" s="868"/>
      <c r="I66" s="880"/>
    </row>
    <row r="67" spans="1:9" ht="15">
      <c r="A67" s="449"/>
      <c r="B67" s="450"/>
      <c r="C67" s="450"/>
      <c r="D67" s="450"/>
      <c r="E67" s="450"/>
      <c r="F67" s="450"/>
      <c r="G67" s="450"/>
      <c r="H67" s="450"/>
      <c r="I67" s="451"/>
    </row>
    <row r="69" spans="1:9" ht="56.4">
      <c r="A69" s="382" t="s">
        <v>242</v>
      </c>
      <c r="B69" s="383" t="s">
        <v>197</v>
      </c>
      <c r="C69" s="384">
        <v>3</v>
      </c>
      <c r="D69" s="384">
        <v>4</v>
      </c>
      <c r="E69" s="384">
        <v>1</v>
      </c>
      <c r="F69" s="384">
        <v>2</v>
      </c>
      <c r="G69" s="384">
        <v>3</v>
      </c>
      <c r="H69" s="869" t="s">
        <v>198</v>
      </c>
      <c r="I69" s="869" t="s">
        <v>23</v>
      </c>
    </row>
    <row r="70" spans="1:9">
      <c r="A70" s="431" t="s">
        <v>200</v>
      </c>
      <c r="B70" s="432" t="s">
        <v>201</v>
      </c>
      <c r="C70" s="433">
        <v>2023</v>
      </c>
      <c r="D70" s="433">
        <v>2023</v>
      </c>
      <c r="E70" s="433">
        <v>2024</v>
      </c>
      <c r="F70" s="433">
        <v>2024</v>
      </c>
      <c r="G70" s="433">
        <v>2024</v>
      </c>
      <c r="H70" s="870"/>
      <c r="I70" s="870" t="s">
        <v>39</v>
      </c>
    </row>
    <row r="71" spans="1:9" ht="15">
      <c r="A71" s="388"/>
      <c r="B71" s="389"/>
      <c r="C71" s="390"/>
      <c r="D71" s="390"/>
      <c r="E71" s="390"/>
      <c r="F71" s="390"/>
      <c r="G71" s="390"/>
      <c r="H71" s="389"/>
      <c r="I71" s="391"/>
    </row>
    <row r="72" spans="1:9" ht="41.7">
      <c r="A72" s="458" t="s">
        <v>243</v>
      </c>
      <c r="B72" s="452">
        <v>-524.41881257130171</v>
      </c>
      <c r="C72" s="407">
        <v>-459.1145620764288</v>
      </c>
      <c r="D72" s="408">
        <v>-1298.3045219460937</v>
      </c>
      <c r="E72" s="407">
        <v>-1466.9617057946789</v>
      </c>
      <c r="F72" s="408">
        <v>-1781.0035383232098</v>
      </c>
      <c r="G72" s="407">
        <v>-489.02705229594733</v>
      </c>
      <c r="H72" s="397">
        <f>G72/B72*100</f>
        <v>93.251241292846942</v>
      </c>
      <c r="I72" s="411">
        <f>IF(C72&lt;&gt;0,G72/C72-1,"")*100</f>
        <v>6.5152562541762826</v>
      </c>
    </row>
    <row r="73" spans="1:9" ht="14.1">
      <c r="A73" s="459" t="s">
        <v>244</v>
      </c>
      <c r="B73" s="400">
        <v>7.8865195672307167E-2</v>
      </c>
      <c r="C73" s="416">
        <v>53.620686476999978</v>
      </c>
      <c r="D73" s="417">
        <v>-56.840438660000061</v>
      </c>
      <c r="E73" s="416">
        <v>-27.061421669000058</v>
      </c>
      <c r="F73" s="417">
        <v>38.806421687999944</v>
      </c>
      <c r="G73" s="416">
        <v>-3.2417044480000072</v>
      </c>
      <c r="H73" s="397">
        <f t="shared" ref="H73:H96" si="7">G73/B73*100</f>
        <v>-4110.4373359696156</v>
      </c>
      <c r="I73" s="404">
        <f t="shared" ref="I73:I96" si="8">IF(C73&lt;&gt;0,G73/C73-1,"")*100</f>
        <v>-106.04562280154788</v>
      </c>
    </row>
    <row r="74" spans="1:9" ht="14.1">
      <c r="A74" s="445" t="s">
        <v>245</v>
      </c>
      <c r="B74" s="400">
        <v>-5.9211348043276928</v>
      </c>
      <c r="C74" s="416">
        <v>46.906280747999993</v>
      </c>
      <c r="D74" s="417">
        <v>-70.379009996000036</v>
      </c>
      <c r="E74" s="416">
        <v>-40.59999300500003</v>
      </c>
      <c r="F74" s="417">
        <v>23.993102898999965</v>
      </c>
      <c r="G74" s="416">
        <v>-7.0212603410000085</v>
      </c>
      <c r="H74" s="397">
        <f t="shared" si="7"/>
        <v>118.57964010324922</v>
      </c>
      <c r="I74" s="404">
        <f t="shared" si="8"/>
        <v>-114.96869977545465</v>
      </c>
    </row>
    <row r="75" spans="1:9" ht="14.1">
      <c r="A75" s="460" t="s">
        <v>246</v>
      </c>
      <c r="B75" s="452">
        <v>0</v>
      </c>
      <c r="C75" s="407">
        <v>0</v>
      </c>
      <c r="D75" s="408">
        <v>0</v>
      </c>
      <c r="E75" s="407">
        <v>0</v>
      </c>
      <c r="F75" s="408">
        <v>0</v>
      </c>
      <c r="G75" s="407">
        <v>0</v>
      </c>
      <c r="H75" s="439"/>
      <c r="I75" s="411"/>
    </row>
    <row r="76" spans="1:9" ht="14.1">
      <c r="A76" s="460" t="s">
        <v>247</v>
      </c>
      <c r="B76" s="452">
        <v>0</v>
      </c>
      <c r="C76" s="407">
        <v>0</v>
      </c>
      <c r="D76" s="408">
        <v>0</v>
      </c>
      <c r="E76" s="407">
        <v>0</v>
      </c>
      <c r="F76" s="408">
        <v>0</v>
      </c>
      <c r="G76" s="407">
        <v>0</v>
      </c>
      <c r="H76" s="439"/>
      <c r="I76" s="411"/>
    </row>
    <row r="77" spans="1:9" ht="14.1">
      <c r="A77" s="460" t="s">
        <v>248</v>
      </c>
      <c r="B77" s="452">
        <v>-9.9211348043276928</v>
      </c>
      <c r="C77" s="407">
        <v>-6.6791146490000024</v>
      </c>
      <c r="D77" s="408">
        <v>-18.155058406000009</v>
      </c>
      <c r="E77" s="407">
        <v>-20.281482130000015</v>
      </c>
      <c r="F77" s="408">
        <v>-13.986486778000017</v>
      </c>
      <c r="G77" s="407">
        <v>4.2767291840000041</v>
      </c>
      <c r="H77" s="439">
        <f t="shared" si="7"/>
        <v>-43.107258074292616</v>
      </c>
      <c r="I77" s="411">
        <f t="shared" si="8"/>
        <v>-164.03137853967391</v>
      </c>
    </row>
    <row r="78" spans="1:9" ht="14.1">
      <c r="A78" s="445" t="s">
        <v>249</v>
      </c>
      <c r="B78" s="400">
        <v>6</v>
      </c>
      <c r="C78" s="416">
        <v>6.7144057289999992</v>
      </c>
      <c r="D78" s="417">
        <v>13.538571335999997</v>
      </c>
      <c r="E78" s="416">
        <v>13.538571335999997</v>
      </c>
      <c r="F78" s="417">
        <v>14.813318788999997</v>
      </c>
      <c r="G78" s="416">
        <v>3.7795558929999999</v>
      </c>
      <c r="H78" s="397">
        <f t="shared" si="7"/>
        <v>62.992598216666664</v>
      </c>
      <c r="I78" s="404"/>
    </row>
    <row r="79" spans="1:9" ht="14.1">
      <c r="A79" s="413" t="s">
        <v>246</v>
      </c>
      <c r="B79" s="452">
        <v>0</v>
      </c>
      <c r="C79" s="407">
        <v>0</v>
      </c>
      <c r="D79" s="408">
        <v>0</v>
      </c>
      <c r="E79" s="407">
        <v>0</v>
      </c>
      <c r="F79" s="408">
        <v>0</v>
      </c>
      <c r="G79" s="407">
        <v>0</v>
      </c>
      <c r="H79" s="439"/>
      <c r="I79" s="411"/>
    </row>
    <row r="80" spans="1:9" ht="14.1">
      <c r="A80" s="413" t="s">
        <v>247</v>
      </c>
      <c r="B80" s="452">
        <v>0</v>
      </c>
      <c r="C80" s="407">
        <v>0</v>
      </c>
      <c r="D80" s="408">
        <v>0</v>
      </c>
      <c r="E80" s="407">
        <v>0</v>
      </c>
      <c r="F80" s="408">
        <v>0</v>
      </c>
      <c r="G80" s="407">
        <v>0</v>
      </c>
      <c r="H80" s="439"/>
      <c r="I80" s="411"/>
    </row>
    <row r="81" spans="1:9" ht="14.1">
      <c r="A81" s="413" t="s">
        <v>248</v>
      </c>
      <c r="B81" s="452">
        <v>0</v>
      </c>
      <c r="C81" s="407">
        <v>-6.6791146490000024</v>
      </c>
      <c r="D81" s="408">
        <v>-18.155058406000009</v>
      </c>
      <c r="E81" s="407">
        <v>-20.281482130000015</v>
      </c>
      <c r="F81" s="408">
        <v>-13.986486778000017</v>
      </c>
      <c r="G81" s="407">
        <v>4.2767291840000041</v>
      </c>
      <c r="H81" s="439"/>
      <c r="I81" s="411">
        <f t="shared" si="8"/>
        <v>-164.03137853967391</v>
      </c>
    </row>
    <row r="82" spans="1:9" ht="14.1">
      <c r="A82" s="459" t="s">
        <v>250</v>
      </c>
      <c r="B82" s="400">
        <v>524.49767776697411</v>
      </c>
      <c r="C82" s="416">
        <v>512.73524855342885</v>
      </c>
      <c r="D82" s="417">
        <v>1241.4640832860937</v>
      </c>
      <c r="E82" s="416">
        <v>1439.900284125679</v>
      </c>
      <c r="F82" s="417">
        <v>1819.80996001121</v>
      </c>
      <c r="G82" s="416">
        <v>485.78534784794738</v>
      </c>
      <c r="H82" s="397">
        <f t="shared" si="7"/>
        <v>92.619160854278178</v>
      </c>
      <c r="I82" s="404">
        <f t="shared" si="8"/>
        <v>-5.2561045454773687</v>
      </c>
    </row>
    <row r="83" spans="1:9" ht="14.1">
      <c r="A83" s="445" t="s">
        <v>245</v>
      </c>
      <c r="B83" s="400">
        <v>249.7166646767341</v>
      </c>
      <c r="C83" s="416">
        <v>314.74560368689987</v>
      </c>
      <c r="D83" s="417">
        <v>908.0130133793848</v>
      </c>
      <c r="E83" s="416">
        <v>993.42088282446775</v>
      </c>
      <c r="F83" s="417">
        <v>1256.4134138446348</v>
      </c>
      <c r="G83" s="416">
        <v>373.40194443223805</v>
      </c>
      <c r="H83" s="397">
        <f t="shared" si="7"/>
        <v>149.53024657590169</v>
      </c>
      <c r="I83" s="404">
        <f t="shared" si="8"/>
        <v>18.636111214340545</v>
      </c>
    </row>
    <row r="84" spans="1:9" ht="14.1">
      <c r="A84" s="413" t="s">
        <v>247</v>
      </c>
      <c r="B84" s="452">
        <v>0</v>
      </c>
      <c r="C84" s="407">
        <v>0</v>
      </c>
      <c r="D84" s="408">
        <v>0</v>
      </c>
      <c r="E84" s="407">
        <v>0</v>
      </c>
      <c r="F84" s="408">
        <v>0</v>
      </c>
      <c r="G84" s="407">
        <v>0</v>
      </c>
      <c r="H84" s="439"/>
      <c r="I84" s="411"/>
    </row>
    <row r="85" spans="1:9" ht="14.1">
      <c r="A85" s="460" t="s">
        <v>251</v>
      </c>
      <c r="B85" s="452">
        <v>861</v>
      </c>
      <c r="C85" s="407">
        <v>534.88733000000002</v>
      </c>
      <c r="D85" s="408">
        <v>1122.451871599</v>
      </c>
      <c r="E85" s="407">
        <v>1228.9705926409999</v>
      </c>
      <c r="F85" s="408">
        <v>1602.9990136829999</v>
      </c>
      <c r="G85" s="407">
        <v>636.26398104199995</v>
      </c>
      <c r="H85" s="439">
        <f t="shared" si="7"/>
        <v>73.898255637862945</v>
      </c>
      <c r="I85" s="411">
        <f t="shared" si="8"/>
        <v>18.952898181753518</v>
      </c>
    </row>
    <row r="86" spans="1:9" ht="14.1">
      <c r="A86" s="460" t="s">
        <v>252</v>
      </c>
      <c r="B86" s="452">
        <v>-514.300104862544</v>
      </c>
      <c r="C86" s="407">
        <v>-178.44742456810002</v>
      </c>
      <c r="D86" s="408">
        <v>-421.85869932220004</v>
      </c>
      <c r="E86" s="407">
        <v>-529.04733915995007</v>
      </c>
      <c r="F86" s="408">
        <v>-773.00020502220002</v>
      </c>
      <c r="G86" s="407">
        <v>-340.43319643003912</v>
      </c>
      <c r="H86" s="439">
        <f t="shared" si="7"/>
        <v>66.193491545374286</v>
      </c>
      <c r="I86" s="411">
        <f t="shared" si="8"/>
        <v>90.775068485295662</v>
      </c>
    </row>
    <row r="87" spans="1:9" ht="14.1">
      <c r="A87" s="413" t="s">
        <v>248</v>
      </c>
      <c r="B87" s="452">
        <v>-80.408327171958788</v>
      </c>
      <c r="C87" s="407">
        <v>-6.6791146490000024</v>
      </c>
      <c r="D87" s="408">
        <v>-18.155058406000009</v>
      </c>
      <c r="E87" s="407">
        <v>-20.281482130000015</v>
      </c>
      <c r="F87" s="408">
        <v>-13.986486778000017</v>
      </c>
      <c r="G87" s="407">
        <v>4.2767291840000041</v>
      </c>
      <c r="H87" s="439">
        <f t="shared" si="7"/>
        <v>-5.3187640315584757</v>
      </c>
      <c r="I87" s="411">
        <f t="shared" si="8"/>
        <v>-164.03137853967391</v>
      </c>
    </row>
    <row r="88" spans="1:9" ht="14.1">
      <c r="A88" s="460" t="s">
        <v>253</v>
      </c>
      <c r="B88" s="452">
        <v>38.5</v>
      </c>
      <c r="C88" s="407">
        <v>165.23954772299999</v>
      </c>
      <c r="D88" s="408">
        <v>360.47909544599997</v>
      </c>
      <c r="E88" s="407">
        <v>398.34824196699998</v>
      </c>
      <c r="F88" s="408">
        <v>479.84776569799999</v>
      </c>
      <c r="G88" s="407">
        <v>199.33976926599996</v>
      </c>
      <c r="H88" s="439"/>
      <c r="I88" s="411">
        <f t="shared" si="8"/>
        <v>20.636840280006098</v>
      </c>
    </row>
    <row r="89" spans="1:9" ht="14.1">
      <c r="A89" s="460" t="s">
        <v>252</v>
      </c>
      <c r="B89" s="452">
        <v>-118.908327171959</v>
      </c>
      <c r="C89" s="407">
        <v>-178.44742456810002</v>
      </c>
      <c r="D89" s="408">
        <v>-421.85869932220004</v>
      </c>
      <c r="E89" s="407">
        <v>-529.04733915995007</v>
      </c>
      <c r="F89" s="408">
        <v>-773.00020502220002</v>
      </c>
      <c r="G89" s="407">
        <v>-340.43319643003912</v>
      </c>
      <c r="H89" s="439">
        <f t="shared" si="7"/>
        <v>286.29886949609715</v>
      </c>
      <c r="I89" s="411">
        <f t="shared" si="8"/>
        <v>90.775068485295662</v>
      </c>
    </row>
    <row r="90" spans="1:9" ht="14.1">
      <c r="A90" s="445" t="s">
        <v>249</v>
      </c>
      <c r="B90" s="400">
        <v>274.78101309023998</v>
      </c>
      <c r="C90" s="416">
        <v>197.98964486652895</v>
      </c>
      <c r="D90" s="417">
        <v>333.45106990670871</v>
      </c>
      <c r="E90" s="416">
        <v>446.479401301211</v>
      </c>
      <c r="F90" s="417">
        <v>563.39654616657481</v>
      </c>
      <c r="G90" s="416">
        <v>112.38340341570922</v>
      </c>
      <c r="H90" s="397">
        <f t="shared" si="7"/>
        <v>40.89926088845219</v>
      </c>
      <c r="I90" s="404">
        <f t="shared" si="8"/>
        <v>-43.237736755641734</v>
      </c>
    </row>
    <row r="91" spans="1:9" ht="14.1">
      <c r="A91" s="413" t="s">
        <v>247</v>
      </c>
      <c r="B91" s="452">
        <v>167.29438525099999</v>
      </c>
      <c r="C91" s="407">
        <v>0</v>
      </c>
      <c r="D91" s="408">
        <v>0</v>
      </c>
      <c r="E91" s="407">
        <v>0</v>
      </c>
      <c r="F91" s="408">
        <v>0</v>
      </c>
      <c r="G91" s="407">
        <v>0</v>
      </c>
      <c r="H91" s="439">
        <f t="shared" si="7"/>
        <v>0</v>
      </c>
      <c r="I91" s="411"/>
    </row>
    <row r="92" spans="1:9" ht="14.1">
      <c r="A92" s="460" t="s">
        <v>251</v>
      </c>
      <c r="B92" s="452">
        <v>359</v>
      </c>
      <c r="C92" s="407">
        <v>534.88733000000002</v>
      </c>
      <c r="D92" s="408">
        <v>1122.451871599</v>
      </c>
      <c r="E92" s="407">
        <v>1228.9705926409999</v>
      </c>
      <c r="F92" s="408">
        <v>1602.9990136829999</v>
      </c>
      <c r="G92" s="407">
        <v>636.26398104199995</v>
      </c>
      <c r="H92" s="439">
        <f t="shared" si="7"/>
        <v>177.23230669693592</v>
      </c>
      <c r="I92" s="411">
        <f t="shared" si="8"/>
        <v>18.952898181753518</v>
      </c>
    </row>
    <row r="93" spans="1:9" ht="14.1">
      <c r="A93" s="460" t="s">
        <v>252</v>
      </c>
      <c r="B93" s="452">
        <v>-191.70561474900001</v>
      </c>
      <c r="C93" s="407">
        <v>-178.44742456810002</v>
      </c>
      <c r="D93" s="408">
        <v>-421.85869932220004</v>
      </c>
      <c r="E93" s="407">
        <v>-529.04733915995007</v>
      </c>
      <c r="F93" s="408">
        <v>-773.00020502220002</v>
      </c>
      <c r="G93" s="407">
        <v>-340.43319643003912</v>
      </c>
      <c r="H93" s="439">
        <f t="shared" si="7"/>
        <v>177.5812340581511</v>
      </c>
      <c r="I93" s="411">
        <f t="shared" si="8"/>
        <v>90.775068485295662</v>
      </c>
    </row>
    <row r="94" spans="1:9" ht="14.1">
      <c r="A94" s="413" t="s">
        <v>248</v>
      </c>
      <c r="B94" s="452">
        <v>107.48662783923999</v>
      </c>
      <c r="C94" s="407">
        <v>-6.6791146490000024</v>
      </c>
      <c r="D94" s="408">
        <v>-18.155058406000009</v>
      </c>
      <c r="E94" s="407">
        <v>-20.281482130000015</v>
      </c>
      <c r="F94" s="408">
        <v>-13.986486778000017</v>
      </c>
      <c r="G94" s="407">
        <v>4.2767291840000041</v>
      </c>
      <c r="H94" s="439">
        <f t="shared" si="7"/>
        <v>3.9788476668896902</v>
      </c>
      <c r="I94" s="411">
        <f t="shared" si="8"/>
        <v>-164.03137853967391</v>
      </c>
    </row>
    <row r="95" spans="1:9" ht="14.1">
      <c r="A95" s="460" t="s">
        <v>253</v>
      </c>
      <c r="B95" s="452">
        <v>261.59139699999997</v>
      </c>
      <c r="C95" s="407">
        <v>165.23954772299999</v>
      </c>
      <c r="D95" s="408">
        <v>360.47909544599997</v>
      </c>
      <c r="E95" s="407">
        <v>398.34824196699998</v>
      </c>
      <c r="F95" s="408">
        <v>479.84776569799999</v>
      </c>
      <c r="G95" s="407">
        <v>199.33976926599996</v>
      </c>
      <c r="H95" s="439">
        <f t="shared" si="7"/>
        <v>76.202723618621135</v>
      </c>
      <c r="I95" s="411">
        <f t="shared" si="8"/>
        <v>20.636840280006098</v>
      </c>
    </row>
    <row r="96" spans="1:9" ht="14.1">
      <c r="A96" s="460" t="s">
        <v>252</v>
      </c>
      <c r="B96" s="452">
        <v>-154.10476916075999</v>
      </c>
      <c r="C96" s="407">
        <v>-178.44742456810002</v>
      </c>
      <c r="D96" s="408">
        <v>-421.85869932220004</v>
      </c>
      <c r="E96" s="407">
        <v>-529.04733915995007</v>
      </c>
      <c r="F96" s="408">
        <v>-773.00020502220002</v>
      </c>
      <c r="G96" s="407">
        <v>-340.43319643003912</v>
      </c>
      <c r="H96" s="439">
        <f t="shared" si="7"/>
        <v>220.91022768731051</v>
      </c>
      <c r="I96" s="411">
        <f t="shared" si="8"/>
        <v>90.775068485295662</v>
      </c>
    </row>
    <row r="98" spans="1:9" ht="15" hidden="1">
      <c r="A98" s="425"/>
      <c r="B98" s="426"/>
      <c r="C98" s="426"/>
      <c r="D98" s="426"/>
      <c r="E98" s="426"/>
      <c r="F98" s="426"/>
      <c r="G98" s="426"/>
      <c r="H98" s="426"/>
      <c r="I98" s="427"/>
    </row>
    <row r="99" spans="1:9" ht="19.5" hidden="1">
      <c r="A99" s="879" t="s">
        <v>193</v>
      </c>
      <c r="B99" s="868"/>
      <c r="C99" s="868"/>
      <c r="D99" s="868"/>
      <c r="E99" s="868"/>
      <c r="F99" s="868"/>
      <c r="G99" s="868"/>
      <c r="H99" s="868"/>
      <c r="I99" s="880"/>
    </row>
    <row r="100" spans="1:9" ht="15" hidden="1">
      <c r="A100" s="449"/>
      <c r="B100" s="450"/>
      <c r="C100" s="450"/>
      <c r="D100" s="450"/>
      <c r="E100" s="450"/>
      <c r="F100" s="450"/>
      <c r="G100" s="450"/>
      <c r="H100" s="450"/>
      <c r="I100" s="451"/>
    </row>
    <row r="101" spans="1:9" hidden="1"/>
    <row r="102" spans="1:9" ht="41.4" hidden="1">
      <c r="A102" s="461" t="s">
        <v>242</v>
      </c>
      <c r="B102" s="462" t="s">
        <v>197</v>
      </c>
      <c r="C102" s="384">
        <v>3</v>
      </c>
      <c r="D102" s="384">
        <v>4</v>
      </c>
      <c r="E102" s="384">
        <v>1</v>
      </c>
      <c r="F102" s="384">
        <v>2</v>
      </c>
      <c r="G102" s="384">
        <v>3</v>
      </c>
      <c r="H102" s="869" t="s">
        <v>198</v>
      </c>
      <c r="I102" s="869" t="s">
        <v>23</v>
      </c>
    </row>
    <row r="103" spans="1:9" hidden="1">
      <c r="A103" s="431" t="s">
        <v>200</v>
      </c>
      <c r="B103" s="463" t="s">
        <v>500</v>
      </c>
      <c r="C103" s="433">
        <v>2023</v>
      </c>
      <c r="D103" s="433">
        <v>2023</v>
      </c>
      <c r="E103" s="433">
        <v>2024</v>
      </c>
      <c r="F103" s="433">
        <v>2024</v>
      </c>
      <c r="G103" s="433">
        <v>2024</v>
      </c>
      <c r="H103" s="870"/>
      <c r="I103" s="870" t="s">
        <v>39</v>
      </c>
    </row>
    <row r="104" spans="1:9" ht="15" hidden="1">
      <c r="A104" s="388"/>
      <c r="B104" s="389"/>
      <c r="C104" s="390"/>
      <c r="D104" s="390"/>
      <c r="E104" s="390"/>
      <c r="F104" s="390"/>
      <c r="G104" s="390"/>
      <c r="H104" s="389"/>
      <c r="I104" s="391"/>
    </row>
    <row r="105" spans="1:9" ht="14.1" hidden="1">
      <c r="A105" s="464" t="s">
        <v>254</v>
      </c>
      <c r="B105" s="465"/>
      <c r="C105" s="407">
        <v>0</v>
      </c>
      <c r="D105" s="408">
        <v>0</v>
      </c>
      <c r="E105" s="407">
        <v>0</v>
      </c>
      <c r="F105" s="408">
        <v>0</v>
      </c>
      <c r="G105" s="407">
        <v>0</v>
      </c>
      <c r="H105" s="465"/>
      <c r="I105" s="466" t="str">
        <f t="shared" ref="I105:I114" si="9">IF(C105&lt;&gt;0,G105/C105-1,"")</f>
        <v/>
      </c>
    </row>
    <row r="106" spans="1:9" ht="14.1" hidden="1">
      <c r="A106" s="467" t="s">
        <v>255</v>
      </c>
      <c r="B106" s="465"/>
      <c r="C106" s="407">
        <v>0</v>
      </c>
      <c r="D106" s="408">
        <v>0</v>
      </c>
      <c r="E106" s="407">
        <v>0</v>
      </c>
      <c r="F106" s="408">
        <v>0</v>
      </c>
      <c r="G106" s="407">
        <v>0</v>
      </c>
      <c r="H106" s="465"/>
      <c r="I106" s="466" t="str">
        <f t="shared" si="9"/>
        <v/>
      </c>
    </row>
    <row r="107" spans="1:9" ht="15" hidden="1">
      <c r="A107" s="468" t="s">
        <v>256</v>
      </c>
      <c r="B107" s="465"/>
      <c r="C107" s="407">
        <v>0</v>
      </c>
      <c r="D107" s="408">
        <v>0</v>
      </c>
      <c r="E107" s="407">
        <v>0</v>
      </c>
      <c r="F107" s="408">
        <v>0</v>
      </c>
      <c r="G107" s="407">
        <v>0</v>
      </c>
      <c r="H107" s="465"/>
      <c r="I107" s="466" t="str">
        <f t="shared" si="9"/>
        <v/>
      </c>
    </row>
    <row r="108" spans="1:9" ht="15" hidden="1">
      <c r="A108" s="468" t="s">
        <v>257</v>
      </c>
      <c r="B108" s="465"/>
      <c r="C108" s="407">
        <v>0</v>
      </c>
      <c r="D108" s="408">
        <v>0</v>
      </c>
      <c r="E108" s="407">
        <v>0</v>
      </c>
      <c r="F108" s="408">
        <v>0</v>
      </c>
      <c r="G108" s="407">
        <v>0</v>
      </c>
      <c r="H108" s="465"/>
      <c r="I108" s="466" t="str">
        <f t="shared" si="9"/>
        <v/>
      </c>
    </row>
    <row r="109" spans="1:9" ht="14.1" hidden="1">
      <c r="A109" s="467" t="s">
        <v>258</v>
      </c>
      <c r="B109" s="465"/>
      <c r="C109" s="407">
        <v>0</v>
      </c>
      <c r="D109" s="408">
        <v>0</v>
      </c>
      <c r="E109" s="407">
        <v>0</v>
      </c>
      <c r="F109" s="408">
        <v>0</v>
      </c>
      <c r="G109" s="407">
        <v>0</v>
      </c>
      <c r="H109" s="465"/>
      <c r="I109" s="466" t="str">
        <f t="shared" si="9"/>
        <v/>
      </c>
    </row>
    <row r="110" spans="1:9" ht="15" hidden="1">
      <c r="A110" s="469" t="s">
        <v>259</v>
      </c>
      <c r="B110" s="465"/>
      <c r="C110" s="407">
        <v>0</v>
      </c>
      <c r="D110" s="408">
        <v>0</v>
      </c>
      <c r="E110" s="407">
        <v>0</v>
      </c>
      <c r="F110" s="408">
        <v>0</v>
      </c>
      <c r="G110" s="407">
        <v>0</v>
      </c>
      <c r="H110" s="465"/>
      <c r="I110" s="466" t="str">
        <f t="shared" si="9"/>
        <v/>
      </c>
    </row>
    <row r="111" spans="1:9" ht="15" hidden="1">
      <c r="A111" s="468" t="s">
        <v>260</v>
      </c>
      <c r="B111" s="465"/>
      <c r="C111" s="407">
        <v>0</v>
      </c>
      <c r="D111" s="408">
        <v>0</v>
      </c>
      <c r="E111" s="407">
        <v>0</v>
      </c>
      <c r="F111" s="408">
        <v>0</v>
      </c>
      <c r="G111" s="407">
        <v>0</v>
      </c>
      <c r="H111" s="465"/>
      <c r="I111" s="466" t="str">
        <f t="shared" si="9"/>
        <v/>
      </c>
    </row>
    <row r="112" spans="1:9" ht="15" hidden="1">
      <c r="A112" s="468" t="s">
        <v>261</v>
      </c>
      <c r="B112" s="465"/>
      <c r="C112" s="407">
        <v>0</v>
      </c>
      <c r="D112" s="408">
        <v>0</v>
      </c>
      <c r="E112" s="407">
        <v>0</v>
      </c>
      <c r="F112" s="408">
        <v>0</v>
      </c>
      <c r="G112" s="407">
        <v>0</v>
      </c>
      <c r="H112" s="465"/>
      <c r="I112" s="466" t="str">
        <f t="shared" si="9"/>
        <v/>
      </c>
    </row>
    <row r="113" spans="1:9" hidden="1">
      <c r="A113" s="465"/>
      <c r="B113" s="465"/>
      <c r="C113" s="407">
        <v>0</v>
      </c>
      <c r="D113" s="408">
        <v>0</v>
      </c>
      <c r="E113" s="407">
        <v>0</v>
      </c>
      <c r="F113" s="408">
        <v>0</v>
      </c>
      <c r="G113" s="407">
        <v>0</v>
      </c>
      <c r="H113" s="465"/>
      <c r="I113" s="466" t="str">
        <f t="shared" si="9"/>
        <v/>
      </c>
    </row>
    <row r="114" spans="1:9" hidden="1">
      <c r="A114" s="470" t="s">
        <v>262</v>
      </c>
      <c r="B114" s="465"/>
      <c r="C114" s="407">
        <v>0</v>
      </c>
      <c r="D114" s="408">
        <v>0</v>
      </c>
      <c r="E114" s="407">
        <v>0</v>
      </c>
      <c r="F114" s="408">
        <v>0</v>
      </c>
      <c r="G114" s="407">
        <v>0</v>
      </c>
      <c r="H114" s="465"/>
      <c r="I114" s="466" t="str">
        <f t="shared" si="9"/>
        <v/>
      </c>
    </row>
    <row r="116" spans="1:9" ht="15">
      <c r="A116" s="425"/>
      <c r="B116" s="426"/>
      <c r="C116" s="426"/>
      <c r="D116" s="426"/>
      <c r="E116" s="426"/>
      <c r="F116" s="426"/>
      <c r="G116" s="426"/>
      <c r="H116" s="426"/>
      <c r="I116" s="427"/>
    </row>
    <row r="117" spans="1:9" ht="19.5">
      <c r="A117" s="879" t="s">
        <v>194</v>
      </c>
      <c r="B117" s="868"/>
      <c r="C117" s="868"/>
      <c r="D117" s="868"/>
      <c r="E117" s="868"/>
      <c r="F117" s="868"/>
      <c r="G117" s="868"/>
      <c r="H117" s="868"/>
      <c r="I117" s="880"/>
    </row>
    <row r="118" spans="1:9" ht="15">
      <c r="A118" s="449"/>
      <c r="B118" s="450"/>
      <c r="C118" s="450"/>
      <c r="D118" s="450"/>
      <c r="E118" s="450"/>
      <c r="F118" s="450"/>
      <c r="G118" s="450"/>
      <c r="H118" s="450"/>
      <c r="I118" s="451"/>
    </row>
    <row r="120" spans="1:9" ht="56.4">
      <c r="A120" s="382" t="s">
        <v>242</v>
      </c>
      <c r="B120" s="383" t="s">
        <v>197</v>
      </c>
      <c r="C120" s="384">
        <v>3</v>
      </c>
      <c r="D120" s="384">
        <v>4</v>
      </c>
      <c r="E120" s="384">
        <v>1</v>
      </c>
      <c r="F120" s="384">
        <v>2</v>
      </c>
      <c r="G120" s="384">
        <v>3</v>
      </c>
      <c r="H120" s="869" t="s">
        <v>198</v>
      </c>
      <c r="I120" s="869" t="s">
        <v>199</v>
      </c>
    </row>
    <row r="121" spans="1:9">
      <c r="A121" s="431" t="s">
        <v>200</v>
      </c>
      <c r="B121" s="432" t="s">
        <v>201</v>
      </c>
      <c r="C121" s="433">
        <v>2023</v>
      </c>
      <c r="D121" s="433">
        <v>2023</v>
      </c>
      <c r="E121" s="433">
        <v>2024</v>
      </c>
      <c r="F121" s="433">
        <v>2024</v>
      </c>
      <c r="G121" s="433">
        <v>2024</v>
      </c>
      <c r="H121" s="870"/>
      <c r="I121" s="870" t="s">
        <v>39</v>
      </c>
    </row>
    <row r="122" spans="1:9" ht="15">
      <c r="A122" s="388"/>
      <c r="B122" s="389"/>
      <c r="C122" s="390"/>
      <c r="D122" s="390"/>
      <c r="E122" s="390"/>
      <c r="F122" s="390"/>
      <c r="G122" s="390"/>
      <c r="H122" s="389"/>
      <c r="I122" s="391"/>
    </row>
    <row r="123" spans="1:9" ht="14.1">
      <c r="A123" s="471" t="s">
        <v>263</v>
      </c>
      <c r="B123" s="400">
        <v>776.92995950555951</v>
      </c>
      <c r="C123" s="472">
        <v>943.76250786020819</v>
      </c>
      <c r="D123" s="473">
        <v>1229.1320621343348</v>
      </c>
      <c r="E123" s="472">
        <v>235.80909239626729</v>
      </c>
      <c r="F123" s="473">
        <v>701.76239687427983</v>
      </c>
      <c r="G123" s="472">
        <v>990.82837128612289</v>
      </c>
      <c r="H123" s="397">
        <f>G123/B123*100</f>
        <v>127.53123485116843</v>
      </c>
      <c r="I123" s="397">
        <f>100*(G123/C123-1)</f>
        <v>4.9870452612730931</v>
      </c>
    </row>
    <row r="124" spans="1:9">
      <c r="A124" s="474" t="s">
        <v>264</v>
      </c>
      <c r="B124" s="452">
        <v>979.018815944263</v>
      </c>
      <c r="C124" s="438">
        <v>719.75016166396199</v>
      </c>
      <c r="D124" s="437">
        <v>944.27345317235756</v>
      </c>
      <c r="E124" s="438">
        <v>172.78510366910416</v>
      </c>
      <c r="F124" s="437">
        <v>541.2076188315807</v>
      </c>
      <c r="G124" s="438">
        <v>751.68878724875026</v>
      </c>
      <c r="H124" s="439">
        <f t="shared" ref="H124:H131" si="10">G124/B124*100</f>
        <v>76.779810051326436</v>
      </c>
      <c r="I124" s="439">
        <f t="shared" ref="I124:I131" si="11">100*(G124/C124-1)</f>
        <v>4.4374600084772009</v>
      </c>
    </row>
    <row r="125" spans="1:9">
      <c r="A125" s="474" t="s">
        <v>265</v>
      </c>
      <c r="B125" s="452">
        <v>-202.08885643870352</v>
      </c>
      <c r="C125" s="438">
        <v>224.01234619624609</v>
      </c>
      <c r="D125" s="437">
        <v>284.85860896197721</v>
      </c>
      <c r="E125" s="438">
        <v>63.023988727163129</v>
      </c>
      <c r="F125" s="437">
        <v>160.55477804269913</v>
      </c>
      <c r="G125" s="438">
        <v>239.13958403737257</v>
      </c>
      <c r="H125" s="439">
        <f t="shared" si="10"/>
        <v>-118.33387958722359</v>
      </c>
      <c r="I125" s="439">
        <f t="shared" si="11"/>
        <v>6.7528589821001406</v>
      </c>
    </row>
    <row r="126" spans="1:9" ht="14.1">
      <c r="A126" s="471" t="s">
        <v>266</v>
      </c>
      <c r="B126" s="400">
        <v>399.42420082995875</v>
      </c>
      <c r="C126" s="472">
        <v>566.5169395731001</v>
      </c>
      <c r="D126" s="473">
        <v>735.15300283810006</v>
      </c>
      <c r="E126" s="472">
        <v>181.89199579675</v>
      </c>
      <c r="F126" s="473">
        <v>531.83816650197866</v>
      </c>
      <c r="G126" s="472">
        <v>717.15419107776779</v>
      </c>
      <c r="H126" s="397">
        <f t="shared" si="10"/>
        <v>179.54700531104569</v>
      </c>
      <c r="I126" s="397">
        <f t="shared" si="11"/>
        <v>26.590070125384191</v>
      </c>
    </row>
    <row r="127" spans="1:9">
      <c r="A127" s="474" t="s">
        <v>267</v>
      </c>
      <c r="B127" s="452">
        <v>633.20843203450295</v>
      </c>
      <c r="C127" s="438">
        <v>369.23276769910001</v>
      </c>
      <c r="D127" s="437">
        <v>492.55895467610003</v>
      </c>
      <c r="E127" s="438">
        <v>125.49158518175001</v>
      </c>
      <c r="F127" s="437">
        <v>391.66589473925001</v>
      </c>
      <c r="G127" s="438">
        <v>505.8125748650391</v>
      </c>
      <c r="H127" s="439">
        <f t="shared" si="10"/>
        <v>79.880896917285185</v>
      </c>
      <c r="I127" s="439">
        <f t="shared" si="11"/>
        <v>36.990164230830814</v>
      </c>
    </row>
    <row r="128" spans="1:9">
      <c r="A128" s="474" t="s">
        <v>223</v>
      </c>
      <c r="B128" s="452">
        <v>-233.7842312045442</v>
      </c>
      <c r="C128" s="438">
        <v>197.28417187400001</v>
      </c>
      <c r="D128" s="437">
        <v>242.59404816200004</v>
      </c>
      <c r="E128" s="438">
        <v>56.400410614999998</v>
      </c>
      <c r="F128" s="437">
        <v>140.17227176272871</v>
      </c>
      <c r="G128" s="438">
        <v>211.34161621272872</v>
      </c>
      <c r="H128" s="439">
        <f t="shared" si="10"/>
        <v>-90.400287103975018</v>
      </c>
      <c r="I128" s="439">
        <f t="shared" si="11"/>
        <v>7.1254800652263306</v>
      </c>
    </row>
    <row r="129" spans="1:9" ht="14.1">
      <c r="A129" s="471" t="s">
        <v>268</v>
      </c>
      <c r="B129" s="400">
        <v>377.50575867560065</v>
      </c>
      <c r="C129" s="472">
        <v>377.2455682871082</v>
      </c>
      <c r="D129" s="473">
        <v>493.97905929623488</v>
      </c>
      <c r="E129" s="472">
        <v>53.917096599517279</v>
      </c>
      <c r="F129" s="473">
        <v>169.92423037230105</v>
      </c>
      <c r="G129" s="472">
        <v>273.67418020835493</v>
      </c>
      <c r="H129" s="397">
        <f t="shared" si="10"/>
        <v>72.49536567825696</v>
      </c>
      <c r="I129" s="397">
        <f t="shared" si="11"/>
        <v>-27.454633476284805</v>
      </c>
    </row>
    <row r="130" spans="1:9">
      <c r="A130" s="474" t="s">
        <v>267</v>
      </c>
      <c r="B130" s="452">
        <v>345.81038390975999</v>
      </c>
      <c r="C130" s="438">
        <v>369.23276769910001</v>
      </c>
      <c r="D130" s="437">
        <v>492.55895467610003</v>
      </c>
      <c r="E130" s="438">
        <v>125.49158518175001</v>
      </c>
      <c r="F130" s="437">
        <v>391.66589473925001</v>
      </c>
      <c r="G130" s="438">
        <v>505.8125748650391</v>
      </c>
      <c r="H130" s="439">
        <f t="shared" si="10"/>
        <v>146.26876415516546</v>
      </c>
      <c r="I130" s="439">
        <f t="shared" si="11"/>
        <v>36.990164230830814</v>
      </c>
    </row>
    <row r="131" spans="1:9">
      <c r="A131" s="474" t="s">
        <v>223</v>
      </c>
      <c r="B131" s="452">
        <v>31.695374765840672</v>
      </c>
      <c r="C131" s="438">
        <v>197.28417187400001</v>
      </c>
      <c r="D131" s="437">
        <v>242.59404816200004</v>
      </c>
      <c r="E131" s="438">
        <v>56.400410614999998</v>
      </c>
      <c r="F131" s="437">
        <v>140.17227176272871</v>
      </c>
      <c r="G131" s="438">
        <v>211.34161621272872</v>
      </c>
      <c r="H131" s="439">
        <f t="shared" si="10"/>
        <v>666.79008459145825</v>
      </c>
      <c r="I131" s="439">
        <f t="shared" si="11"/>
        <v>7.1254800652263306</v>
      </c>
    </row>
    <row r="132" spans="1:9">
      <c r="A132" s="475"/>
      <c r="B132" s="476"/>
      <c r="C132" s="477"/>
      <c r="D132" s="477"/>
      <c r="E132" s="477"/>
      <c r="F132" s="477"/>
      <c r="G132" s="477"/>
      <c r="H132" s="478"/>
      <c r="I132" s="479"/>
    </row>
    <row r="133" spans="1:9" ht="14.1">
      <c r="A133" s="471" t="s">
        <v>269</v>
      </c>
      <c r="B133" s="400">
        <v>1154.4357181811602</v>
      </c>
      <c r="C133" s="472">
        <v>1321.0080761473164</v>
      </c>
      <c r="D133" s="473">
        <v>1723.1111214305697</v>
      </c>
      <c r="E133" s="472">
        <v>289.72618899578458</v>
      </c>
      <c r="F133" s="473">
        <v>871.68662724658088</v>
      </c>
      <c r="G133" s="472">
        <v>1264.5025514944778</v>
      </c>
      <c r="H133" s="397">
        <f t="shared" ref="H133" si="12">G133/B133*100</f>
        <v>109.53425397186518</v>
      </c>
      <c r="I133" s="397">
        <f t="shared" ref="I133" si="13">100*(G133/C133-1)</f>
        <v>-4.2774548977501663</v>
      </c>
    </row>
  </sheetData>
  <mergeCells count="19">
    <mergeCell ref="A99:I99"/>
    <mergeCell ref="H102:H103"/>
    <mergeCell ref="I102:I103"/>
    <mergeCell ref="A117:I117"/>
    <mergeCell ref="H120:H121"/>
    <mergeCell ref="I120:I121"/>
    <mergeCell ref="A54:I54"/>
    <mergeCell ref="H57:H58"/>
    <mergeCell ref="I57:I58"/>
    <mergeCell ref="A66:I66"/>
    <mergeCell ref="H69:H70"/>
    <mergeCell ref="I69:I70"/>
    <mergeCell ref="H29:H30"/>
    <mergeCell ref="I29:I30"/>
    <mergeCell ref="A2:I2"/>
    <mergeCell ref="A4:I5"/>
    <mergeCell ref="H7:H8"/>
    <mergeCell ref="I7:I8"/>
    <mergeCell ref="A27:I27"/>
  </mergeCells>
  <printOptions horizontalCentered="1"/>
  <pageMargins left="0.70866141732283472" right="0.70866141732283472" top="0.74803149606299213" bottom="0.74803149606299213" header="0.31496062992125984" footer="0.31496062992125984"/>
  <pageSetup paperSize="9" scale="75" firstPageNumber="23" orientation="portrait" useFirstPageNumber="1" r:id="rId1"/>
  <headerFooter>
    <oddHeader>&amp;LComité de Prévision et de Conjoncture&amp;RTableau de bord de l’économie - 2ème trimestre 2024</oddHeader>
    <oddFooter>&amp;C&amp;"Arial,Normal"&amp;P</oddFooter>
  </headerFooter>
  <rowBreaks count="2" manualBreakCount="2">
    <brk id="52" max="8" man="1"/>
    <brk id="114"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5BCC-6B6E-4CE7-9474-EC259834E2E5}">
  <sheetPr codeName="Feuil13">
    <tabColor rgb="FF00B050"/>
  </sheetPr>
  <dimension ref="B1:O80"/>
  <sheetViews>
    <sheetView view="pageBreakPreview" topLeftCell="A57" zoomScale="90" zoomScaleNormal="100" zoomScaleSheetLayoutView="90" workbookViewId="0">
      <selection activeCell="G37" sqref="G37"/>
    </sheetView>
  </sheetViews>
  <sheetFormatPr baseColWidth="10" defaultColWidth="11.44140625" defaultRowHeight="13.8"/>
  <cols>
    <col min="1" max="1" width="1.71875" style="2" customWidth="1"/>
    <col min="2" max="2" width="1.5546875" style="2" customWidth="1"/>
    <col min="3" max="3" width="29.83203125" style="2" customWidth="1"/>
    <col min="4" max="4" width="15.27734375" style="2" customWidth="1"/>
    <col min="5" max="5" width="15.71875" style="2" customWidth="1"/>
    <col min="6" max="8" width="15.44140625" style="2" customWidth="1"/>
    <col min="9" max="9" width="1.71875" style="2" customWidth="1"/>
    <col min="10" max="10" width="13.83203125" style="2" customWidth="1"/>
    <col min="11" max="11" width="16.44140625" style="2" customWidth="1"/>
    <col min="12" max="12" width="0.83203125" style="2" customWidth="1"/>
    <col min="13" max="16384" width="11.44140625" style="2"/>
  </cols>
  <sheetData>
    <row r="1" spans="2:12" ht="18" customHeight="1">
      <c r="B1" s="480"/>
      <c r="C1" s="881"/>
      <c r="D1" s="881"/>
      <c r="E1" s="881"/>
      <c r="F1" s="881"/>
      <c r="G1" s="881"/>
      <c r="H1" s="881"/>
      <c r="I1" s="881"/>
      <c r="J1" s="881"/>
      <c r="K1" s="881"/>
      <c r="L1" s="28"/>
    </row>
    <row r="2" spans="2:12" ht="18" customHeight="1">
      <c r="B2" s="481"/>
      <c r="C2" s="482"/>
      <c r="D2" s="482"/>
      <c r="E2" s="482"/>
      <c r="F2" s="482"/>
      <c r="G2" s="482"/>
      <c r="H2" s="482"/>
      <c r="I2" s="482"/>
      <c r="J2" s="482"/>
      <c r="K2" s="482"/>
      <c r="L2" s="30"/>
    </row>
    <row r="3" spans="2:12" ht="18" customHeight="1">
      <c r="B3" s="481"/>
      <c r="C3" s="482"/>
      <c r="D3" s="482"/>
      <c r="E3" s="482"/>
      <c r="F3" s="482"/>
      <c r="G3" s="482"/>
      <c r="H3" s="482"/>
      <c r="I3" s="482"/>
      <c r="J3" s="482"/>
      <c r="K3" s="482"/>
      <c r="L3" s="30"/>
    </row>
    <row r="4" spans="2:12" ht="18" customHeight="1">
      <c r="B4" s="481"/>
      <c r="C4" s="482"/>
      <c r="D4" s="482"/>
      <c r="E4" s="482"/>
      <c r="F4" s="482"/>
      <c r="G4" s="482"/>
      <c r="H4" s="482"/>
      <c r="I4" s="482"/>
      <c r="J4" s="482"/>
      <c r="K4" s="482"/>
      <c r="L4" s="30"/>
    </row>
    <row r="5" spans="2:12">
      <c r="B5" s="29"/>
      <c r="L5" s="30"/>
    </row>
    <row r="6" spans="2:12" ht="14.1">
      <c r="B6" s="29"/>
      <c r="C6" s="882"/>
      <c r="D6" s="884" t="s">
        <v>490</v>
      </c>
      <c r="E6" s="884" t="s">
        <v>491</v>
      </c>
      <c r="F6" s="884" t="s">
        <v>492</v>
      </c>
      <c r="G6" s="884" t="s">
        <v>493</v>
      </c>
      <c r="H6" s="884" t="s">
        <v>494</v>
      </c>
      <c r="I6" s="483"/>
      <c r="J6" s="886" t="s">
        <v>35</v>
      </c>
      <c r="K6" s="886"/>
      <c r="L6" s="30"/>
    </row>
    <row r="7" spans="2:12">
      <c r="B7" s="29"/>
      <c r="C7" s="883"/>
      <c r="D7" s="885"/>
      <c r="E7" s="885"/>
      <c r="F7" s="885"/>
      <c r="G7" s="885"/>
      <c r="H7" s="885"/>
      <c r="I7" s="484"/>
      <c r="J7" s="485" t="s">
        <v>38</v>
      </c>
      <c r="K7" s="485" t="s">
        <v>39</v>
      </c>
      <c r="L7" s="30"/>
    </row>
    <row r="8" spans="2:12" s="489" customFormat="1" ht="12.75" customHeight="1">
      <c r="B8" s="486"/>
      <c r="C8" s="487"/>
      <c r="D8" s="488"/>
      <c r="E8" s="488"/>
      <c r="F8" s="488"/>
      <c r="G8" s="488"/>
      <c r="H8" s="488"/>
      <c r="J8" s="488"/>
      <c r="K8" s="488"/>
      <c r="L8" s="490"/>
    </row>
    <row r="9" spans="2:12" ht="33.75" customHeight="1">
      <c r="B9" s="29"/>
      <c r="C9" s="491" t="s">
        <v>270</v>
      </c>
      <c r="D9" s="492">
        <v>593674</v>
      </c>
      <c r="E9" s="493">
        <v>590115</v>
      </c>
      <c r="F9" s="492">
        <v>595264</v>
      </c>
      <c r="G9" s="493">
        <v>599420</v>
      </c>
      <c r="H9" s="492">
        <v>604894</v>
      </c>
      <c r="I9" s="494"/>
      <c r="J9" s="495">
        <f>(H9/G9-1)*100</f>
        <v>0.91321610890526816</v>
      </c>
      <c r="K9" s="495">
        <f>(H9/D9-1)*100</f>
        <v>1.8899261210698182</v>
      </c>
      <c r="L9" s="30"/>
    </row>
    <row r="10" spans="2:12" ht="42.75" customHeight="1">
      <c r="B10" s="29"/>
      <c r="C10" s="491" t="s">
        <v>271</v>
      </c>
      <c r="D10" s="496">
        <v>194.78714860700001</v>
      </c>
      <c r="E10" s="497">
        <v>192.01870675000001</v>
      </c>
      <c r="F10" s="496">
        <v>193.87772094799999</v>
      </c>
      <c r="G10" s="497">
        <v>193.98755899999995</v>
      </c>
      <c r="H10" s="496">
        <v>194.74817300000001</v>
      </c>
      <c r="I10" s="494"/>
      <c r="J10" s="495">
        <f t="shared" ref="J10:J11" si="0">(H10/G10-1)*100</f>
        <v>0.39209421672246059</v>
      </c>
      <c r="K10" s="495">
        <f t="shared" ref="K10:K11" si="1">(H10/D10-1)*100</f>
        <v>-2.0009331867487656E-2</v>
      </c>
      <c r="L10" s="30"/>
    </row>
    <row r="11" spans="2:12" ht="21" customHeight="1">
      <c r="B11" s="29"/>
      <c r="C11" s="491" t="s">
        <v>272</v>
      </c>
      <c r="D11" s="492">
        <v>328104.56345907011</v>
      </c>
      <c r="E11" s="493">
        <v>325392.01130288164</v>
      </c>
      <c r="F11" s="492">
        <v>325700.3967113751</v>
      </c>
      <c r="G11" s="493">
        <v>323625.43625504646</v>
      </c>
      <c r="H11" s="492">
        <v>321954.21511868195</v>
      </c>
      <c r="I11" s="494"/>
      <c r="J11" s="495">
        <f t="shared" si="0"/>
        <v>-0.51640598949935779</v>
      </c>
      <c r="K11" s="495">
        <f t="shared" si="1"/>
        <v>-1.8745086247955789</v>
      </c>
      <c r="L11" s="30"/>
    </row>
    <row r="12" spans="2:12" ht="9.75" customHeight="1">
      <c r="B12" s="29"/>
      <c r="C12" s="887"/>
      <c r="D12" s="887"/>
      <c r="E12" s="887"/>
      <c r="F12" s="887"/>
      <c r="G12" s="887"/>
      <c r="H12" s="887"/>
      <c r="I12" s="887"/>
      <c r="J12" s="887"/>
      <c r="K12" s="887"/>
      <c r="L12" s="30"/>
    </row>
    <row r="13" spans="2:12" ht="12.75" customHeight="1">
      <c r="B13" s="29"/>
      <c r="C13" s="888" t="s">
        <v>274</v>
      </c>
      <c r="D13" s="888"/>
      <c r="E13" s="888"/>
      <c r="F13" s="888"/>
      <c r="G13" s="888"/>
      <c r="H13" s="888"/>
      <c r="I13" s="888"/>
      <c r="J13" s="888"/>
      <c r="K13" s="888"/>
      <c r="L13" s="30"/>
    </row>
    <row r="14" spans="2:12" ht="10.5" customHeight="1">
      <c r="B14" s="29"/>
      <c r="C14" s="889"/>
      <c r="D14" s="889"/>
      <c r="E14" s="889"/>
      <c r="F14" s="889"/>
      <c r="G14" s="889"/>
      <c r="H14" s="889"/>
      <c r="I14" s="889"/>
      <c r="J14" s="889"/>
      <c r="K14" s="889"/>
      <c r="L14" s="30"/>
    </row>
    <row r="15" spans="2:12">
      <c r="B15" s="29"/>
      <c r="L15" s="30"/>
    </row>
    <row r="16" spans="2:12">
      <c r="B16" s="29"/>
      <c r="L16" s="30"/>
    </row>
    <row r="17" spans="2:12">
      <c r="B17" s="29"/>
      <c r="L17" s="30"/>
    </row>
    <row r="18" spans="2:12">
      <c r="B18" s="29"/>
      <c r="L18" s="30"/>
    </row>
    <row r="19" spans="2:12">
      <c r="B19" s="29"/>
      <c r="L19" s="30"/>
    </row>
    <row r="20" spans="2:12">
      <c r="B20" s="29"/>
      <c r="L20" s="30"/>
    </row>
    <row r="21" spans="2:12">
      <c r="B21" s="29"/>
      <c r="L21" s="30"/>
    </row>
    <row r="22" spans="2:12">
      <c r="B22" s="29"/>
      <c r="L22" s="30"/>
    </row>
    <row r="23" spans="2:12">
      <c r="B23" s="29"/>
      <c r="L23" s="30"/>
    </row>
    <row r="24" spans="2:12">
      <c r="B24" s="29"/>
      <c r="L24" s="30"/>
    </row>
    <row r="25" spans="2:12">
      <c r="B25" s="29"/>
      <c r="L25" s="30"/>
    </row>
    <row r="26" spans="2:12">
      <c r="B26" s="29"/>
      <c r="L26" s="30"/>
    </row>
    <row r="27" spans="2:12">
      <c r="B27" s="29"/>
      <c r="L27" s="30"/>
    </row>
    <row r="28" spans="2:12">
      <c r="B28" s="29"/>
      <c r="L28" s="30"/>
    </row>
    <row r="29" spans="2:12" ht="5.25" customHeight="1">
      <c r="B29" s="29"/>
      <c r="C29" s="889"/>
      <c r="D29" s="889"/>
      <c r="E29" s="889"/>
      <c r="F29" s="889"/>
      <c r="G29" s="889"/>
      <c r="H29" s="889"/>
      <c r="I29" s="889"/>
      <c r="J29" s="889"/>
      <c r="K29" s="889"/>
      <c r="L29" s="30"/>
    </row>
    <row r="30" spans="2:12">
      <c r="B30" s="29"/>
      <c r="L30" s="30"/>
    </row>
    <row r="31" spans="2:12">
      <c r="B31" s="29"/>
      <c r="L31" s="30"/>
    </row>
    <row r="32" spans="2:12">
      <c r="B32" s="29"/>
      <c r="L32" s="30"/>
    </row>
    <row r="33" spans="2:12">
      <c r="B33" s="29"/>
      <c r="L33" s="30"/>
    </row>
    <row r="34" spans="2:12">
      <c r="B34" s="29"/>
      <c r="L34" s="30"/>
    </row>
    <row r="35" spans="2:12">
      <c r="B35" s="29"/>
      <c r="L35" s="30"/>
    </row>
    <row r="36" spans="2:12">
      <c r="B36" s="29"/>
      <c r="L36" s="30"/>
    </row>
    <row r="37" spans="2:12">
      <c r="B37" s="29"/>
      <c r="L37" s="30"/>
    </row>
    <row r="38" spans="2:12">
      <c r="B38" s="29"/>
      <c r="L38" s="30"/>
    </row>
    <row r="39" spans="2:12">
      <c r="B39" s="29"/>
      <c r="L39" s="30"/>
    </row>
    <row r="40" spans="2:12">
      <c r="B40" s="29"/>
      <c r="L40" s="30"/>
    </row>
    <row r="41" spans="2:12">
      <c r="B41" s="29"/>
      <c r="L41" s="30"/>
    </row>
    <row r="42" spans="2:12">
      <c r="B42" s="29"/>
      <c r="L42" s="30"/>
    </row>
    <row r="43" spans="2:12">
      <c r="B43" s="29"/>
      <c r="L43" s="30"/>
    </row>
    <row r="44" spans="2:12" ht="4.5" customHeight="1">
      <c r="B44" s="29"/>
      <c r="C44" s="889"/>
      <c r="D44" s="889"/>
      <c r="E44" s="889"/>
      <c r="F44" s="889"/>
      <c r="G44" s="889"/>
      <c r="H44" s="889"/>
      <c r="I44" s="889"/>
      <c r="J44" s="889"/>
      <c r="K44" s="889"/>
      <c r="L44" s="30"/>
    </row>
    <row r="45" spans="2:12">
      <c r="B45" s="29"/>
      <c r="L45" s="30"/>
    </row>
    <row r="46" spans="2:12">
      <c r="B46" s="29"/>
      <c r="L46" s="30"/>
    </row>
    <row r="47" spans="2:12">
      <c r="B47" s="29"/>
      <c r="L47" s="30"/>
    </row>
    <row r="48" spans="2:12">
      <c r="B48" s="29"/>
      <c r="L48" s="30"/>
    </row>
    <row r="49" spans="2:12">
      <c r="B49" s="29"/>
      <c r="L49" s="30"/>
    </row>
    <row r="50" spans="2:12">
      <c r="B50" s="29"/>
      <c r="L50" s="30"/>
    </row>
    <row r="51" spans="2:12">
      <c r="B51" s="29"/>
      <c r="L51" s="30"/>
    </row>
    <row r="52" spans="2:12">
      <c r="B52" s="29"/>
      <c r="L52" s="30"/>
    </row>
    <row r="53" spans="2:12">
      <c r="B53" s="29"/>
      <c r="L53" s="30"/>
    </row>
    <row r="54" spans="2:12">
      <c r="B54" s="29"/>
      <c r="L54" s="30"/>
    </row>
    <row r="55" spans="2:12">
      <c r="B55" s="29"/>
      <c r="L55" s="30"/>
    </row>
    <row r="56" spans="2:12">
      <c r="B56" s="29"/>
      <c r="L56" s="30"/>
    </row>
    <row r="57" spans="2:12">
      <c r="B57" s="29"/>
      <c r="L57" s="30"/>
    </row>
    <row r="58" spans="2:12">
      <c r="B58" s="29"/>
      <c r="L58" s="30"/>
    </row>
    <row r="59" spans="2:12">
      <c r="B59" s="29"/>
      <c r="L59" s="30"/>
    </row>
    <row r="60" spans="2:12">
      <c r="B60" s="29"/>
      <c r="L60" s="30"/>
    </row>
    <row r="61" spans="2:12">
      <c r="B61" s="29"/>
      <c r="L61" s="30"/>
    </row>
    <row r="62" spans="2:12">
      <c r="B62" s="29"/>
      <c r="L62" s="30"/>
    </row>
    <row r="63" spans="2:12">
      <c r="B63" s="29"/>
      <c r="L63" s="30"/>
    </row>
    <row r="64" spans="2:12">
      <c r="B64" s="29"/>
      <c r="L64" s="30"/>
    </row>
    <row r="65" spans="2:15">
      <c r="B65" s="29"/>
      <c r="L65" s="30"/>
    </row>
    <row r="66" spans="2:15">
      <c r="B66" s="29"/>
      <c r="L66" s="30"/>
    </row>
    <row r="67" spans="2:15">
      <c r="B67" s="29"/>
      <c r="L67" s="30"/>
    </row>
    <row r="68" spans="2:15">
      <c r="B68" s="29"/>
      <c r="L68" s="30"/>
    </row>
    <row r="69" spans="2:15">
      <c r="B69" s="29"/>
      <c r="L69" s="30"/>
    </row>
    <row r="70" spans="2:15">
      <c r="B70" s="29"/>
      <c r="L70" s="30"/>
    </row>
    <row r="71" spans="2:15">
      <c r="B71" s="29"/>
      <c r="L71" s="30"/>
      <c r="O71" s="2">
        <f>3.5-1.9</f>
        <v>1.6</v>
      </c>
    </row>
    <row r="72" spans="2:15">
      <c r="B72" s="29"/>
      <c r="L72" s="30"/>
    </row>
    <row r="73" spans="2:15">
      <c r="B73" s="29"/>
      <c r="L73" s="30"/>
    </row>
    <row r="74" spans="2:15">
      <c r="B74" s="29"/>
      <c r="L74" s="30"/>
    </row>
    <row r="75" spans="2:15">
      <c r="B75" s="29"/>
      <c r="L75" s="30"/>
    </row>
    <row r="76" spans="2:15">
      <c r="B76" s="29"/>
      <c r="L76" s="30"/>
    </row>
    <row r="77" spans="2:15">
      <c r="B77" s="29"/>
      <c r="L77" s="30"/>
    </row>
    <row r="78" spans="2:15">
      <c r="B78" s="29"/>
      <c r="L78" s="30"/>
    </row>
    <row r="79" spans="2:15" ht="14.1">
      <c r="B79" s="29"/>
      <c r="C79" s="498" t="s">
        <v>273</v>
      </c>
      <c r="D79" s="232"/>
      <c r="E79" s="232"/>
      <c r="F79" s="232"/>
      <c r="G79" s="232"/>
      <c r="H79" s="232"/>
      <c r="I79" s="232"/>
      <c r="J79" s="232"/>
      <c r="K79" s="232"/>
      <c r="L79" s="30"/>
    </row>
    <row r="80" spans="2:15">
      <c r="B80" s="31"/>
      <c r="C80" s="499" t="s">
        <v>274</v>
      </c>
      <c r="D80" s="500"/>
      <c r="E80" s="500"/>
      <c r="F80" s="500"/>
      <c r="G80" s="500"/>
      <c r="H80" s="500"/>
      <c r="I80" s="500"/>
      <c r="J80" s="500"/>
      <c r="K80" s="500"/>
      <c r="L80" s="33"/>
    </row>
  </sheetData>
  <mergeCells count="13">
    <mergeCell ref="C12:K12"/>
    <mergeCell ref="C13:K13"/>
    <mergeCell ref="C14:K14"/>
    <mergeCell ref="C29:K29"/>
    <mergeCell ref="C44:K44"/>
    <mergeCell ref="C1:K1"/>
    <mergeCell ref="C6:C7"/>
    <mergeCell ref="D6:D7"/>
    <mergeCell ref="E6:E7"/>
    <mergeCell ref="F6:F7"/>
    <mergeCell ref="G6:G7"/>
    <mergeCell ref="H6:H7"/>
    <mergeCell ref="J6:K6"/>
  </mergeCells>
  <printOptions horizontalCentered="1"/>
  <pageMargins left="0.23622047244094491" right="0.59055118110236227" top="0.74803149606299213" bottom="0.74803149606299213" header="0.31496062992125984" footer="0.31496062992125984"/>
  <pageSetup paperSize="9" scale="61" firstPageNumber="26" orientation="portrait" useFirstPageNumber="1" r:id="rId1"/>
  <headerFooter>
    <oddHeader>&amp;LComité de Prévision et de Conjoncture&amp;RTableau de bord de l’économie - 2ème trimestre 2024</oddHeader>
    <oddFooter>&amp;C&amp;"Arial,Normal"&amp;P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6414A-E873-40FB-A76C-8C227A57F2AB}">
  <sheetPr codeName="Feuil14">
    <tabColor rgb="FF00B050"/>
  </sheetPr>
  <dimension ref="A51:K125"/>
  <sheetViews>
    <sheetView showGridLines="0" view="pageBreakPreview" topLeftCell="A103" zoomScale="80" zoomScaleNormal="70" zoomScaleSheetLayoutView="80" workbookViewId="0">
      <selection activeCell="G37" sqref="G37"/>
    </sheetView>
  </sheetViews>
  <sheetFormatPr baseColWidth="10" defaultColWidth="11.44140625" defaultRowHeight="13.8"/>
  <cols>
    <col min="1" max="1" width="38.71875" style="2" customWidth="1"/>
    <col min="2" max="2" width="8.83203125" style="2" customWidth="1"/>
    <col min="3" max="3" width="10.5546875" style="2" customWidth="1"/>
    <col min="4" max="4" width="9.5546875" style="2" customWidth="1"/>
    <col min="5" max="5" width="11.1640625" style="2" customWidth="1"/>
    <col min="6" max="6" width="9.83203125" style="2" customWidth="1"/>
    <col min="7" max="7" width="2.1640625" style="2" customWidth="1"/>
    <col min="8" max="8" width="11.27734375" style="2" customWidth="1"/>
    <col min="9" max="9" width="8.83203125" style="2" customWidth="1"/>
    <col min="10" max="16384" width="11.44140625" style="2"/>
  </cols>
  <sheetData>
    <row r="51" ht="13.9" customHeight="1"/>
    <row r="65" ht="13.5" customHeight="1"/>
    <row r="98" spans="1:11" ht="15">
      <c r="A98" s="890" t="s">
        <v>275</v>
      </c>
      <c r="B98" s="501" t="s">
        <v>486</v>
      </c>
      <c r="C98" s="501" t="s">
        <v>483</v>
      </c>
      <c r="D98" s="501" t="s">
        <v>484</v>
      </c>
      <c r="E98" s="501" t="s">
        <v>485</v>
      </c>
      <c r="F98" s="501" t="s">
        <v>482</v>
      </c>
      <c r="G98" s="502"/>
      <c r="H98" s="892" t="s">
        <v>35</v>
      </c>
      <c r="I98" s="892"/>
    </row>
    <row r="99" spans="1:11" ht="15">
      <c r="A99" s="891"/>
      <c r="B99" s="503">
        <v>2023</v>
      </c>
      <c r="C99" s="503">
        <v>2023</v>
      </c>
      <c r="D99" s="503">
        <v>2023</v>
      </c>
      <c r="E99" s="503">
        <v>2024</v>
      </c>
      <c r="F99" s="503">
        <v>2024</v>
      </c>
      <c r="G99" s="504"/>
      <c r="H99" s="505" t="s">
        <v>38</v>
      </c>
      <c r="I99" s="505" t="s">
        <v>39</v>
      </c>
    </row>
    <row r="100" spans="1:11">
      <c r="A100" s="506"/>
      <c r="B100" s="507"/>
      <c r="C100" s="507"/>
      <c r="D100" s="507"/>
      <c r="E100" s="507"/>
      <c r="F100" s="507"/>
      <c r="G100" s="507"/>
      <c r="H100" s="389"/>
      <c r="I100" s="391"/>
    </row>
    <row r="101" spans="1:11" ht="14.1">
      <c r="A101" s="508" t="s">
        <v>276</v>
      </c>
      <c r="B101" s="509">
        <v>-198.50428020130121</v>
      </c>
      <c r="C101" s="510">
        <v>-256.9240459481876</v>
      </c>
      <c r="D101" s="509">
        <v>-288.94531063117063</v>
      </c>
      <c r="E101" s="510">
        <v>-90.386268012931808</v>
      </c>
      <c r="F101" s="509">
        <v>-110.91610424409784</v>
      </c>
      <c r="G101" s="511"/>
      <c r="H101" s="512">
        <f>(F101/E101-1)*100</f>
        <v>22.713446060444454</v>
      </c>
      <c r="I101" s="512">
        <f>(F101/B101-1)*100</f>
        <v>-44.124074235770173</v>
      </c>
      <c r="J101" s="513">
        <f>F101-B101</f>
        <v>87.588175957203376</v>
      </c>
      <c r="K101" s="513">
        <f>F101-E101</f>
        <v>-20.52983623116603</v>
      </c>
    </row>
    <row r="102" spans="1:11">
      <c r="A102" s="514" t="s">
        <v>277</v>
      </c>
      <c r="B102" s="515">
        <v>-152.6990292160788</v>
      </c>
      <c r="C102" s="516">
        <v>-208.13983238403452</v>
      </c>
      <c r="D102" s="515">
        <v>-241.46058291699038</v>
      </c>
      <c r="E102" s="516">
        <v>-40.713337757662401</v>
      </c>
      <c r="F102" s="515">
        <v>-49.741390840425154</v>
      </c>
      <c r="G102" s="517"/>
      <c r="H102" s="518">
        <f t="shared" ref="H102:H125" si="0">(F102/E102-1)*100</f>
        <v>22.174681762768621</v>
      </c>
      <c r="I102" s="518">
        <f t="shared" ref="I102:I125" si="1">(F102/B102-1)*100</f>
        <v>-67.425208204802715</v>
      </c>
      <c r="J102" s="513">
        <f t="shared" ref="J102:J124" si="2">F102-B102</f>
        <v>102.95763837565364</v>
      </c>
      <c r="K102" s="513">
        <f t="shared" ref="K102:K124" si="3">F102-E102</f>
        <v>-9.028053082762753</v>
      </c>
    </row>
    <row r="103" spans="1:11">
      <c r="A103" s="514" t="s">
        <v>278</v>
      </c>
      <c r="B103" s="515">
        <v>-5.5986908061797731</v>
      </c>
      <c r="C103" s="516">
        <v>-66.733903143224538</v>
      </c>
      <c r="D103" s="515">
        <v>-66.506591703069631</v>
      </c>
      <c r="E103" s="516">
        <v>111.37544978746539</v>
      </c>
      <c r="F103" s="515">
        <v>98.845260245406067</v>
      </c>
      <c r="G103" s="517"/>
      <c r="H103" s="518">
        <f t="shared" si="0"/>
        <v>-11.250405332566849</v>
      </c>
      <c r="I103" s="518">
        <f t="shared" si="1"/>
        <v>-1865.5066812459399</v>
      </c>
      <c r="J103" s="513">
        <f t="shared" si="2"/>
        <v>104.44395105158584</v>
      </c>
      <c r="K103" s="513">
        <f t="shared" si="3"/>
        <v>-12.530189542059318</v>
      </c>
    </row>
    <row r="104" spans="1:11">
      <c r="A104" s="519" t="s">
        <v>279</v>
      </c>
      <c r="B104" s="520">
        <v>-147.10033840989908</v>
      </c>
      <c r="C104" s="521">
        <v>-141.40592924081005</v>
      </c>
      <c r="D104" s="520">
        <v>-174.95399121392066</v>
      </c>
      <c r="E104" s="521">
        <v>-152.08878754512784</v>
      </c>
      <c r="F104" s="520">
        <v>-148.58665108583125</v>
      </c>
      <c r="G104" s="522"/>
      <c r="H104" s="523">
        <f t="shared" si="0"/>
        <v>-2.3026920760068736</v>
      </c>
      <c r="I104" s="523">
        <f t="shared" si="1"/>
        <v>1.0104073804307001</v>
      </c>
      <c r="J104" s="513">
        <f t="shared" si="2"/>
        <v>-1.4863126759321688</v>
      </c>
      <c r="K104" s="513">
        <f t="shared" si="3"/>
        <v>3.5021364592965938</v>
      </c>
    </row>
    <row r="105" spans="1:11" ht="14.1">
      <c r="A105" s="508" t="s">
        <v>280</v>
      </c>
      <c r="B105" s="509">
        <v>-128.67807312414422</v>
      </c>
      <c r="C105" s="510">
        <v>-133.41957393993468</v>
      </c>
      <c r="D105" s="509">
        <v>-135.53412879030097</v>
      </c>
      <c r="E105" s="510">
        <v>-130.74055409766419</v>
      </c>
      <c r="F105" s="509">
        <v>-146.64223574557138</v>
      </c>
      <c r="G105" s="511"/>
      <c r="H105" s="512">
        <f t="shared" si="0"/>
        <v>12.162776697449607</v>
      </c>
      <c r="I105" s="512">
        <f t="shared" si="1"/>
        <v>13.960546801237816</v>
      </c>
      <c r="J105" s="513">
        <f t="shared" si="2"/>
        <v>-17.964162621427164</v>
      </c>
      <c r="K105" s="513">
        <f t="shared" si="3"/>
        <v>-15.901681647907196</v>
      </c>
    </row>
    <row r="106" spans="1:11">
      <c r="A106" s="524" t="s">
        <v>281</v>
      </c>
      <c r="B106" s="520">
        <v>-50.762753231036584</v>
      </c>
      <c r="C106" s="521">
        <v>-47.035564861350899</v>
      </c>
      <c r="D106" s="520">
        <v>-36.415539932468782</v>
      </c>
      <c r="E106" s="521">
        <v>-40.399367403461802</v>
      </c>
      <c r="F106" s="520">
        <v>-69.066114638738185</v>
      </c>
      <c r="G106" s="522"/>
      <c r="H106" s="523">
        <f t="shared" si="0"/>
        <v>70.958406226974574</v>
      </c>
      <c r="I106" s="523">
        <f t="shared" si="1"/>
        <v>36.056675894621961</v>
      </c>
      <c r="J106" s="513">
        <f t="shared" si="2"/>
        <v>-18.303361407701601</v>
      </c>
      <c r="K106" s="513">
        <f t="shared" si="3"/>
        <v>-28.666747235276382</v>
      </c>
    </row>
    <row r="107" spans="1:11" ht="14.1">
      <c r="A107" s="525" t="s">
        <v>282</v>
      </c>
      <c r="B107" s="515">
        <v>82.872822138921777</v>
      </c>
      <c r="C107" s="516">
        <v>84.635360375781488</v>
      </c>
      <c r="D107" s="515">
        <v>88.04940107612056</v>
      </c>
      <c r="E107" s="516">
        <v>81.067623842394653</v>
      </c>
      <c r="F107" s="515">
        <v>85.467522341898729</v>
      </c>
      <c r="G107" s="517"/>
      <c r="H107" s="518">
        <f t="shared" si="0"/>
        <v>5.4274422894866392</v>
      </c>
      <c r="I107" s="518">
        <f t="shared" si="1"/>
        <v>3.1309422510402696</v>
      </c>
      <c r="J107" s="513">
        <f t="shared" si="2"/>
        <v>2.5947002029769521</v>
      </c>
      <c r="K107" s="513">
        <f t="shared" si="3"/>
        <v>4.3998984995040757</v>
      </c>
    </row>
    <row r="108" spans="1:11">
      <c r="A108" s="514" t="s">
        <v>283</v>
      </c>
      <c r="B108" s="515">
        <v>37.110293235528935</v>
      </c>
      <c r="C108" s="516">
        <v>36.878648466347535</v>
      </c>
      <c r="D108" s="515">
        <v>36.586494162405394</v>
      </c>
      <c r="E108" s="516">
        <v>35.517158808980867</v>
      </c>
      <c r="F108" s="515">
        <v>36.812810621092602</v>
      </c>
      <c r="G108" s="517"/>
      <c r="H108" s="518">
        <f t="shared" si="0"/>
        <v>3.6479601847660081</v>
      </c>
      <c r="I108" s="518">
        <f t="shared" si="1"/>
        <v>-0.80161752575840239</v>
      </c>
      <c r="J108" s="513">
        <f t="shared" si="2"/>
        <v>-0.29748261443633339</v>
      </c>
      <c r="K108" s="513">
        <f t="shared" si="3"/>
        <v>1.2956518121117355</v>
      </c>
    </row>
    <row r="109" spans="1:11">
      <c r="A109" s="514" t="s">
        <v>284</v>
      </c>
      <c r="B109" s="515">
        <v>45.762528903392841</v>
      </c>
      <c r="C109" s="516">
        <v>47.75671190943396</v>
      </c>
      <c r="D109" s="515">
        <v>51.462906913715152</v>
      </c>
      <c r="E109" s="516">
        <v>45.550465033413786</v>
      </c>
      <c r="F109" s="515">
        <v>48.654711720806141</v>
      </c>
      <c r="G109" s="517"/>
      <c r="H109" s="518">
        <f t="shared" si="0"/>
        <v>6.8149615708977151</v>
      </c>
      <c r="I109" s="518">
        <f t="shared" si="1"/>
        <v>6.3199803129736498</v>
      </c>
      <c r="J109" s="513">
        <f t="shared" si="2"/>
        <v>2.8921828174132997</v>
      </c>
      <c r="K109" s="513">
        <f t="shared" si="3"/>
        <v>3.1042466873923544</v>
      </c>
    </row>
    <row r="110" spans="1:11">
      <c r="A110" s="524" t="s">
        <v>285</v>
      </c>
      <c r="B110" s="520">
        <v>48.96042885585377</v>
      </c>
      <c r="C110" s="521">
        <v>49.188107242412634</v>
      </c>
      <c r="D110" s="520">
        <v>49.234361628275529</v>
      </c>
      <c r="E110" s="521">
        <v>44.573129464825243</v>
      </c>
      <c r="F110" s="520">
        <v>49.872778572268501</v>
      </c>
      <c r="G110" s="522"/>
      <c r="H110" s="523">
        <f t="shared" si="0"/>
        <v>11.889784655182133</v>
      </c>
      <c r="I110" s="523">
        <f t="shared" si="1"/>
        <v>1.8634430656251366</v>
      </c>
      <c r="J110" s="513">
        <f t="shared" si="2"/>
        <v>0.91234971641473095</v>
      </c>
      <c r="K110" s="513">
        <f t="shared" si="3"/>
        <v>5.2996491074432583</v>
      </c>
    </row>
    <row r="111" spans="1:11" ht="14.1">
      <c r="A111" s="525" t="s">
        <v>286</v>
      </c>
      <c r="B111" s="515">
        <v>82.37987038216464</v>
      </c>
      <c r="C111" s="516">
        <v>41.312666693271808</v>
      </c>
      <c r="D111" s="515">
        <v>38.024048867310299</v>
      </c>
      <c r="E111" s="516">
        <v>56.641722024076884</v>
      </c>
      <c r="F111" s="515">
        <v>45.376511133841305</v>
      </c>
      <c r="G111" s="517"/>
      <c r="H111" s="518">
        <f t="shared" si="0"/>
        <v>-19.888538850296676</v>
      </c>
      <c r="I111" s="518">
        <f t="shared" si="1"/>
        <v>-44.917962454496184</v>
      </c>
      <c r="J111" s="513">
        <f t="shared" si="2"/>
        <v>-37.003359248323335</v>
      </c>
      <c r="K111" s="513">
        <f t="shared" si="3"/>
        <v>-11.265210890235579</v>
      </c>
    </row>
    <row r="112" spans="1:11">
      <c r="A112" s="514" t="s">
        <v>287</v>
      </c>
      <c r="B112" s="515">
        <v>82.318919148760244</v>
      </c>
      <c r="C112" s="516">
        <v>41.250319804656371</v>
      </c>
      <c r="D112" s="515">
        <v>37.963917319955122</v>
      </c>
      <c r="E112" s="516">
        <v>56.579050220373766</v>
      </c>
      <c r="F112" s="515">
        <v>45.320106510508495</v>
      </c>
      <c r="G112" s="517"/>
      <c r="H112" s="518">
        <f t="shared" si="0"/>
        <v>-19.899492243174834</v>
      </c>
      <c r="I112" s="518">
        <f t="shared" si="1"/>
        <v>-44.945697806588569</v>
      </c>
      <c r="J112" s="513">
        <f t="shared" si="2"/>
        <v>-36.998812638251749</v>
      </c>
      <c r="K112" s="513">
        <f t="shared" si="3"/>
        <v>-11.258943709865271</v>
      </c>
    </row>
    <row r="113" spans="1:11">
      <c r="A113" s="514" t="s">
        <v>288</v>
      </c>
      <c r="B113" s="515">
        <v>67.820151030356399</v>
      </c>
      <c r="C113" s="516">
        <v>26.535948689665602</v>
      </c>
      <c r="D113" s="515">
        <v>23.351634846905732</v>
      </c>
      <c r="E113" s="516">
        <v>41.678406840182802</v>
      </c>
      <c r="F113" s="515">
        <v>32.515020843544271</v>
      </c>
      <c r="G113" s="517"/>
      <c r="H113" s="518">
        <f t="shared" si="0"/>
        <v>-21.985931544302616</v>
      </c>
      <c r="I113" s="518">
        <f t="shared" si="1"/>
        <v>-52.056991396273212</v>
      </c>
      <c r="J113" s="513">
        <f t="shared" si="2"/>
        <v>-35.305130186812129</v>
      </c>
      <c r="K113" s="513">
        <f t="shared" si="3"/>
        <v>-9.1633859966385316</v>
      </c>
    </row>
    <row r="114" spans="1:11">
      <c r="A114" s="519" t="s">
        <v>289</v>
      </c>
      <c r="B114" s="520">
        <v>14.498768118403847</v>
      </c>
      <c r="C114" s="521">
        <v>14.714371114990767</v>
      </c>
      <c r="D114" s="520">
        <v>14.612282473049387</v>
      </c>
      <c r="E114" s="521">
        <v>14.90064338019096</v>
      </c>
      <c r="F114" s="520">
        <v>12.805085666964228</v>
      </c>
      <c r="G114" s="522"/>
      <c r="H114" s="523">
        <f t="shared" si="0"/>
        <v>-14.063538464470493</v>
      </c>
      <c r="I114" s="523">
        <f t="shared" si="1"/>
        <v>-11.68156106510706</v>
      </c>
      <c r="J114" s="513">
        <f t="shared" si="2"/>
        <v>-1.6936824514396189</v>
      </c>
      <c r="K114" s="513">
        <f t="shared" si="3"/>
        <v>-2.0955577132267322</v>
      </c>
    </row>
    <row r="115" spans="1:11" ht="14.1">
      <c r="A115" s="526" t="s">
        <v>290</v>
      </c>
      <c r="B115" s="527">
        <v>-116.1244098191366</v>
      </c>
      <c r="C115" s="528">
        <v>-215.61137925491576</v>
      </c>
      <c r="D115" s="527">
        <v>-250.92126176386023</v>
      </c>
      <c r="E115" s="528">
        <v>-33.744545988854718</v>
      </c>
      <c r="F115" s="527">
        <v>-65.53959311025659</v>
      </c>
      <c r="G115" s="529"/>
      <c r="H115" s="530">
        <f t="shared" si="0"/>
        <v>94.222773457681924</v>
      </c>
      <c r="I115" s="530">
        <f t="shared" si="1"/>
        <v>-43.56088163347026</v>
      </c>
      <c r="J115" s="513">
        <f t="shared" si="2"/>
        <v>50.584816708880012</v>
      </c>
      <c r="K115" s="513">
        <f t="shared" si="3"/>
        <v>-31.795047121401872</v>
      </c>
    </row>
    <row r="116" spans="1:11" ht="14.1">
      <c r="A116" s="531" t="s">
        <v>291</v>
      </c>
      <c r="B116" s="520">
        <v>-332.4254815970246</v>
      </c>
      <c r="C116" s="521">
        <v>-250.92527736637169</v>
      </c>
      <c r="D116" s="520">
        <v>19.052811293438193</v>
      </c>
      <c r="E116" s="521">
        <v>-274.97030482128486</v>
      </c>
      <c r="F116" s="520">
        <v>-302.45696393950641</v>
      </c>
      <c r="G116" s="522"/>
      <c r="H116" s="523">
        <f t="shared" si="0"/>
        <v>9.9962281876533332</v>
      </c>
      <c r="I116" s="523">
        <f t="shared" si="1"/>
        <v>-9.0151084428139132</v>
      </c>
      <c r="J116" s="513">
        <f t="shared" si="2"/>
        <v>29.968517657518191</v>
      </c>
      <c r="K116" s="513">
        <f t="shared" si="3"/>
        <v>-27.486659118221553</v>
      </c>
    </row>
    <row r="117" spans="1:11" ht="14.1">
      <c r="A117" s="525" t="s">
        <v>292</v>
      </c>
      <c r="B117" s="515">
        <v>42.594200669069558</v>
      </c>
      <c r="C117" s="516">
        <v>16.006809358231113</v>
      </c>
      <c r="D117" s="515">
        <v>11.771605323209224</v>
      </c>
      <c r="E117" s="516">
        <v>-137.43296090031834</v>
      </c>
      <c r="F117" s="515">
        <v>-152.63256658531833</v>
      </c>
      <c r="G117" s="517"/>
      <c r="H117" s="518">
        <f t="shared" si="0"/>
        <v>11.059650891189365</v>
      </c>
      <c r="I117" s="518">
        <f t="shared" si="1"/>
        <v>-458.34119243410248</v>
      </c>
      <c r="J117" s="513">
        <f t="shared" si="2"/>
        <v>-195.22676725438788</v>
      </c>
      <c r="K117" s="513">
        <f t="shared" si="3"/>
        <v>-15.199605684999995</v>
      </c>
    </row>
    <row r="118" spans="1:11">
      <c r="A118" s="532" t="s">
        <v>293</v>
      </c>
      <c r="B118" s="515">
        <v>43.849701448871727</v>
      </c>
      <c r="C118" s="516">
        <v>2.9261524645617754</v>
      </c>
      <c r="D118" s="515">
        <v>-33.800847050864441</v>
      </c>
      <c r="E118" s="516">
        <v>-104.26687330669581</v>
      </c>
      <c r="F118" s="515">
        <v>-114.45747899169579</v>
      </c>
      <c r="G118" s="517"/>
      <c r="H118" s="518">
        <f t="shared" si="0"/>
        <v>9.7735794330619399</v>
      </c>
      <c r="I118" s="518">
        <f t="shared" si="1"/>
        <v>-361.0222537664298</v>
      </c>
      <c r="J118" s="513">
        <f t="shared" si="2"/>
        <v>-158.30718044056752</v>
      </c>
      <c r="K118" s="513">
        <f t="shared" si="3"/>
        <v>-10.19060568499998</v>
      </c>
    </row>
    <row r="119" spans="1:11">
      <c r="A119" s="533" t="s">
        <v>294</v>
      </c>
      <c r="B119" s="520">
        <v>-1.2555007798021616</v>
      </c>
      <c r="C119" s="521">
        <v>13.080656893669337</v>
      </c>
      <c r="D119" s="520">
        <v>45.572452374073663</v>
      </c>
      <c r="E119" s="521">
        <v>-33.166087593622514</v>
      </c>
      <c r="F119" s="520">
        <v>-38.175087593622514</v>
      </c>
      <c r="G119" s="522"/>
      <c r="H119" s="523">
        <f t="shared" si="0"/>
        <v>15.102776249566375</v>
      </c>
      <c r="I119" s="523">
        <f t="shared" si="1"/>
        <v>2940.6263546596952</v>
      </c>
      <c r="J119" s="513">
        <f t="shared" si="2"/>
        <v>-36.919586813820352</v>
      </c>
      <c r="K119" s="513">
        <f t="shared" si="3"/>
        <v>-5.0090000000000003</v>
      </c>
    </row>
    <row r="120" spans="1:11" ht="14.1">
      <c r="A120" s="525" t="s">
        <v>295</v>
      </c>
      <c r="B120" s="515">
        <v>-127.65646521361677</v>
      </c>
      <c r="C120" s="516">
        <v>-115.29720167108081</v>
      </c>
      <c r="D120" s="515">
        <v>-325.72762358892913</v>
      </c>
      <c r="E120" s="516">
        <v>-80.249704779802755</v>
      </c>
      <c r="F120" s="515">
        <v>-77.167375568510678</v>
      </c>
      <c r="G120" s="517"/>
      <c r="H120" s="518">
        <f t="shared" si="0"/>
        <v>-3.8409228043264299</v>
      </c>
      <c r="I120" s="518">
        <f t="shared" si="1"/>
        <v>-39.550750179882435</v>
      </c>
      <c r="J120" s="513">
        <f t="shared" si="2"/>
        <v>50.489089645106091</v>
      </c>
      <c r="K120" s="513">
        <f t="shared" si="3"/>
        <v>3.0823292112920768</v>
      </c>
    </row>
    <row r="121" spans="1:11">
      <c r="A121" s="532" t="s">
        <v>293</v>
      </c>
      <c r="B121" s="515">
        <v>43.849701448871727</v>
      </c>
      <c r="C121" s="516">
        <v>2.9261524645617754</v>
      </c>
      <c r="D121" s="515">
        <v>-33.800847050864441</v>
      </c>
      <c r="E121" s="516">
        <v>-104.26687330669581</v>
      </c>
      <c r="F121" s="515">
        <v>-114.45747899169579</v>
      </c>
      <c r="G121" s="517"/>
      <c r="H121" s="518">
        <f t="shared" si="0"/>
        <v>9.7735794330619399</v>
      </c>
      <c r="I121" s="518">
        <f t="shared" si="1"/>
        <v>-361.0222537664298</v>
      </c>
      <c r="J121" s="513">
        <f t="shared" si="2"/>
        <v>-158.30718044056752</v>
      </c>
      <c r="K121" s="513">
        <f t="shared" si="3"/>
        <v>-10.19060568499998</v>
      </c>
    </row>
    <row r="122" spans="1:11">
      <c r="A122" s="533" t="s">
        <v>296</v>
      </c>
      <c r="B122" s="520">
        <v>-92.779600377785997</v>
      </c>
      <c r="C122" s="521">
        <v>-80.420336835250041</v>
      </c>
      <c r="D122" s="520">
        <v>-295.9744617235271</v>
      </c>
      <c r="E122" s="521">
        <v>-57.918356432974903</v>
      </c>
      <c r="F122" s="520">
        <v>-56.126826679818713</v>
      </c>
      <c r="G122" s="522"/>
      <c r="H122" s="523">
        <f t="shared" si="0"/>
        <v>-3.0931985358206959</v>
      </c>
      <c r="I122" s="523">
        <f t="shared" si="1"/>
        <v>-39.50520755502518</v>
      </c>
      <c r="J122" s="513">
        <f t="shared" si="2"/>
        <v>36.652773697967284</v>
      </c>
      <c r="K122" s="513">
        <f t="shared" si="3"/>
        <v>1.7915297531561905</v>
      </c>
    </row>
    <row r="123" spans="1:11" ht="14.1">
      <c r="A123" s="525" t="s">
        <v>297</v>
      </c>
      <c r="B123" s="515">
        <v>-247.36321705247741</v>
      </c>
      <c r="C123" s="516">
        <v>-151.63488505352194</v>
      </c>
      <c r="D123" s="515">
        <v>333.00882955915807</v>
      </c>
      <c r="E123" s="516">
        <v>-57.287639141163787</v>
      </c>
      <c r="F123" s="515">
        <v>-72.657021785677387</v>
      </c>
      <c r="G123" s="517"/>
      <c r="H123" s="518">
        <f t="shared" si="0"/>
        <v>26.828444800529393</v>
      </c>
      <c r="I123" s="518">
        <f t="shared" si="1"/>
        <v>-70.627394544976582</v>
      </c>
      <c r="J123" s="513">
        <f t="shared" si="2"/>
        <v>174.70619526680002</v>
      </c>
      <c r="K123" s="513">
        <f t="shared" si="3"/>
        <v>-15.3693826445136</v>
      </c>
    </row>
    <row r="124" spans="1:11">
      <c r="A124" s="519" t="s">
        <v>283</v>
      </c>
      <c r="B124" s="520">
        <v>37.110293235528935</v>
      </c>
      <c r="C124" s="521">
        <v>36.878648466347535</v>
      </c>
      <c r="D124" s="520">
        <v>36.586494162405394</v>
      </c>
      <c r="E124" s="521">
        <v>35.517158808980867</v>
      </c>
      <c r="F124" s="520">
        <v>36.812810621092602</v>
      </c>
      <c r="G124" s="522"/>
      <c r="H124" s="523">
        <f t="shared" si="0"/>
        <v>3.6479601847660081</v>
      </c>
      <c r="I124" s="523">
        <f t="shared" si="1"/>
        <v>-0.80161752575840239</v>
      </c>
      <c r="J124" s="513">
        <f t="shared" si="2"/>
        <v>-0.29748261443633339</v>
      </c>
      <c r="K124" s="513">
        <f t="shared" si="3"/>
        <v>1.2956518121117355</v>
      </c>
    </row>
    <row r="125" spans="1:11" ht="14.1">
      <c r="A125" s="526" t="s">
        <v>298</v>
      </c>
      <c r="B125" s="527">
        <v>212.55212870799988</v>
      </c>
      <c r="C125" s="528">
        <v>30.480062036000483</v>
      </c>
      <c r="D125" s="527">
        <v>-274.49767641500023</v>
      </c>
      <c r="E125" s="528">
        <v>245.02248983899992</v>
      </c>
      <c r="F125" s="527">
        <v>232.1258220939996</v>
      </c>
      <c r="G125" s="529"/>
      <c r="H125" s="530">
        <f t="shared" si="0"/>
        <v>-5.2634628574195315</v>
      </c>
      <c r="I125" s="530">
        <f t="shared" si="1"/>
        <v>9.2088907812773346</v>
      </c>
    </row>
  </sheetData>
  <mergeCells count="2">
    <mergeCell ref="A98:A99"/>
    <mergeCell ref="H98:I98"/>
  </mergeCells>
  <pageMargins left="0.70866141732283472" right="0.70866141732283472" top="0.74803149606299213" bottom="0.74803149606299213" header="0.31496062992125984" footer="0.31496062992125984"/>
  <pageSetup paperSize="9" scale="76" firstPageNumber="27" orientation="portrait" useFirstPageNumber="1" r:id="rId1"/>
  <headerFooter>
    <oddHeader>&amp;LComité de Prévision et de Conjoncture&amp;RTableau de bord de l’économie - 2ème trimestre 2024</oddHeader>
    <oddFooter>&amp;C&amp;"Arial,Normal"&amp;P</oddFooter>
  </headerFooter>
  <rowBreaks count="1" manualBreakCount="1">
    <brk id="60" max="8"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8C8B-FF3C-49F1-AB0B-F3F71E789849}">
  <sheetPr codeName="Feuil15">
    <tabColor rgb="FF00B050"/>
  </sheetPr>
  <dimension ref="A1:O221"/>
  <sheetViews>
    <sheetView view="pageBreakPreview" topLeftCell="A202" zoomScale="90" zoomScaleNormal="40" zoomScaleSheetLayoutView="90" zoomScalePageLayoutView="60" workbookViewId="0">
      <selection activeCell="G37" sqref="G37"/>
    </sheetView>
  </sheetViews>
  <sheetFormatPr baseColWidth="10" defaultColWidth="12.5546875" defaultRowHeight="15"/>
  <cols>
    <col min="1" max="1" width="50.5546875" style="537" customWidth="1"/>
    <col min="2" max="4" width="10.27734375" style="537" customWidth="1"/>
    <col min="5" max="5" width="11.27734375" style="537" customWidth="1"/>
    <col min="6" max="6" width="11.1640625" style="537" customWidth="1"/>
    <col min="7" max="7" width="1.83203125" style="537" customWidth="1"/>
    <col min="8" max="8" width="10.44140625" style="537" customWidth="1"/>
    <col min="9" max="15" width="8.27734375" style="537" customWidth="1"/>
    <col min="16" max="16" width="3.44140625" style="537" customWidth="1"/>
    <col min="17" max="16384" width="12.5546875" style="537"/>
  </cols>
  <sheetData>
    <row r="1" spans="1:15" ht="7.5" customHeight="1">
      <c r="A1" s="534"/>
      <c r="B1" s="535"/>
      <c r="C1" s="535"/>
      <c r="D1" s="535"/>
      <c r="E1" s="535"/>
      <c r="F1" s="535"/>
      <c r="G1" s="535"/>
      <c r="H1" s="535"/>
      <c r="I1" s="535"/>
      <c r="J1" s="535"/>
      <c r="K1" s="535"/>
      <c r="L1" s="535"/>
      <c r="M1" s="535"/>
      <c r="N1" s="535"/>
      <c r="O1" s="536"/>
    </row>
    <row r="2" spans="1:15" s="186" customFormat="1" ht="20.100000000000001" customHeight="1">
      <c r="A2" s="538"/>
      <c r="O2" s="539"/>
    </row>
    <row r="3" spans="1:15" s="186" customFormat="1" ht="32.25" customHeight="1">
      <c r="A3" s="538"/>
      <c r="O3" s="539"/>
    </row>
    <row r="4" spans="1:15" s="186" customFormat="1" ht="10.5" customHeight="1">
      <c r="A4" s="538"/>
      <c r="B4" s="378"/>
      <c r="O4" s="539"/>
    </row>
    <row r="5" spans="1:15" ht="15" customHeight="1">
      <c r="A5" s="540"/>
      <c r="D5" s="541"/>
      <c r="E5" s="542"/>
      <c r="F5" s="542"/>
      <c r="G5" s="542"/>
      <c r="H5" s="542"/>
      <c r="I5" s="542"/>
      <c r="O5" s="543"/>
    </row>
    <row r="6" spans="1:15" s="186" customFormat="1" ht="7.15" customHeight="1">
      <c r="A6" s="538"/>
      <c r="I6" s="544"/>
      <c r="O6" s="539"/>
    </row>
    <row r="7" spans="1:15" s="186" customFormat="1" ht="19.5" customHeight="1">
      <c r="A7" s="901" t="s">
        <v>299</v>
      </c>
      <c r="B7" s="902"/>
      <c r="C7" s="902"/>
      <c r="D7" s="902"/>
      <c r="E7" s="902"/>
      <c r="F7" s="902"/>
      <c r="G7" s="902"/>
      <c r="H7" s="902"/>
      <c r="I7" s="902"/>
      <c r="J7" s="902"/>
      <c r="K7" s="902"/>
      <c r="L7" s="902"/>
      <c r="M7" s="902"/>
      <c r="N7" s="902"/>
      <c r="O7" s="903"/>
    </row>
    <row r="8" spans="1:15" s="186" customFormat="1" ht="7.15" customHeight="1">
      <c r="A8" s="901"/>
      <c r="B8" s="902"/>
      <c r="C8" s="902"/>
      <c r="D8" s="902"/>
      <c r="E8" s="902"/>
      <c r="F8" s="902"/>
      <c r="G8" s="902"/>
      <c r="H8" s="902"/>
      <c r="I8" s="902"/>
      <c r="J8" s="902"/>
      <c r="K8" s="902"/>
      <c r="L8" s="902"/>
      <c r="M8" s="902"/>
      <c r="N8" s="902"/>
      <c r="O8" s="903"/>
    </row>
    <row r="9" spans="1:15" s="186" customFormat="1" ht="7.15" customHeight="1">
      <c r="A9" s="901"/>
      <c r="B9" s="902"/>
      <c r="C9" s="902"/>
      <c r="D9" s="902"/>
      <c r="E9" s="902"/>
      <c r="F9" s="902"/>
      <c r="G9" s="902"/>
      <c r="H9" s="902"/>
      <c r="I9" s="902"/>
      <c r="J9" s="902"/>
      <c r="K9" s="902"/>
      <c r="L9" s="902"/>
      <c r="M9" s="902"/>
      <c r="N9" s="902"/>
      <c r="O9" s="903"/>
    </row>
    <row r="10" spans="1:15" s="186" customFormat="1" ht="7.15" customHeight="1">
      <c r="A10" s="901"/>
      <c r="B10" s="902"/>
      <c r="C10" s="902"/>
      <c r="D10" s="902"/>
      <c r="E10" s="902"/>
      <c r="F10" s="902"/>
      <c r="G10" s="902"/>
      <c r="H10" s="902"/>
      <c r="I10" s="902"/>
      <c r="J10" s="902"/>
      <c r="K10" s="902"/>
      <c r="L10" s="902"/>
      <c r="M10" s="902"/>
      <c r="N10" s="902"/>
      <c r="O10" s="903"/>
    </row>
    <row r="11" spans="1:15" s="186" customFormat="1" ht="7.15" customHeight="1">
      <c r="A11" s="538"/>
      <c r="O11" s="539"/>
    </row>
    <row r="12" spans="1:15" s="186" customFormat="1" ht="7.15" customHeight="1">
      <c r="A12" s="538"/>
      <c r="O12" s="539"/>
    </row>
    <row r="13" spans="1:15" ht="15" customHeight="1">
      <c r="A13" s="540"/>
      <c r="D13" s="541"/>
      <c r="E13" s="542"/>
      <c r="F13" s="542"/>
      <c r="G13" s="542"/>
      <c r="H13" s="542"/>
      <c r="I13" s="542"/>
      <c r="O13" s="543"/>
    </row>
    <row r="14" spans="1:15" ht="15" customHeight="1">
      <c r="A14" s="540"/>
      <c r="D14" s="541"/>
      <c r="E14" s="542"/>
      <c r="F14" s="542"/>
      <c r="G14" s="542"/>
      <c r="H14" s="542"/>
      <c r="I14" s="542"/>
      <c r="O14" s="543"/>
    </row>
    <row r="15" spans="1:15" ht="15" customHeight="1">
      <c r="A15" s="540"/>
      <c r="D15" s="541"/>
      <c r="E15" s="542"/>
      <c r="F15" s="542"/>
      <c r="G15" s="542"/>
      <c r="H15" s="542"/>
      <c r="I15" s="542"/>
      <c r="O15" s="543"/>
    </row>
    <row r="16" spans="1:15" ht="15" customHeight="1">
      <c r="A16" s="540"/>
      <c r="D16" s="541"/>
      <c r="E16" s="542"/>
      <c r="F16" s="542"/>
      <c r="G16" s="542"/>
      <c r="H16" s="542"/>
      <c r="I16" s="542"/>
      <c r="O16" s="543"/>
    </row>
    <row r="17" spans="1:15" ht="15" customHeight="1">
      <c r="A17" s="540"/>
      <c r="D17" s="541"/>
      <c r="E17" s="542"/>
      <c r="F17" s="542"/>
      <c r="G17" s="542"/>
      <c r="H17" s="542"/>
      <c r="I17" s="542"/>
      <c r="O17" s="543"/>
    </row>
    <row r="18" spans="1:15" ht="15" customHeight="1">
      <c r="A18" s="540"/>
      <c r="D18" s="541"/>
      <c r="E18" s="542"/>
      <c r="F18" s="542"/>
      <c r="G18" s="542"/>
      <c r="H18" s="542"/>
      <c r="I18" s="542"/>
      <c r="O18" s="543"/>
    </row>
    <row r="19" spans="1:15" ht="15" customHeight="1">
      <c r="A19" s="540"/>
      <c r="D19" s="541"/>
      <c r="E19" s="542"/>
      <c r="F19" s="542"/>
      <c r="G19" s="542"/>
      <c r="H19" s="542"/>
      <c r="I19" s="542"/>
      <c r="O19" s="543"/>
    </row>
    <row r="20" spans="1:15" ht="15" customHeight="1">
      <c r="A20" s="540"/>
      <c r="D20" s="541"/>
      <c r="E20" s="542"/>
      <c r="F20" s="542"/>
      <c r="G20" s="542"/>
      <c r="H20" s="542"/>
      <c r="I20" s="542"/>
      <c r="O20" s="543"/>
    </row>
    <row r="21" spans="1:15" ht="15" customHeight="1">
      <c r="A21" s="540"/>
      <c r="D21" s="541"/>
      <c r="E21" s="542"/>
      <c r="F21" s="542"/>
      <c r="G21" s="542"/>
      <c r="H21" s="542"/>
      <c r="I21" s="542"/>
      <c r="O21" s="543"/>
    </row>
    <row r="22" spans="1:15" ht="19.149999999999999" customHeight="1">
      <c r="A22" s="540"/>
      <c r="D22" s="541"/>
      <c r="E22" s="542"/>
      <c r="F22" s="542"/>
      <c r="G22" s="542"/>
      <c r="H22" s="542"/>
      <c r="I22" s="542"/>
      <c r="O22" s="543"/>
    </row>
    <row r="23" spans="1:15" ht="19.149999999999999" customHeight="1">
      <c r="A23" s="540"/>
      <c r="D23" s="541"/>
      <c r="E23" s="542"/>
      <c r="F23" s="542"/>
      <c r="G23" s="542"/>
      <c r="H23" s="542"/>
      <c r="I23" s="542"/>
      <c r="O23" s="543"/>
    </row>
    <row r="24" spans="1:15" ht="19.149999999999999" customHeight="1">
      <c r="A24" s="540"/>
      <c r="D24" s="541"/>
      <c r="E24" s="542"/>
      <c r="F24" s="542"/>
      <c r="G24" s="542"/>
      <c r="H24" s="542"/>
      <c r="I24" s="542"/>
      <c r="O24" s="543"/>
    </row>
    <row r="25" spans="1:15" ht="19.149999999999999" customHeight="1">
      <c r="A25" s="540"/>
      <c r="D25" s="541"/>
      <c r="E25" s="542"/>
      <c r="F25" s="542"/>
      <c r="G25" s="542"/>
      <c r="H25" s="542"/>
      <c r="I25" s="542"/>
      <c r="O25" s="543"/>
    </row>
    <row r="26" spans="1:15" ht="19.149999999999999" customHeight="1">
      <c r="A26" s="540"/>
      <c r="D26" s="541"/>
      <c r="E26" s="542"/>
      <c r="F26" s="542"/>
      <c r="G26" s="542"/>
      <c r="H26" s="542"/>
      <c r="I26" s="542"/>
      <c r="O26" s="543"/>
    </row>
    <row r="27" spans="1:15" ht="19.149999999999999" customHeight="1">
      <c r="A27" s="540"/>
      <c r="D27" s="541"/>
      <c r="E27" s="542"/>
      <c r="F27" s="542"/>
      <c r="G27" s="542"/>
      <c r="H27" s="542"/>
      <c r="I27" s="542"/>
      <c r="O27" s="543"/>
    </row>
    <row r="28" spans="1:15" ht="19.149999999999999" customHeight="1">
      <c r="A28" s="540"/>
      <c r="D28" s="541"/>
      <c r="E28" s="542"/>
      <c r="F28" s="542"/>
      <c r="G28" s="542"/>
      <c r="H28" s="542"/>
      <c r="I28" s="542"/>
      <c r="O28" s="543"/>
    </row>
    <row r="29" spans="1:15" ht="15" customHeight="1">
      <c r="A29" s="540"/>
      <c r="D29" s="541"/>
      <c r="E29" s="542"/>
      <c r="F29" s="542"/>
      <c r="G29" s="542"/>
      <c r="H29" s="542"/>
      <c r="I29" s="542"/>
      <c r="O29" s="543"/>
    </row>
    <row r="30" spans="1:15" ht="15" customHeight="1">
      <c r="A30" s="540"/>
      <c r="D30" s="541"/>
      <c r="E30" s="542"/>
      <c r="F30" s="542"/>
      <c r="G30" s="542"/>
      <c r="H30" s="542"/>
      <c r="I30" s="542"/>
      <c r="O30" s="543"/>
    </row>
    <row r="31" spans="1:15" ht="15" customHeight="1">
      <c r="A31" s="540"/>
      <c r="D31" s="541"/>
      <c r="E31" s="542"/>
      <c r="F31" s="542"/>
      <c r="G31" s="542"/>
      <c r="H31" s="542"/>
      <c r="I31" s="542"/>
      <c r="O31" s="543"/>
    </row>
    <row r="32" spans="1:15" ht="15" customHeight="1">
      <c r="A32" s="540"/>
      <c r="D32" s="541"/>
      <c r="E32" s="542"/>
      <c r="F32" s="542"/>
      <c r="G32" s="542"/>
      <c r="H32" s="542"/>
      <c r="I32" s="542"/>
      <c r="O32" s="543"/>
    </row>
    <row r="33" spans="1:15" ht="15" customHeight="1">
      <c r="A33" s="540"/>
      <c r="D33" s="541"/>
      <c r="E33" s="542"/>
      <c r="F33" s="542"/>
      <c r="G33" s="542"/>
      <c r="H33" s="542"/>
      <c r="I33" s="542"/>
      <c r="O33" s="543"/>
    </row>
    <row r="34" spans="1:15" ht="15" customHeight="1">
      <c r="A34" s="540"/>
      <c r="D34" s="541"/>
      <c r="E34" s="542"/>
      <c r="F34" s="542"/>
      <c r="G34" s="542"/>
      <c r="H34" s="542"/>
      <c r="I34" s="542"/>
      <c r="O34" s="543"/>
    </row>
    <row r="35" spans="1:15" ht="15" customHeight="1">
      <c r="A35" s="540"/>
      <c r="G35" s="542"/>
      <c r="H35" s="542"/>
      <c r="I35" s="542"/>
      <c r="O35" s="543"/>
    </row>
    <row r="36" spans="1:15" ht="15" customHeight="1">
      <c r="A36" s="540"/>
      <c r="G36" s="542"/>
      <c r="H36" s="542"/>
      <c r="I36" s="542"/>
      <c r="O36" s="543"/>
    </row>
    <row r="37" spans="1:15" ht="15" customHeight="1">
      <c r="A37" s="540"/>
      <c r="G37" s="542"/>
      <c r="H37" s="542"/>
      <c r="I37" s="542"/>
      <c r="O37" s="543"/>
    </row>
    <row r="38" spans="1:15" ht="15" customHeight="1">
      <c r="A38" s="540"/>
      <c r="G38" s="542"/>
      <c r="H38" s="542"/>
      <c r="I38" s="542"/>
      <c r="O38" s="543"/>
    </row>
    <row r="39" spans="1:15" ht="15" customHeight="1">
      <c r="A39" s="540"/>
      <c r="G39" s="542"/>
      <c r="H39" s="542"/>
      <c r="I39" s="542"/>
      <c r="O39" s="543"/>
    </row>
    <row r="40" spans="1:15" ht="15" customHeight="1">
      <c r="A40" s="540"/>
      <c r="G40" s="542"/>
      <c r="H40" s="542"/>
      <c r="I40" s="542"/>
      <c r="O40" s="543"/>
    </row>
    <row r="41" spans="1:15" ht="15" customHeight="1">
      <c r="A41" s="540"/>
      <c r="G41" s="542"/>
      <c r="H41" s="542"/>
      <c r="I41" s="542"/>
      <c r="O41" s="543"/>
    </row>
    <row r="42" spans="1:15" ht="15" customHeight="1">
      <c r="A42" s="540"/>
      <c r="G42" s="542"/>
      <c r="H42" s="542"/>
      <c r="I42" s="542"/>
      <c r="O42" s="543"/>
    </row>
    <row r="43" spans="1:15" ht="15" customHeight="1">
      <c r="A43" s="540"/>
      <c r="G43" s="542"/>
      <c r="H43" s="542"/>
      <c r="I43" s="542"/>
      <c r="O43" s="543"/>
    </row>
    <row r="44" spans="1:15" ht="15" customHeight="1">
      <c r="A44" s="540"/>
      <c r="G44" s="542"/>
      <c r="H44" s="542"/>
      <c r="I44" s="542"/>
      <c r="O44" s="543"/>
    </row>
    <row r="45" spans="1:15" ht="15" customHeight="1">
      <c r="A45" s="540"/>
      <c r="G45" s="542"/>
      <c r="H45" s="542"/>
      <c r="I45" s="542"/>
      <c r="O45" s="543"/>
    </row>
    <row r="46" spans="1:15" ht="15" customHeight="1">
      <c r="A46" s="540"/>
      <c r="G46" s="542"/>
      <c r="H46" s="542"/>
      <c r="I46" s="542"/>
      <c r="O46" s="543"/>
    </row>
    <row r="47" spans="1:15" ht="15" customHeight="1">
      <c r="A47" s="540"/>
      <c r="G47" s="542"/>
      <c r="H47" s="542"/>
      <c r="I47" s="542"/>
      <c r="O47" s="543"/>
    </row>
    <row r="48" spans="1:15" ht="15" customHeight="1">
      <c r="A48" s="540"/>
      <c r="G48" s="542"/>
      <c r="H48" s="542"/>
      <c r="I48" s="542"/>
      <c r="O48" s="543"/>
    </row>
    <row r="49" spans="1:15" ht="15" customHeight="1">
      <c r="A49" s="540"/>
      <c r="G49" s="542"/>
      <c r="H49" s="542"/>
      <c r="I49" s="542"/>
      <c r="O49" s="543"/>
    </row>
    <row r="50" spans="1:15" ht="15" customHeight="1">
      <c r="A50" s="540"/>
      <c r="G50" s="542"/>
      <c r="H50" s="542"/>
      <c r="I50" s="542"/>
      <c r="O50" s="543"/>
    </row>
    <row r="51" spans="1:15" ht="15" customHeight="1">
      <c r="A51" s="540"/>
      <c r="G51" s="542"/>
      <c r="H51" s="542"/>
      <c r="I51" s="542"/>
      <c r="O51" s="543"/>
    </row>
    <row r="52" spans="1:15" ht="15" customHeight="1">
      <c r="A52" s="540"/>
      <c r="G52" s="542"/>
      <c r="H52" s="542"/>
      <c r="I52" s="542"/>
      <c r="O52" s="543"/>
    </row>
    <row r="53" spans="1:15" ht="15" customHeight="1">
      <c r="A53" s="540"/>
      <c r="G53" s="542"/>
      <c r="H53" s="542"/>
      <c r="I53" s="542"/>
      <c r="O53" s="543"/>
    </row>
    <row r="54" spans="1:15" ht="15" customHeight="1">
      <c r="A54" s="540"/>
      <c r="G54" s="542"/>
      <c r="H54" s="542"/>
      <c r="I54" s="542"/>
      <c r="O54" s="543"/>
    </row>
    <row r="55" spans="1:15" ht="15" customHeight="1">
      <c r="A55" s="540"/>
      <c r="G55" s="542"/>
      <c r="H55" s="542"/>
      <c r="I55" s="542"/>
      <c r="O55" s="543"/>
    </row>
    <row r="56" spans="1:15" ht="15" customHeight="1">
      <c r="A56" s="540"/>
      <c r="G56" s="542"/>
      <c r="H56" s="542"/>
      <c r="I56" s="542"/>
      <c r="O56" s="543"/>
    </row>
    <row r="57" spans="1:15" ht="15" customHeight="1">
      <c r="A57" s="540"/>
      <c r="G57" s="542"/>
      <c r="H57" s="542"/>
      <c r="I57" s="542"/>
      <c r="O57" s="543"/>
    </row>
    <row r="58" spans="1:15" ht="15" customHeight="1">
      <c r="A58" s="540"/>
      <c r="G58" s="542"/>
      <c r="H58" s="542"/>
      <c r="I58" s="542"/>
      <c r="O58" s="543"/>
    </row>
    <row r="59" spans="1:15" ht="15" customHeight="1">
      <c r="A59" s="540"/>
      <c r="G59" s="542"/>
      <c r="H59" s="542"/>
      <c r="I59" s="542"/>
      <c r="O59" s="543"/>
    </row>
    <row r="60" spans="1:15" ht="15" customHeight="1">
      <c r="A60" s="540"/>
      <c r="G60" s="542"/>
      <c r="H60" s="542"/>
      <c r="I60" s="542"/>
      <c r="O60" s="543"/>
    </row>
    <row r="61" spans="1:15" ht="15" customHeight="1">
      <c r="A61" s="540"/>
      <c r="G61" s="542"/>
      <c r="H61" s="542"/>
      <c r="I61" s="542"/>
      <c r="O61" s="543"/>
    </row>
    <row r="62" spans="1:15" ht="15" customHeight="1">
      <c r="A62" s="540"/>
      <c r="G62" s="542"/>
      <c r="H62" s="542"/>
      <c r="I62" s="542"/>
      <c r="O62" s="543"/>
    </row>
    <row r="63" spans="1:15" ht="15" customHeight="1">
      <c r="A63" s="540"/>
      <c r="G63" s="542"/>
      <c r="H63" s="542"/>
      <c r="I63" s="542"/>
      <c r="O63" s="543"/>
    </row>
    <row r="64" spans="1:15" ht="15" customHeight="1">
      <c r="A64" s="540"/>
      <c r="G64" s="542"/>
      <c r="H64" s="542"/>
      <c r="I64" s="542"/>
      <c r="O64" s="543"/>
    </row>
    <row r="65" spans="1:15" ht="15" customHeight="1">
      <c r="A65" s="540"/>
      <c r="G65" s="542"/>
      <c r="H65" s="542"/>
      <c r="I65" s="542"/>
      <c r="O65" s="543"/>
    </row>
    <row r="66" spans="1:15" ht="15" customHeight="1">
      <c r="A66" s="540"/>
      <c r="G66" s="542"/>
      <c r="H66" s="542"/>
      <c r="I66" s="542"/>
      <c r="O66" s="543"/>
    </row>
    <row r="67" spans="1:15" ht="15" customHeight="1">
      <c r="A67" s="540"/>
      <c r="G67" s="542"/>
      <c r="H67" s="542"/>
      <c r="I67" s="542"/>
      <c r="O67" s="543"/>
    </row>
    <row r="68" spans="1:15" ht="15" customHeight="1">
      <c r="A68" s="540"/>
      <c r="G68" s="542"/>
      <c r="H68" s="542"/>
      <c r="I68" s="542"/>
      <c r="O68" s="543"/>
    </row>
    <row r="69" spans="1:15" ht="15" customHeight="1">
      <c r="A69" s="540"/>
      <c r="G69" s="542"/>
      <c r="H69" s="542"/>
      <c r="I69" s="542"/>
      <c r="O69" s="543"/>
    </row>
    <row r="70" spans="1:15" ht="15" customHeight="1">
      <c r="A70" s="540"/>
      <c r="G70" s="542"/>
      <c r="H70" s="542"/>
      <c r="I70" s="542"/>
      <c r="O70" s="543"/>
    </row>
    <row r="71" spans="1:15" ht="15" customHeight="1">
      <c r="A71" s="540"/>
      <c r="G71" s="542"/>
      <c r="H71" s="542"/>
      <c r="I71" s="542"/>
      <c r="O71" s="543"/>
    </row>
    <row r="72" spans="1:15" ht="15" customHeight="1">
      <c r="A72" s="540"/>
      <c r="G72" s="542"/>
      <c r="H72" s="542"/>
      <c r="I72" s="542"/>
      <c r="O72" s="543"/>
    </row>
    <row r="73" spans="1:15" ht="15" customHeight="1">
      <c r="A73" s="540"/>
      <c r="G73" s="542"/>
      <c r="H73" s="542"/>
      <c r="I73" s="542"/>
      <c r="O73" s="543"/>
    </row>
    <row r="74" spans="1:15" ht="15" customHeight="1">
      <c r="A74" s="540"/>
      <c r="G74" s="542"/>
      <c r="H74" s="542"/>
      <c r="I74" s="542"/>
      <c r="O74" s="543"/>
    </row>
    <row r="75" spans="1:15" ht="15" customHeight="1">
      <c r="A75" s="540"/>
      <c r="G75" s="542"/>
      <c r="H75" s="542"/>
      <c r="I75" s="542"/>
      <c r="O75" s="543"/>
    </row>
    <row r="76" spans="1:15" ht="15" customHeight="1">
      <c r="A76" s="545" t="s">
        <v>32</v>
      </c>
      <c r="B76" s="546"/>
      <c r="C76" s="547"/>
      <c r="D76" s="547"/>
      <c r="E76" s="548"/>
      <c r="F76" s="549"/>
      <c r="G76" s="546"/>
      <c r="H76" s="547"/>
      <c r="I76" s="547"/>
      <c r="J76" s="550"/>
      <c r="K76" s="550"/>
      <c r="L76" s="550"/>
      <c r="M76" s="550"/>
      <c r="N76" s="550"/>
      <c r="O76" s="551"/>
    </row>
    <row r="77" spans="1:15" ht="15" customHeight="1">
      <c r="A77" s="540"/>
      <c r="D77" s="541"/>
      <c r="E77" s="542"/>
      <c r="F77" s="542"/>
      <c r="G77" s="542"/>
      <c r="H77" s="542"/>
      <c r="I77" s="542"/>
      <c r="O77" s="543"/>
    </row>
    <row r="78" spans="1:15" ht="15" customHeight="1">
      <c r="A78" s="540"/>
      <c r="D78" s="541"/>
      <c r="E78" s="542"/>
      <c r="F78" s="542"/>
      <c r="G78" s="542"/>
      <c r="H78" s="542"/>
      <c r="I78" s="542"/>
      <c r="O78" s="543"/>
    </row>
    <row r="79" spans="1:15" ht="15" customHeight="1">
      <c r="A79" s="552"/>
      <c r="B79" s="553"/>
      <c r="C79" s="553"/>
      <c r="D79" s="553"/>
      <c r="E79" s="553"/>
      <c r="F79" s="542"/>
      <c r="G79" s="542"/>
      <c r="H79" s="542"/>
      <c r="I79" s="542"/>
      <c r="O79" s="543"/>
    </row>
    <row r="80" spans="1:15" ht="15" customHeight="1">
      <c r="A80" s="552"/>
      <c r="B80" s="554"/>
      <c r="C80" s="555"/>
      <c r="D80" s="554"/>
      <c r="E80" s="554"/>
      <c r="F80" s="542"/>
      <c r="G80" s="542"/>
      <c r="H80" s="542"/>
      <c r="I80" s="542"/>
      <c r="O80" s="543"/>
    </row>
    <row r="81" spans="1:15" ht="15" customHeight="1">
      <c r="A81" s="552"/>
      <c r="B81" s="554"/>
      <c r="C81" s="555"/>
      <c r="D81" s="554"/>
      <c r="E81" s="554"/>
      <c r="F81" s="542"/>
      <c r="G81" s="542"/>
      <c r="H81" s="542"/>
      <c r="I81" s="542"/>
      <c r="O81" s="543"/>
    </row>
    <row r="82" spans="1:15" ht="15" customHeight="1">
      <c r="A82" s="552"/>
      <c r="B82" s="554"/>
      <c r="C82" s="555"/>
      <c r="D82" s="554"/>
      <c r="E82" s="554"/>
      <c r="F82" s="542"/>
      <c r="G82" s="542"/>
      <c r="H82" s="542"/>
      <c r="I82" s="542"/>
      <c r="O82" s="543"/>
    </row>
    <row r="83" spans="1:15" ht="15" customHeight="1">
      <c r="A83" s="552"/>
      <c r="B83" s="554"/>
      <c r="C83" s="555"/>
      <c r="D83" s="554"/>
      <c r="E83" s="554"/>
      <c r="F83" s="542"/>
      <c r="G83" s="542"/>
      <c r="H83" s="542"/>
      <c r="I83" s="542"/>
      <c r="O83" s="543"/>
    </row>
    <row r="84" spans="1:15" ht="15" customHeight="1">
      <c r="A84" s="552"/>
      <c r="B84" s="554"/>
      <c r="C84" s="555"/>
      <c r="D84" s="554"/>
      <c r="E84" s="554"/>
      <c r="F84" s="542"/>
      <c r="G84" s="542"/>
      <c r="H84" s="542"/>
      <c r="I84" s="542"/>
      <c r="O84" s="543"/>
    </row>
    <row r="85" spans="1:15" ht="15" customHeight="1">
      <c r="A85" s="552"/>
      <c r="B85" s="554"/>
      <c r="C85" s="555"/>
      <c r="D85" s="554"/>
      <c r="E85" s="554"/>
      <c r="F85" s="542"/>
      <c r="G85" s="542"/>
      <c r="H85" s="542"/>
      <c r="I85" s="542"/>
      <c r="O85" s="543"/>
    </row>
    <row r="86" spans="1:15" ht="15" customHeight="1">
      <c r="A86" s="552"/>
      <c r="B86" s="554"/>
      <c r="C86" s="555"/>
      <c r="D86" s="554"/>
      <c r="E86" s="554"/>
      <c r="F86" s="542"/>
      <c r="G86" s="542"/>
      <c r="H86" s="542"/>
      <c r="I86" s="542"/>
      <c r="O86" s="543"/>
    </row>
    <row r="87" spans="1:15" ht="15" customHeight="1">
      <c r="A87" s="552"/>
      <c r="B87" s="554"/>
      <c r="C87" s="555"/>
      <c r="D87" s="554"/>
      <c r="E87" s="554"/>
      <c r="F87" s="542"/>
      <c r="G87" s="542"/>
      <c r="H87" s="542"/>
      <c r="I87" s="542"/>
      <c r="O87" s="543"/>
    </row>
    <row r="88" spans="1:15" ht="15" customHeight="1">
      <c r="A88" s="540"/>
      <c r="F88" s="542"/>
      <c r="G88" s="542"/>
      <c r="H88" s="542"/>
      <c r="I88" s="542"/>
      <c r="O88" s="543"/>
    </row>
    <row r="89" spans="1:15" ht="18" customHeight="1">
      <c r="A89" s="556"/>
      <c r="B89" s="557"/>
      <c r="C89" s="557"/>
      <c r="D89" s="557"/>
      <c r="E89" s="557"/>
      <c r="F89" s="542"/>
      <c r="G89" s="542"/>
      <c r="H89" s="542"/>
      <c r="I89" s="542"/>
      <c r="O89" s="543"/>
    </row>
    <row r="90" spans="1:15" ht="18" customHeight="1">
      <c r="A90" s="558"/>
      <c r="B90" s="557"/>
      <c r="C90" s="557"/>
      <c r="D90" s="557"/>
      <c r="E90" s="557"/>
      <c r="F90" s="542"/>
      <c r="G90" s="542"/>
      <c r="H90" s="542"/>
      <c r="I90" s="542"/>
      <c r="O90" s="543"/>
    </row>
    <row r="91" spans="1:15" ht="18" customHeight="1">
      <c r="A91" s="558"/>
      <c r="B91" s="557"/>
      <c r="C91" s="557"/>
      <c r="D91" s="557"/>
      <c r="E91" s="557"/>
      <c r="F91" s="542"/>
      <c r="G91" s="542"/>
      <c r="H91" s="542"/>
      <c r="I91" s="542"/>
      <c r="O91" s="543"/>
    </row>
    <row r="92" spans="1:15" ht="18" customHeight="1">
      <c r="A92" s="558"/>
      <c r="B92" s="557"/>
      <c r="C92" s="557"/>
      <c r="D92" s="557"/>
      <c r="E92" s="557"/>
      <c r="F92" s="542"/>
      <c r="G92" s="542"/>
      <c r="H92" s="542"/>
      <c r="I92" s="542"/>
      <c r="O92" s="543"/>
    </row>
    <row r="93" spans="1:15" ht="15" customHeight="1">
      <c r="A93" s="559" t="s">
        <v>127</v>
      </c>
      <c r="B93" s="560"/>
      <c r="C93" s="561"/>
      <c r="D93" s="561"/>
      <c r="E93" s="562"/>
      <c r="F93" s="563"/>
      <c r="G93" s="560"/>
      <c r="H93" s="561"/>
      <c r="I93" s="561"/>
      <c r="J93" s="550"/>
      <c r="K93" s="550"/>
      <c r="L93" s="550"/>
      <c r="M93" s="550"/>
      <c r="N93" s="550"/>
      <c r="O93" s="551"/>
    </row>
    <row r="94" spans="1:15" ht="15" customHeight="1">
      <c r="A94" s="564"/>
      <c r="C94" s="565"/>
      <c r="D94" s="565"/>
      <c r="E94" s="566"/>
      <c r="F94" s="567"/>
      <c r="H94" s="565"/>
      <c r="I94" s="565"/>
      <c r="O94" s="543"/>
    </row>
    <row r="95" spans="1:15" ht="15" customHeight="1">
      <c r="A95" s="898" t="s">
        <v>300</v>
      </c>
      <c r="B95" s="899"/>
      <c r="C95" s="899"/>
      <c r="D95" s="899"/>
      <c r="E95" s="899"/>
      <c r="F95" s="899"/>
      <c r="G95" s="899"/>
      <c r="H95" s="899"/>
      <c r="I95" s="899"/>
      <c r="J95" s="899"/>
      <c r="K95" s="899"/>
      <c r="L95" s="899"/>
      <c r="M95" s="899"/>
      <c r="N95" s="899"/>
      <c r="O95" s="900"/>
    </row>
    <row r="96" spans="1:15" ht="15" customHeight="1">
      <c r="A96" s="564"/>
      <c r="C96" s="565"/>
      <c r="D96" s="565"/>
      <c r="E96" s="566"/>
      <c r="F96" s="567"/>
      <c r="H96" s="565"/>
      <c r="I96" s="565"/>
      <c r="O96" s="543"/>
    </row>
    <row r="97" spans="1:15" ht="15" customHeight="1">
      <c r="A97" s="564"/>
      <c r="C97" s="565"/>
      <c r="D97" s="565"/>
      <c r="E97" s="566"/>
      <c r="F97" s="567"/>
      <c r="H97" s="565"/>
      <c r="I97" s="565"/>
      <c r="O97" s="543"/>
    </row>
    <row r="98" spans="1:15" ht="15" customHeight="1">
      <c r="A98" s="564"/>
      <c r="C98" s="565"/>
      <c r="D98" s="565"/>
      <c r="E98" s="566"/>
      <c r="F98" s="567"/>
      <c r="H98" s="565"/>
      <c r="I98" s="565"/>
      <c r="O98" s="543"/>
    </row>
    <row r="99" spans="1:15" ht="15" customHeight="1">
      <c r="A99" s="564"/>
      <c r="C99" s="565"/>
      <c r="D99" s="565"/>
      <c r="E99" s="566"/>
      <c r="F99" s="567"/>
      <c r="H99" s="565"/>
      <c r="I99" s="565"/>
      <c r="O99" s="543"/>
    </row>
    <row r="100" spans="1:15" ht="15" customHeight="1">
      <c r="A100" s="564"/>
      <c r="C100" s="565"/>
      <c r="D100" s="565"/>
      <c r="E100" s="566"/>
      <c r="F100" s="567"/>
      <c r="H100" s="565"/>
      <c r="I100" s="565"/>
      <c r="O100" s="543"/>
    </row>
    <row r="101" spans="1:15" ht="15" customHeight="1">
      <c r="A101" s="564"/>
      <c r="C101" s="565"/>
      <c r="D101" s="565"/>
      <c r="E101" s="566"/>
      <c r="F101" s="567"/>
      <c r="H101" s="565"/>
      <c r="I101" s="565"/>
      <c r="O101" s="543"/>
    </row>
    <row r="102" spans="1:15" ht="15" customHeight="1">
      <c r="A102" s="564"/>
      <c r="C102" s="565"/>
      <c r="D102" s="565"/>
      <c r="E102" s="566"/>
      <c r="F102" s="567"/>
      <c r="H102" s="565"/>
      <c r="I102" s="565"/>
      <c r="O102" s="543"/>
    </row>
    <row r="103" spans="1:15" ht="15" customHeight="1">
      <c r="A103" s="564"/>
      <c r="C103" s="565"/>
      <c r="D103" s="565"/>
      <c r="E103" s="566"/>
      <c r="F103" s="567"/>
      <c r="H103" s="565"/>
      <c r="I103" s="565"/>
      <c r="O103" s="543"/>
    </row>
    <row r="104" spans="1:15" ht="15" customHeight="1">
      <c r="A104" s="564"/>
      <c r="C104" s="565"/>
      <c r="D104" s="565"/>
      <c r="E104" s="566"/>
      <c r="F104" s="567"/>
      <c r="H104" s="565"/>
      <c r="I104" s="565"/>
      <c r="O104" s="543"/>
    </row>
    <row r="105" spans="1:15" ht="15" customHeight="1">
      <c r="A105" s="564"/>
      <c r="C105" s="565"/>
      <c r="D105" s="565"/>
      <c r="E105" s="566"/>
      <c r="F105" s="567"/>
      <c r="H105" s="565"/>
      <c r="I105" s="565"/>
      <c r="O105" s="543"/>
    </row>
    <row r="106" spans="1:15" ht="15" customHeight="1">
      <c r="A106" s="564"/>
      <c r="C106" s="565"/>
      <c r="D106" s="565"/>
      <c r="E106" s="566"/>
      <c r="F106" s="567"/>
      <c r="H106" s="565"/>
      <c r="I106" s="565"/>
      <c r="O106" s="543"/>
    </row>
    <row r="107" spans="1:15" ht="15" customHeight="1">
      <c r="A107" s="564"/>
      <c r="C107" s="565"/>
      <c r="D107" s="565"/>
      <c r="E107" s="566"/>
      <c r="F107" s="567"/>
      <c r="H107" s="565"/>
      <c r="I107" s="565"/>
      <c r="O107" s="543"/>
    </row>
    <row r="108" spans="1:15" ht="15" customHeight="1">
      <c r="A108" s="564"/>
      <c r="C108" s="565"/>
      <c r="D108" s="565"/>
      <c r="E108" s="566"/>
      <c r="F108" s="567"/>
      <c r="H108" s="565"/>
      <c r="I108" s="565"/>
      <c r="O108" s="543"/>
    </row>
    <row r="109" spans="1:15" ht="15" customHeight="1">
      <c r="A109" s="564"/>
      <c r="C109" s="565"/>
      <c r="D109" s="565"/>
      <c r="E109" s="566"/>
      <c r="F109" s="567"/>
      <c r="H109" s="565"/>
      <c r="I109" s="565"/>
      <c r="O109" s="543"/>
    </row>
    <row r="110" spans="1:15" ht="15" customHeight="1">
      <c r="A110" s="564"/>
      <c r="C110" s="565"/>
      <c r="D110" s="565"/>
      <c r="E110" s="566"/>
      <c r="F110" s="567"/>
      <c r="H110" s="565"/>
      <c r="I110" s="565"/>
      <c r="O110" s="543"/>
    </row>
    <row r="111" spans="1:15" ht="15" customHeight="1">
      <c r="A111" s="564"/>
      <c r="C111" s="565"/>
      <c r="D111" s="565"/>
      <c r="E111" s="566"/>
      <c r="F111" s="567"/>
      <c r="H111" s="565"/>
      <c r="I111" s="565"/>
      <c r="O111" s="543"/>
    </row>
    <row r="112" spans="1:15" ht="15" customHeight="1">
      <c r="A112" s="564"/>
      <c r="C112" s="565"/>
      <c r="D112" s="565"/>
      <c r="E112" s="566"/>
      <c r="F112" s="567"/>
      <c r="H112" s="565"/>
      <c r="I112" s="565"/>
      <c r="O112" s="543"/>
    </row>
    <row r="113" spans="1:15" ht="15" customHeight="1">
      <c r="A113" s="564"/>
      <c r="C113" s="565"/>
      <c r="D113" s="565"/>
      <c r="E113" s="566"/>
      <c r="F113" s="567"/>
      <c r="H113" s="565"/>
      <c r="I113" s="565"/>
      <c r="O113" s="543"/>
    </row>
    <row r="114" spans="1:15" ht="15" customHeight="1">
      <c r="A114" s="564"/>
      <c r="C114" s="565"/>
      <c r="D114" s="565"/>
      <c r="E114" s="566"/>
      <c r="F114" s="567"/>
      <c r="H114" s="565"/>
      <c r="I114" s="565"/>
      <c r="O114" s="543"/>
    </row>
    <row r="115" spans="1:15" ht="15" customHeight="1">
      <c r="A115" s="564"/>
      <c r="C115" s="565"/>
      <c r="D115" s="565"/>
      <c r="E115" s="566"/>
      <c r="F115" s="567"/>
      <c r="H115" s="565"/>
      <c r="I115" s="565"/>
      <c r="O115" s="543"/>
    </row>
    <row r="116" spans="1:15" ht="15" customHeight="1">
      <c r="A116" s="564"/>
      <c r="C116" s="565"/>
      <c r="D116" s="565"/>
      <c r="E116" s="566"/>
      <c r="F116" s="567"/>
      <c r="H116" s="565"/>
      <c r="I116" s="565"/>
      <c r="O116" s="543"/>
    </row>
    <row r="117" spans="1:15">
      <c r="A117" s="540"/>
      <c r="O117" s="543"/>
    </row>
    <row r="118" spans="1:15" ht="15.6" customHeight="1">
      <c r="A118" s="904" t="s">
        <v>300</v>
      </c>
      <c r="B118" s="568" t="s">
        <v>483</v>
      </c>
      <c r="C118" s="568" t="s">
        <v>484</v>
      </c>
      <c r="D118" s="568" t="s">
        <v>485</v>
      </c>
      <c r="E118" s="568" t="s">
        <v>486</v>
      </c>
      <c r="F118" s="568" t="s">
        <v>487</v>
      </c>
      <c r="H118" s="906" t="s">
        <v>35</v>
      </c>
      <c r="I118" s="907"/>
      <c r="O118" s="543"/>
    </row>
    <row r="119" spans="1:15" ht="26.65" customHeight="1">
      <c r="A119" s="905"/>
      <c r="B119" s="569">
        <v>2023</v>
      </c>
      <c r="C119" s="569">
        <v>2023</v>
      </c>
      <c r="D119" s="569">
        <v>2024</v>
      </c>
      <c r="E119" s="569">
        <v>2024</v>
      </c>
      <c r="F119" s="569">
        <v>2024</v>
      </c>
      <c r="H119" s="570" t="s">
        <v>38</v>
      </c>
      <c r="I119" s="571" t="s">
        <v>39</v>
      </c>
      <c r="O119" s="543"/>
    </row>
    <row r="120" spans="1:15">
      <c r="A120" s="908" t="s">
        <v>301</v>
      </c>
      <c r="B120" s="908"/>
      <c r="C120" s="908"/>
      <c r="D120" s="908"/>
      <c r="E120" s="908"/>
      <c r="F120" s="908"/>
      <c r="H120" s="572" t="str">
        <f>IF(E120="","",F120/E120-1)</f>
        <v/>
      </c>
      <c r="I120" s="572" t="str">
        <f>IF(B120="","",F120/B120-1)</f>
        <v/>
      </c>
      <c r="O120" s="543"/>
    </row>
    <row r="121" spans="1:15">
      <c r="A121" s="573" t="s">
        <v>302</v>
      </c>
      <c r="B121" s="574">
        <v>271943.35036300001</v>
      </c>
      <c r="C121" s="575">
        <v>327852.47148570302</v>
      </c>
      <c r="D121" s="574">
        <v>319200.16817587503</v>
      </c>
      <c r="E121" s="575">
        <v>289931.27504134399</v>
      </c>
      <c r="F121" s="574">
        <v>355151.41629193805</v>
      </c>
      <c r="H121" s="576">
        <f>IF(E121="","",F121/E121-1)*100</f>
        <v>22.495034811713133</v>
      </c>
      <c r="I121" s="576">
        <f>IF(B121="","",F121/B121-1)*100</f>
        <v>30.597573287917811</v>
      </c>
      <c r="O121" s="543"/>
    </row>
    <row r="122" spans="1:15">
      <c r="A122" s="573" t="s">
        <v>303</v>
      </c>
      <c r="B122" s="574">
        <v>212367.22733899998</v>
      </c>
      <c r="C122" s="575">
        <v>283865.64453699999</v>
      </c>
      <c r="D122" s="574">
        <v>284253.94066187501</v>
      </c>
      <c r="E122" s="575">
        <v>248336.6271325</v>
      </c>
      <c r="F122" s="574">
        <v>315120.48595393804</v>
      </c>
      <c r="H122" s="576">
        <f t="shared" ref="H122:H135" si="0">IF(E122="","",F122/E122-1)*100</f>
        <v>26.892472364056673</v>
      </c>
      <c r="I122" s="576">
        <f t="shared" ref="I122:I135" si="1">IF(B122="","",F122/B122-1)*100</f>
        <v>48.384706012530799</v>
      </c>
      <c r="O122" s="543"/>
    </row>
    <row r="123" spans="1:15">
      <c r="A123" s="573" t="s">
        <v>304</v>
      </c>
      <c r="B123" s="574">
        <v>146886.378406</v>
      </c>
      <c r="C123" s="575">
        <v>201178.810807</v>
      </c>
      <c r="D123" s="574">
        <v>193250.28823787501</v>
      </c>
      <c r="E123" s="575">
        <v>160467.86900999999</v>
      </c>
      <c r="F123" s="574">
        <v>225004.020792</v>
      </c>
      <c r="H123" s="576">
        <f t="shared" si="0"/>
        <v>40.217491626300749</v>
      </c>
      <c r="I123" s="576">
        <f t="shared" si="1"/>
        <v>53.182359885053202</v>
      </c>
      <c r="O123" s="543"/>
    </row>
    <row r="124" spans="1:15">
      <c r="A124" s="573" t="s">
        <v>305</v>
      </c>
      <c r="B124" s="574">
        <v>55854.884796576</v>
      </c>
      <c r="C124" s="575">
        <v>79224.963455000005</v>
      </c>
      <c r="D124" s="574">
        <v>55320.491904683004</v>
      </c>
      <c r="E124" s="575">
        <v>41241.299462520998</v>
      </c>
      <c r="F124" s="574">
        <v>47803.188714313001</v>
      </c>
      <c r="H124" s="576">
        <f t="shared" si="0"/>
        <v>15.910966282125205</v>
      </c>
      <c r="I124" s="576">
        <f t="shared" si="1"/>
        <v>-14.415383921365788</v>
      </c>
      <c r="O124" s="543"/>
    </row>
    <row r="125" spans="1:15">
      <c r="A125" s="573" t="s">
        <v>306</v>
      </c>
      <c r="B125" s="574">
        <v>251715.25377036299</v>
      </c>
      <c r="C125" s="575">
        <v>249224.88444525003</v>
      </c>
      <c r="D125" s="574">
        <v>258045.416902895</v>
      </c>
      <c r="E125" s="575">
        <v>269052.72809243499</v>
      </c>
      <c r="F125" s="574">
        <v>304096.43690233998</v>
      </c>
      <c r="H125" s="576">
        <f t="shared" si="0"/>
        <v>13.024847976217302</v>
      </c>
      <c r="I125" s="576">
        <f t="shared" si="1"/>
        <v>20.809697603691401</v>
      </c>
      <c r="O125" s="543"/>
    </row>
    <row r="126" spans="1:15">
      <c r="A126" s="577" t="s">
        <v>307</v>
      </c>
      <c r="B126" s="574">
        <v>283410.800452289</v>
      </c>
      <c r="C126" s="575">
        <v>309331.773474938</v>
      </c>
      <c r="D126" s="574">
        <v>297069.007694175</v>
      </c>
      <c r="E126" s="575">
        <v>303812.60669355001</v>
      </c>
      <c r="F126" s="574">
        <v>290100.24494371802</v>
      </c>
      <c r="H126" s="576">
        <f t="shared" si="0"/>
        <v>-4.5134275035740634</v>
      </c>
      <c r="I126" s="576">
        <f t="shared" si="1"/>
        <v>2.3603350615973406</v>
      </c>
      <c r="O126" s="543"/>
    </row>
    <row r="127" spans="1:15">
      <c r="A127" s="577" t="s">
        <v>308</v>
      </c>
      <c r="B127" s="574">
        <v>4709.4124940000002</v>
      </c>
      <c r="C127" s="575">
        <v>5623.5767379999998</v>
      </c>
      <c r="D127" s="574">
        <v>5566.6376383280003</v>
      </c>
      <c r="E127" s="575">
        <v>4477.581128279</v>
      </c>
      <c r="F127" s="574">
        <v>8494.426739999999</v>
      </c>
      <c r="H127" s="576">
        <f t="shared" si="0"/>
        <v>89.710169322267788</v>
      </c>
      <c r="I127" s="576">
        <f t="shared" si="1"/>
        <v>80.371261825594459</v>
      </c>
      <c r="O127" s="543"/>
    </row>
    <row r="128" spans="1:15">
      <c r="A128" s="578" t="s">
        <v>309</v>
      </c>
      <c r="B128" s="579">
        <f t="shared" ref="B128:E128" si="2">B121+SUM(B124:B127)</f>
        <v>867633.70187622798</v>
      </c>
      <c r="C128" s="580">
        <f t="shared" si="2"/>
        <v>971257.66959889105</v>
      </c>
      <c r="D128" s="579">
        <f t="shared" si="2"/>
        <v>935201.72231595614</v>
      </c>
      <c r="E128" s="580">
        <f t="shared" si="2"/>
        <v>908515.49041812902</v>
      </c>
      <c r="F128" s="579">
        <f>F121+SUM(F124:F127)</f>
        <v>1005645.7135923092</v>
      </c>
      <c r="G128" s="581"/>
      <c r="H128" s="582">
        <f t="shared" si="0"/>
        <v>10.691091588265333</v>
      </c>
      <c r="I128" s="582">
        <f t="shared" si="1"/>
        <v>15.906714022015844</v>
      </c>
      <c r="O128" s="543"/>
    </row>
    <row r="129" spans="1:15">
      <c r="A129" s="908" t="s">
        <v>310</v>
      </c>
      <c r="B129" s="908"/>
      <c r="C129" s="908"/>
      <c r="D129" s="908"/>
      <c r="E129" s="908"/>
      <c r="F129" s="908"/>
      <c r="H129" s="583"/>
      <c r="I129" s="583"/>
      <c r="O129" s="543"/>
    </row>
    <row r="130" spans="1:15">
      <c r="A130" s="573" t="s">
        <v>302</v>
      </c>
      <c r="B130" s="574">
        <v>59023.773289000004</v>
      </c>
      <c r="C130" s="575">
        <v>83894.756043000001</v>
      </c>
      <c r="D130" s="574">
        <v>141534.71966100001</v>
      </c>
      <c r="E130" s="575">
        <v>80255.282964999991</v>
      </c>
      <c r="F130" s="574">
        <v>57619.620563945005</v>
      </c>
      <c r="H130" s="576">
        <f t="shared" si="0"/>
        <v>-28.204576153480875</v>
      </c>
      <c r="I130" s="576">
        <f t="shared" si="1"/>
        <v>-2.3789613012028199</v>
      </c>
      <c r="O130" s="543"/>
    </row>
    <row r="131" spans="1:15">
      <c r="A131" s="573" t="s">
        <v>303</v>
      </c>
      <c r="B131" s="574">
        <v>55417.363452000005</v>
      </c>
      <c r="C131" s="575">
        <v>78802.205264999997</v>
      </c>
      <c r="D131" s="574">
        <v>119069.36057200001</v>
      </c>
      <c r="E131" s="575">
        <v>69180.803799000001</v>
      </c>
      <c r="F131" s="574">
        <v>37744.609291945002</v>
      </c>
      <c r="H131" s="576">
        <f t="shared" si="0"/>
        <v>-45.440632055086652</v>
      </c>
      <c r="I131" s="576">
        <f t="shared" si="1"/>
        <v>-31.890283223889448</v>
      </c>
      <c r="O131" s="543"/>
    </row>
    <row r="132" spans="1:15">
      <c r="A132" s="573" t="s">
        <v>304</v>
      </c>
      <c r="B132" s="574">
        <v>38604.515959999997</v>
      </c>
      <c r="C132" s="575">
        <v>58677.832284999997</v>
      </c>
      <c r="D132" s="574">
        <v>106346.479798</v>
      </c>
      <c r="E132" s="575">
        <v>45258.161631000003</v>
      </c>
      <c r="F132" s="574">
        <v>29217.585932945003</v>
      </c>
      <c r="H132" s="576">
        <f t="shared" si="0"/>
        <v>-35.442393415882492</v>
      </c>
      <c r="I132" s="576">
        <f t="shared" si="1"/>
        <v>-24.315626795531497</v>
      </c>
      <c r="O132" s="543"/>
    </row>
    <row r="133" spans="1:15">
      <c r="A133" s="573" t="s">
        <v>305</v>
      </c>
      <c r="B133" s="574">
        <v>3038.2881259999999</v>
      </c>
      <c r="C133" s="575">
        <v>1371.5057259999999</v>
      </c>
      <c r="D133" s="574">
        <v>7396.3105060000007</v>
      </c>
      <c r="E133" s="575">
        <v>3489.5572750000001</v>
      </c>
      <c r="F133" s="574">
        <v>3599.486711</v>
      </c>
      <c r="H133" s="576">
        <f t="shared" si="0"/>
        <v>3.1502401977339556</v>
      </c>
      <c r="I133" s="576">
        <f t="shared" si="1"/>
        <v>18.470881026640342</v>
      </c>
      <c r="O133" s="543"/>
    </row>
    <row r="134" spans="1:15">
      <c r="A134" s="573" t="s">
        <v>306</v>
      </c>
      <c r="B134" s="574">
        <v>68931.838604999997</v>
      </c>
      <c r="C134" s="575">
        <v>155104.34989900002</v>
      </c>
      <c r="D134" s="574">
        <v>176533.149619</v>
      </c>
      <c r="E134" s="575">
        <v>240407.67082599999</v>
      </c>
      <c r="F134" s="574">
        <v>256500.27001400001</v>
      </c>
      <c r="H134" s="576">
        <f t="shared" si="0"/>
        <v>6.6938792479909637</v>
      </c>
      <c r="I134" s="576">
        <f t="shared" si="1"/>
        <v>272.10710638928856</v>
      </c>
      <c r="O134" s="543"/>
    </row>
    <row r="135" spans="1:15">
      <c r="A135" s="577" t="s">
        <v>307</v>
      </c>
      <c r="B135" s="574">
        <v>493350.57304000005</v>
      </c>
      <c r="C135" s="575">
        <v>464704.46004999999</v>
      </c>
      <c r="D135" s="574">
        <v>512623.18694825005</v>
      </c>
      <c r="E135" s="575">
        <v>492744.091602</v>
      </c>
      <c r="F135" s="574">
        <v>537425.45220562501</v>
      </c>
      <c r="H135" s="576">
        <f t="shared" si="0"/>
        <v>9.0678632915430555</v>
      </c>
      <c r="I135" s="576">
        <f t="shared" si="1"/>
        <v>8.9337849339138131</v>
      </c>
      <c r="O135" s="543"/>
    </row>
    <row r="136" spans="1:15">
      <c r="A136" s="577" t="s">
        <v>308</v>
      </c>
      <c r="B136" s="574">
        <v>33.066943000000002</v>
      </c>
      <c r="C136" s="575">
        <v>113.79941800000002</v>
      </c>
      <c r="D136" s="574">
        <v>95.482072000000002</v>
      </c>
      <c r="E136" s="575">
        <v>196.45072300000001</v>
      </c>
      <c r="F136" s="574">
        <v>27.808002000000002</v>
      </c>
      <c r="H136" s="576">
        <f>IF(E136="","",F136/E136-1)*100</f>
        <v>-85.844795287416687</v>
      </c>
      <c r="I136" s="576">
        <f>IF(B136="","",F136/B136-1)*100</f>
        <v>-15.903922536776383</v>
      </c>
      <c r="O136" s="543"/>
    </row>
    <row r="137" spans="1:15">
      <c r="A137" s="584" t="s">
        <v>311</v>
      </c>
      <c r="B137" s="585">
        <f t="shared" ref="B137:E137" si="3">B130+SUM(B133:B136)</f>
        <v>624377.54000300006</v>
      </c>
      <c r="C137" s="586">
        <f t="shared" si="3"/>
        <v>705188.87113600003</v>
      </c>
      <c r="D137" s="585">
        <f t="shared" si="3"/>
        <v>838182.84880625014</v>
      </c>
      <c r="E137" s="586">
        <f t="shared" si="3"/>
        <v>817093.05339100002</v>
      </c>
      <c r="F137" s="585">
        <f>F130+SUM(F133:F136)</f>
        <v>855172.63749657001</v>
      </c>
      <c r="G137" s="587"/>
      <c r="H137" s="588">
        <f>IF(E137="","",F137/E137-1)*100</f>
        <v>4.6603730073994321</v>
      </c>
      <c r="I137" s="588">
        <f>IF(B137="","",F137/B137-1)*100</f>
        <v>36.964029406384633</v>
      </c>
      <c r="O137" s="543"/>
    </row>
    <row r="138" spans="1:15" ht="18">
      <c r="A138" s="589" t="s">
        <v>312</v>
      </c>
      <c r="B138" s="590"/>
      <c r="C138" s="590"/>
      <c r="D138" s="590"/>
      <c r="E138" s="590"/>
      <c r="F138" s="590"/>
      <c r="G138" s="590"/>
      <c r="H138" s="590"/>
      <c r="I138" s="590"/>
      <c r="J138" s="590"/>
      <c r="K138" s="590"/>
      <c r="L138" s="590"/>
      <c r="M138" s="590"/>
      <c r="N138" s="590"/>
      <c r="O138" s="591"/>
    </row>
    <row r="139" spans="1:15" ht="18">
      <c r="A139" s="592"/>
    </row>
    <row r="140" spans="1:15" ht="18">
      <c r="A140" s="893" t="s">
        <v>313</v>
      </c>
      <c r="B140" s="894"/>
      <c r="C140" s="894"/>
      <c r="D140" s="894"/>
      <c r="E140" s="894"/>
      <c r="F140" s="894"/>
      <c r="G140" s="894"/>
      <c r="H140" s="894"/>
      <c r="I140" s="894"/>
      <c r="J140" s="894"/>
      <c r="K140" s="894"/>
      <c r="L140" s="894"/>
      <c r="M140" s="894"/>
      <c r="N140" s="894"/>
      <c r="O140" s="895"/>
    </row>
    <row r="141" spans="1:15">
      <c r="A141" s="540"/>
      <c r="O141" s="543"/>
    </row>
    <row r="142" spans="1:15">
      <c r="A142" s="540"/>
      <c r="O142" s="543"/>
    </row>
    <row r="143" spans="1:15">
      <c r="A143" s="540"/>
      <c r="O143" s="543"/>
    </row>
    <row r="144" spans="1:15">
      <c r="A144" s="540"/>
      <c r="O144" s="543"/>
    </row>
    <row r="145" spans="1:15">
      <c r="A145" s="540"/>
      <c r="O145" s="543"/>
    </row>
    <row r="146" spans="1:15">
      <c r="A146" s="540"/>
      <c r="O146" s="543"/>
    </row>
    <row r="147" spans="1:15">
      <c r="A147" s="540"/>
      <c r="O147" s="543"/>
    </row>
    <row r="148" spans="1:15">
      <c r="A148" s="540"/>
      <c r="O148" s="543"/>
    </row>
    <row r="149" spans="1:15">
      <c r="A149" s="540"/>
      <c r="O149" s="543"/>
    </row>
    <row r="150" spans="1:15">
      <c r="A150" s="540"/>
      <c r="O150" s="543"/>
    </row>
    <row r="151" spans="1:15">
      <c r="A151" s="540"/>
      <c r="O151" s="543"/>
    </row>
    <row r="152" spans="1:15">
      <c r="A152" s="540"/>
      <c r="O152" s="543"/>
    </row>
    <row r="153" spans="1:15">
      <c r="A153" s="540"/>
      <c r="O153" s="543"/>
    </row>
    <row r="154" spans="1:15">
      <c r="A154" s="540"/>
      <c r="O154" s="543"/>
    </row>
    <row r="155" spans="1:15">
      <c r="A155" s="540"/>
      <c r="O155" s="543"/>
    </row>
    <row r="156" spans="1:15">
      <c r="A156" s="540"/>
      <c r="O156" s="543"/>
    </row>
    <row r="157" spans="1:15">
      <c r="A157" s="540"/>
      <c r="O157" s="543"/>
    </row>
    <row r="158" spans="1:15" ht="36">
      <c r="A158" s="593" t="s">
        <v>313</v>
      </c>
      <c r="B158" s="594" t="s">
        <v>483</v>
      </c>
      <c r="C158" s="594" t="s">
        <v>484</v>
      </c>
      <c r="D158" s="594" t="s">
        <v>485</v>
      </c>
      <c r="E158" s="594" t="s">
        <v>486</v>
      </c>
      <c r="F158" s="594" t="s">
        <v>487</v>
      </c>
      <c r="G158" s="595"/>
      <c r="H158" s="896" t="s">
        <v>35</v>
      </c>
      <c r="I158" s="897"/>
      <c r="O158" s="543"/>
    </row>
    <row r="159" spans="1:15" ht="18">
      <c r="A159" s="593"/>
      <c r="B159" s="596">
        <v>2023</v>
      </c>
      <c r="C159" s="596">
        <v>2023</v>
      </c>
      <c r="D159" s="596">
        <v>2024</v>
      </c>
      <c r="E159" s="596">
        <v>2024</v>
      </c>
      <c r="F159" s="596">
        <v>2024</v>
      </c>
      <c r="H159" s="597" t="s">
        <v>38</v>
      </c>
      <c r="I159" s="571" t="s">
        <v>39</v>
      </c>
      <c r="O159" s="543"/>
    </row>
    <row r="160" spans="1:15">
      <c r="A160" s="598" t="s">
        <v>314</v>
      </c>
      <c r="B160" s="599">
        <v>6528.7723109999997</v>
      </c>
      <c r="C160" s="600">
        <v>3341.0291160000002</v>
      </c>
      <c r="D160" s="599">
        <v>1134.5053069999999</v>
      </c>
      <c r="E160" s="600">
        <v>6491.7853049999994</v>
      </c>
      <c r="F160" s="599">
        <v>13636.037491999999</v>
      </c>
      <c r="G160" s="601"/>
      <c r="H160" s="602">
        <f>IF(E160="","",F160/E160-1)*100</f>
        <v>110.05065403961325</v>
      </c>
      <c r="I160" s="602">
        <f>IF(B160="","",F160/B160-1)*100</f>
        <v>108.86066847553141</v>
      </c>
      <c r="O160" s="543"/>
    </row>
    <row r="161" spans="1:15">
      <c r="A161" s="598" t="s">
        <v>315</v>
      </c>
      <c r="B161" s="599">
        <v>84</v>
      </c>
      <c r="C161" s="600">
        <v>7.5</v>
      </c>
      <c r="D161" s="599">
        <v>2106.6999999999998</v>
      </c>
      <c r="E161" s="600">
        <v>132.16999999999999</v>
      </c>
      <c r="F161" s="599">
        <v>0</v>
      </c>
      <c r="G161" s="601"/>
      <c r="H161" s="602">
        <f t="shared" ref="H161:H169" si="4">IF(E161="","",F161/E161-1)*100</f>
        <v>-100</v>
      </c>
      <c r="I161" s="602">
        <f t="shared" ref="I161:I169" si="5">IF(B161="","",F161/B161-1)*100</f>
        <v>-100</v>
      </c>
      <c r="O161" s="543"/>
    </row>
    <row r="162" spans="1:15">
      <c r="A162" s="598" t="s">
        <v>316</v>
      </c>
      <c r="B162" s="599">
        <v>19172.322346000001</v>
      </c>
      <c r="C162" s="600">
        <v>28866.259271999996</v>
      </c>
      <c r="D162" s="599">
        <v>12432.320696000001</v>
      </c>
      <c r="E162" s="600">
        <v>7291.1001289999995</v>
      </c>
      <c r="F162" s="599">
        <v>50589.744510000004</v>
      </c>
      <c r="G162" s="601"/>
      <c r="H162" s="602">
        <f t="shared" si="4"/>
        <v>593.85612068035834</v>
      </c>
      <c r="I162" s="602">
        <f t="shared" si="5"/>
        <v>163.86863102452867</v>
      </c>
      <c r="O162" s="543"/>
    </row>
    <row r="163" spans="1:15">
      <c r="A163" s="598" t="s">
        <v>317</v>
      </c>
      <c r="B163" s="599">
        <v>39.929994000000001</v>
      </c>
      <c r="C163" s="600">
        <v>2816.4965940000002</v>
      </c>
      <c r="D163" s="599">
        <v>3601.3099189999998</v>
      </c>
      <c r="E163" s="600">
        <v>2499.2895939999999</v>
      </c>
      <c r="F163" s="599">
        <v>2326.6897500000005</v>
      </c>
      <c r="G163" s="601"/>
      <c r="H163" s="602">
        <f t="shared" si="4"/>
        <v>-6.9059561730804191</v>
      </c>
      <c r="I163" s="602">
        <f t="shared" si="5"/>
        <v>5726.9223631739105</v>
      </c>
      <c r="O163" s="543"/>
    </row>
    <row r="164" spans="1:15">
      <c r="A164" s="598" t="s">
        <v>318</v>
      </c>
      <c r="B164" s="599">
        <v>212.711062</v>
      </c>
      <c r="C164" s="600">
        <v>367.97561999999999</v>
      </c>
      <c r="D164" s="599">
        <v>203.86562900000001</v>
      </c>
      <c r="E164" s="600">
        <v>239.83743200000004</v>
      </c>
      <c r="F164" s="599">
        <v>240.33135200000004</v>
      </c>
      <c r="G164" s="601"/>
      <c r="H164" s="602">
        <f t="shared" si="4"/>
        <v>0.20593949655032251</v>
      </c>
      <c r="I164" s="602">
        <f t="shared" si="5"/>
        <v>12.984886512390247</v>
      </c>
      <c r="O164" s="543"/>
    </row>
    <row r="165" spans="1:15" ht="15.6" customHeight="1">
      <c r="A165" s="598" t="s">
        <v>319</v>
      </c>
      <c r="B165" s="599">
        <v>5021.5517140000002</v>
      </c>
      <c r="C165" s="600">
        <v>3617.9238890000001</v>
      </c>
      <c r="D165" s="599">
        <v>15175.85956425</v>
      </c>
      <c r="E165" s="600">
        <v>33087.710689</v>
      </c>
      <c r="F165" s="599">
        <v>17171.099226625</v>
      </c>
      <c r="G165" s="601"/>
      <c r="H165" s="602">
        <f t="shared" si="4"/>
        <v>-48.104299544865384</v>
      </c>
      <c r="I165" s="602">
        <f t="shared" si="5"/>
        <v>241.94807112614751</v>
      </c>
      <c r="O165" s="543"/>
    </row>
    <row r="166" spans="1:15" ht="16.5" customHeight="1">
      <c r="A166" s="598" t="s">
        <v>185</v>
      </c>
      <c r="B166" s="599">
        <v>688.03927999999996</v>
      </c>
      <c r="C166" s="600">
        <v>15892.551196</v>
      </c>
      <c r="D166" s="599">
        <v>19558.227419999999</v>
      </c>
      <c r="E166" s="600">
        <v>8066.100316</v>
      </c>
      <c r="F166" s="599">
        <v>1653.1979940000001</v>
      </c>
      <c r="G166" s="601"/>
      <c r="H166" s="602">
        <f t="shared" si="4"/>
        <v>-79.50437101903259</v>
      </c>
      <c r="I166" s="602">
        <f t="shared" si="5"/>
        <v>140.27668798211641</v>
      </c>
      <c r="O166" s="543"/>
    </row>
    <row r="167" spans="1:15">
      <c r="A167" s="598" t="s">
        <v>320</v>
      </c>
      <c r="B167" s="599">
        <v>0</v>
      </c>
      <c r="C167" s="600">
        <v>182.5</v>
      </c>
      <c r="D167" s="599">
        <v>3266.95</v>
      </c>
      <c r="E167" s="600">
        <v>9540</v>
      </c>
      <c r="F167" s="599">
        <v>0</v>
      </c>
      <c r="G167" s="601"/>
      <c r="H167" s="602">
        <f t="shared" si="4"/>
        <v>-100</v>
      </c>
      <c r="I167" s="602"/>
      <c r="O167" s="543"/>
    </row>
    <row r="168" spans="1:15">
      <c r="A168" s="598" t="s">
        <v>321</v>
      </c>
      <c r="B168" s="599">
        <v>647.13505899999996</v>
      </c>
      <c r="C168" s="600">
        <v>434.39078500000005</v>
      </c>
      <c r="D168" s="599">
        <v>122128.096383</v>
      </c>
      <c r="E168" s="600">
        <v>28780.045076999999</v>
      </c>
      <c r="F168" s="599">
        <v>2723.4649155470001</v>
      </c>
      <c r="G168" s="601"/>
      <c r="H168" s="602">
        <f t="shared" si="4"/>
        <v>-90.536967859986092</v>
      </c>
      <c r="I168" s="602">
        <f t="shared" si="5"/>
        <v>320.84953946947269</v>
      </c>
      <c r="O168" s="543"/>
    </row>
    <row r="169" spans="1:15">
      <c r="A169" s="598" t="s">
        <v>322</v>
      </c>
      <c r="B169" s="599">
        <v>0</v>
      </c>
      <c r="C169" s="600">
        <v>22.232056</v>
      </c>
      <c r="D169" s="599">
        <v>0.8</v>
      </c>
      <c r="E169" s="600">
        <v>0</v>
      </c>
      <c r="F169" s="599">
        <v>0</v>
      </c>
      <c r="G169" s="601"/>
      <c r="H169" s="602" t="e">
        <f t="shared" si="4"/>
        <v>#DIV/0!</v>
      </c>
      <c r="I169" s="602" t="e">
        <f t="shared" si="5"/>
        <v>#DIV/0!</v>
      </c>
      <c r="O169" s="543"/>
    </row>
    <row r="170" spans="1:15">
      <c r="A170" s="540"/>
      <c r="B170" s="601"/>
      <c r="C170" s="601"/>
      <c r="D170" s="601"/>
      <c r="E170" s="601"/>
      <c r="F170" s="601"/>
      <c r="G170" s="601"/>
      <c r="H170" s="601"/>
      <c r="I170" s="601"/>
      <c r="O170" s="543"/>
    </row>
    <row r="171" spans="1:15" ht="18">
      <c r="A171" s="898" t="s">
        <v>323</v>
      </c>
      <c r="B171" s="899"/>
      <c r="C171" s="899"/>
      <c r="D171" s="899"/>
      <c r="E171" s="899"/>
      <c r="F171" s="899"/>
      <c r="G171" s="899"/>
      <c r="H171" s="899"/>
      <c r="I171" s="899"/>
      <c r="J171" s="899"/>
      <c r="K171" s="899"/>
      <c r="L171" s="899"/>
      <c r="M171" s="899"/>
      <c r="N171" s="899"/>
      <c r="O171" s="900"/>
    </row>
    <row r="172" spans="1:15">
      <c r="A172" s="540"/>
      <c r="O172" s="543"/>
    </row>
    <row r="173" spans="1:15">
      <c r="A173" s="540"/>
      <c r="O173" s="543"/>
    </row>
    <row r="174" spans="1:15">
      <c r="A174" s="540"/>
      <c r="O174" s="543"/>
    </row>
    <row r="175" spans="1:15">
      <c r="A175" s="603"/>
      <c r="B175" s="604"/>
      <c r="C175" s="604"/>
      <c r="D175" s="604"/>
      <c r="E175" s="604"/>
      <c r="F175" s="604"/>
      <c r="O175" s="543"/>
    </row>
    <row r="176" spans="1:15">
      <c r="A176" s="540"/>
      <c r="O176" s="543"/>
    </row>
    <row r="177" spans="1:15">
      <c r="A177" s="540"/>
      <c r="O177" s="543"/>
    </row>
    <row r="178" spans="1:15">
      <c r="A178" s="540"/>
      <c r="O178" s="543"/>
    </row>
    <row r="179" spans="1:15">
      <c r="A179" s="540"/>
      <c r="O179" s="543"/>
    </row>
    <row r="180" spans="1:15">
      <c r="A180" s="540"/>
      <c r="O180" s="543"/>
    </row>
    <row r="181" spans="1:15">
      <c r="A181" s="540"/>
      <c r="O181" s="543"/>
    </row>
    <row r="182" spans="1:15">
      <c r="A182" s="540"/>
      <c r="O182" s="543"/>
    </row>
    <row r="183" spans="1:15">
      <c r="A183" s="540"/>
      <c r="O183" s="543"/>
    </row>
    <row r="184" spans="1:15">
      <c r="A184" s="540"/>
      <c r="O184" s="543"/>
    </row>
    <row r="185" spans="1:15">
      <c r="A185" s="540"/>
      <c r="O185" s="543"/>
    </row>
    <row r="186" spans="1:15">
      <c r="A186" s="540"/>
      <c r="O186" s="543"/>
    </row>
    <row r="187" spans="1:15">
      <c r="A187" s="540"/>
      <c r="O187" s="543"/>
    </row>
    <row r="188" spans="1:15">
      <c r="A188" s="540"/>
      <c r="O188" s="543"/>
    </row>
    <row r="189" spans="1:15">
      <c r="A189" s="540"/>
      <c r="O189" s="543"/>
    </row>
    <row r="190" spans="1:15">
      <c r="A190" s="540"/>
      <c r="O190" s="543"/>
    </row>
    <row r="191" spans="1:15">
      <c r="A191" s="540"/>
      <c r="O191" s="543"/>
    </row>
    <row r="192" spans="1:15">
      <c r="A192" s="540"/>
      <c r="O192" s="543"/>
    </row>
    <row r="193" spans="1:15">
      <c r="A193" s="540"/>
      <c r="O193" s="543"/>
    </row>
    <row r="194" spans="1:15">
      <c r="A194" s="540"/>
      <c r="O194" s="543"/>
    </row>
    <row r="195" spans="1:15">
      <c r="A195" s="540"/>
      <c r="O195" s="543"/>
    </row>
    <row r="196" spans="1:15">
      <c r="A196" s="540"/>
      <c r="O196" s="543"/>
    </row>
    <row r="197" spans="1:15">
      <c r="A197" s="540"/>
      <c r="O197" s="543"/>
    </row>
    <row r="198" spans="1:15">
      <c r="A198" s="540"/>
      <c r="O198" s="543"/>
    </row>
    <row r="199" spans="1:15">
      <c r="A199" s="540"/>
      <c r="O199" s="543"/>
    </row>
    <row r="200" spans="1:15">
      <c r="A200" s="540"/>
      <c r="O200" s="543"/>
    </row>
    <row r="201" spans="1:15">
      <c r="A201" s="540"/>
      <c r="O201" s="543"/>
    </row>
    <row r="202" spans="1:15">
      <c r="A202" s="540"/>
      <c r="O202" s="543"/>
    </row>
    <row r="203" spans="1:15">
      <c r="A203" s="540"/>
      <c r="O203" s="543"/>
    </row>
    <row r="204" spans="1:15">
      <c r="A204" s="540"/>
      <c r="O204" s="543"/>
    </row>
    <row r="205" spans="1:15">
      <c r="A205" s="540"/>
      <c r="O205" s="543"/>
    </row>
    <row r="206" spans="1:15">
      <c r="A206" s="540"/>
      <c r="O206" s="543"/>
    </row>
    <row r="207" spans="1:15">
      <c r="A207" s="540"/>
      <c r="O207" s="543"/>
    </row>
    <row r="208" spans="1:15">
      <c r="A208" s="540"/>
      <c r="O208" s="543"/>
    </row>
    <row r="209" spans="1:15">
      <c r="A209" s="540"/>
      <c r="O209" s="543"/>
    </row>
    <row r="210" spans="1:15">
      <c r="A210" s="540"/>
      <c r="O210" s="543"/>
    </row>
    <row r="211" spans="1:15">
      <c r="A211" s="540"/>
      <c r="O211" s="543"/>
    </row>
    <row r="212" spans="1:15">
      <c r="A212" s="540"/>
      <c r="O212" s="543"/>
    </row>
    <row r="213" spans="1:15">
      <c r="A213" s="540"/>
      <c r="O213" s="543"/>
    </row>
    <row r="214" spans="1:15">
      <c r="A214" s="540"/>
      <c r="O214" s="543"/>
    </row>
    <row r="215" spans="1:15">
      <c r="A215" s="540"/>
      <c r="O215" s="543"/>
    </row>
    <row r="216" spans="1:15">
      <c r="A216" s="540"/>
      <c r="O216" s="543"/>
    </row>
    <row r="217" spans="1:15">
      <c r="A217" s="540"/>
      <c r="O217" s="543"/>
    </row>
    <row r="218" spans="1:15">
      <c r="A218" s="540"/>
      <c r="O218" s="543"/>
    </row>
    <row r="219" spans="1:15">
      <c r="A219" s="540"/>
      <c r="O219" s="543"/>
    </row>
    <row r="220" spans="1:15">
      <c r="A220" s="540"/>
      <c r="O220" s="543"/>
    </row>
    <row r="221" spans="1:15">
      <c r="A221" s="605"/>
      <c r="B221" s="606"/>
      <c r="C221" s="606"/>
      <c r="D221" s="606"/>
      <c r="E221" s="606"/>
      <c r="F221" s="606"/>
      <c r="G221" s="606"/>
      <c r="H221" s="606"/>
      <c r="I221" s="606"/>
      <c r="J221" s="606"/>
      <c r="K221" s="606"/>
      <c r="L221" s="606"/>
      <c r="M221" s="606"/>
      <c r="N221" s="606"/>
      <c r="O221" s="607"/>
    </row>
  </sheetData>
  <mergeCells count="9">
    <mergeCell ref="A140:O140"/>
    <mergeCell ref="H158:I158"/>
    <mergeCell ref="A171:O171"/>
    <mergeCell ref="A7:O10"/>
    <mergeCell ref="A95:O95"/>
    <mergeCell ref="A118:A119"/>
    <mergeCell ref="H118:I118"/>
    <mergeCell ref="A120:F120"/>
    <mergeCell ref="A129:F129"/>
  </mergeCells>
  <pageMargins left="0.70866141732283472" right="0.70866141732283472" top="0.74803149606299213" bottom="0.74803149606299213" header="0.31496062992125984" footer="0.31496062992125984"/>
  <pageSetup paperSize="9" scale="49" firstPageNumber="29" fitToWidth="0" fitToHeight="0" orientation="portrait" useFirstPageNumber="1" r:id="rId1"/>
  <headerFooter>
    <oddHeader>&amp;LComité de Prévision et de Conjoncture&amp;RTableau de bord de l’économie - 2ème trimestre 2024</oddHeader>
    <oddFooter>&amp;C&amp;"Arial,Normal"&amp;P</oddFooter>
  </headerFooter>
  <rowBreaks count="2" manualBreakCount="2">
    <brk id="76" max="14" man="1"/>
    <brk id="170" max="14"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63F-E7C2-4914-B82E-2FA8FE504A79}">
  <sheetPr codeName="Feuil16">
    <tabColor rgb="FF00B050"/>
  </sheetPr>
  <dimension ref="A1:L99"/>
  <sheetViews>
    <sheetView view="pageBreakPreview" topLeftCell="A69" zoomScaleNormal="100" zoomScaleSheetLayoutView="100" workbookViewId="0">
      <selection activeCell="G37" sqref="G37"/>
    </sheetView>
  </sheetViews>
  <sheetFormatPr baseColWidth="10" defaultColWidth="11.44140625" defaultRowHeight="13.8"/>
  <cols>
    <col min="1" max="1" width="25" style="699" customWidth="1"/>
    <col min="2" max="2" width="9.83203125" style="2" customWidth="1"/>
    <col min="3" max="3" width="10" style="2" customWidth="1"/>
    <col min="4" max="4" width="9.71875" style="2" customWidth="1"/>
    <col min="5" max="5" width="9.83203125" style="2" customWidth="1"/>
    <col min="6" max="6" width="10" style="2" customWidth="1"/>
    <col min="7" max="7" width="2.1640625" style="2" customWidth="1"/>
    <col min="8" max="8" width="9.27734375" style="2" customWidth="1"/>
    <col min="9" max="9" width="8" style="2" customWidth="1"/>
    <col min="10" max="10" width="11.44140625" style="2"/>
    <col min="11" max="11" width="12" style="2" bestFit="1" customWidth="1"/>
    <col min="12" max="16384" width="11.44140625" style="2"/>
  </cols>
  <sheetData>
    <row r="1" spans="1:12" ht="21" customHeight="1">
      <c r="A1" s="909" t="s">
        <v>195</v>
      </c>
      <c r="B1" s="909"/>
      <c r="C1" s="909"/>
      <c r="D1" s="909"/>
      <c r="E1" s="909"/>
      <c r="F1" s="909"/>
      <c r="G1" s="909"/>
      <c r="H1" s="909"/>
      <c r="I1" s="909"/>
    </row>
    <row r="2" spans="1:12" ht="15.6" customHeight="1">
      <c r="A2" s="608"/>
      <c r="B2" s="608"/>
      <c r="C2" s="608"/>
      <c r="D2" s="608"/>
      <c r="E2" s="608"/>
      <c r="F2" s="608"/>
      <c r="G2" s="608"/>
      <c r="H2" s="608"/>
      <c r="I2" s="608"/>
    </row>
    <row r="3" spans="1:12" ht="20.100000000000001" customHeight="1">
      <c r="A3" s="609" t="s">
        <v>324</v>
      </c>
      <c r="B3" s="610"/>
      <c r="C3" s="610"/>
      <c r="D3" s="610"/>
      <c r="E3" s="610"/>
      <c r="F3" s="610"/>
      <c r="G3" s="610"/>
      <c r="H3" s="610"/>
      <c r="I3" s="611"/>
    </row>
    <row r="4" spans="1:12" ht="15.6" customHeight="1">
      <c r="A4" s="608"/>
      <c r="B4" s="608"/>
      <c r="C4" s="608"/>
      <c r="D4" s="608"/>
      <c r="E4" s="608"/>
      <c r="F4" s="608"/>
      <c r="G4" s="608"/>
      <c r="H4" s="608"/>
      <c r="I4" s="612"/>
    </row>
    <row r="5" spans="1:12" ht="28.5" customHeight="1">
      <c r="A5" s="613" t="s">
        <v>325</v>
      </c>
      <c r="B5" s="614" t="s">
        <v>483</v>
      </c>
      <c r="C5" s="614" t="s">
        <v>484</v>
      </c>
      <c r="D5" s="614" t="s">
        <v>485</v>
      </c>
      <c r="E5" s="614" t="s">
        <v>486</v>
      </c>
      <c r="F5" s="614" t="s">
        <v>487</v>
      </c>
      <c r="G5" s="49"/>
      <c r="H5" s="910" t="s">
        <v>35</v>
      </c>
      <c r="I5" s="910"/>
    </row>
    <row r="6" spans="1:12" ht="17.25" customHeight="1">
      <c r="A6" s="613" t="s">
        <v>326</v>
      </c>
      <c r="B6" s="615">
        <v>2023</v>
      </c>
      <c r="C6" s="615">
        <v>2023</v>
      </c>
      <c r="D6" s="615">
        <v>2024</v>
      </c>
      <c r="E6" s="615">
        <v>2024</v>
      </c>
      <c r="F6" s="615">
        <v>2024</v>
      </c>
      <c r="G6" s="49"/>
      <c r="H6" s="616" t="s">
        <v>38</v>
      </c>
      <c r="I6" s="617" t="s">
        <v>39</v>
      </c>
    </row>
    <row r="7" spans="1:12" ht="7.5" customHeight="1">
      <c r="A7" s="618"/>
      <c r="B7" s="619"/>
      <c r="C7" s="619"/>
      <c r="D7" s="619"/>
      <c r="E7" s="619"/>
      <c r="F7" s="619"/>
      <c r="G7" s="620"/>
      <c r="H7" s="620"/>
      <c r="I7" s="620"/>
    </row>
    <row r="8" spans="1:12">
      <c r="A8" s="621" t="s">
        <v>327</v>
      </c>
      <c r="B8" s="622">
        <v>867654.34785222798</v>
      </c>
      <c r="C8" s="623">
        <v>971257.66959889105</v>
      </c>
      <c r="D8" s="622">
        <v>918471.02635195712</v>
      </c>
      <c r="E8" s="623">
        <v>908637.45265812892</v>
      </c>
      <c r="F8" s="622">
        <v>1005645.7135923097</v>
      </c>
      <c r="G8" s="624"/>
      <c r="H8" s="625">
        <f>IF(E8="","",F8/E8-1)*100</f>
        <v>10.676234030458765</v>
      </c>
      <c r="I8" s="625">
        <f>IF(B8="","",F8/B8-1)*100</f>
        <v>15.903956002947783</v>
      </c>
      <c r="K8" s="38">
        <f t="shared" ref="K8:K13" si="0">F8/$F$8*100</f>
        <v>100</v>
      </c>
    </row>
    <row r="9" spans="1:12">
      <c r="A9" s="626"/>
      <c r="B9" s="627"/>
      <c r="C9" s="628"/>
      <c r="D9" s="627"/>
      <c r="E9" s="628"/>
      <c r="F9" s="627"/>
      <c r="G9" s="629"/>
      <c r="H9" s="630"/>
      <c r="I9" s="630"/>
      <c r="K9" s="38">
        <f t="shared" si="0"/>
        <v>0</v>
      </c>
    </row>
    <row r="10" spans="1:12" ht="24.6">
      <c r="A10" s="626" t="s">
        <v>328</v>
      </c>
      <c r="B10" s="627">
        <v>11570.349452999999</v>
      </c>
      <c r="C10" s="628">
        <v>13208.148278000001</v>
      </c>
      <c r="D10" s="627">
        <v>13278.958849000002</v>
      </c>
      <c r="E10" s="628">
        <v>16256.686954000001</v>
      </c>
      <c r="F10" s="627">
        <v>14033.650061</v>
      </c>
      <c r="G10" s="629"/>
      <c r="H10" s="630">
        <f t="shared" ref="H10:H30" si="1">IF(E10="","",F10/E10-1)*100</f>
        <v>-13.674599869520254</v>
      </c>
      <c r="I10" s="630">
        <f t="shared" ref="I10:I30" si="2">IF(B10="","",F10/B10-1)*100</f>
        <v>21.289768455189638</v>
      </c>
      <c r="K10" s="38">
        <f t="shared" si="0"/>
        <v>1.3954864890608247</v>
      </c>
    </row>
    <row r="11" spans="1:12">
      <c r="A11" s="626" t="s">
        <v>329</v>
      </c>
      <c r="B11" s="627">
        <v>41503.157279999999</v>
      </c>
      <c r="C11" s="628">
        <v>43016.092258999997</v>
      </c>
      <c r="D11" s="627">
        <v>39175.639014</v>
      </c>
      <c r="E11" s="628">
        <v>41155.743761999998</v>
      </c>
      <c r="F11" s="627">
        <v>47660.27306</v>
      </c>
      <c r="G11" s="624"/>
      <c r="H11" s="630">
        <f t="shared" si="1"/>
        <v>15.804669539238848</v>
      </c>
      <c r="I11" s="630">
        <f t="shared" si="2"/>
        <v>14.83529491132729</v>
      </c>
      <c r="K11" s="38">
        <f t="shared" si="0"/>
        <v>4.7392707407612482</v>
      </c>
    </row>
    <row r="12" spans="1:12" ht="24.6">
      <c r="A12" s="626" t="s">
        <v>330</v>
      </c>
      <c r="B12" s="627">
        <v>8839.7990399999999</v>
      </c>
      <c r="C12" s="628">
        <v>6799.051821</v>
      </c>
      <c r="D12" s="627">
        <v>5939.992553</v>
      </c>
      <c r="E12" s="628">
        <v>6294.0802139999996</v>
      </c>
      <c r="F12" s="627">
        <v>8578.4338079999998</v>
      </c>
      <c r="G12" s="624"/>
      <c r="H12" s="630">
        <f t="shared" si="1"/>
        <v>36.293684165620974</v>
      </c>
      <c r="I12" s="630">
        <f t="shared" si="2"/>
        <v>-2.9566874859634829</v>
      </c>
      <c r="K12" s="38">
        <f t="shared" si="0"/>
        <v>0.853027432231239</v>
      </c>
    </row>
    <row r="13" spans="1:12" ht="36.9">
      <c r="A13" s="626" t="s">
        <v>331</v>
      </c>
      <c r="B13" s="627">
        <v>37225.501538000004</v>
      </c>
      <c r="C13" s="628">
        <v>43714.188455702999</v>
      </c>
      <c r="D13" s="627">
        <v>42996.787044999997</v>
      </c>
      <c r="E13" s="628">
        <v>41821.666609749998</v>
      </c>
      <c r="F13" s="627">
        <v>39345.227638937999</v>
      </c>
      <c r="G13" s="629"/>
      <c r="H13" s="630">
        <f t="shared" si="1"/>
        <v>-5.9214258339352233</v>
      </c>
      <c r="I13" s="630">
        <f t="shared" si="2"/>
        <v>5.6942848675233249</v>
      </c>
      <c r="K13" s="38">
        <f t="shared" si="0"/>
        <v>3.9124342804973775</v>
      </c>
    </row>
    <row r="14" spans="1:12">
      <c r="A14" s="626" t="s">
        <v>332</v>
      </c>
      <c r="B14" s="627">
        <v>370967.43682800001</v>
      </c>
      <c r="C14" s="628">
        <v>504530.64055899996</v>
      </c>
      <c r="D14" s="627">
        <v>433104.88728999998</v>
      </c>
      <c r="E14" s="628">
        <v>375908.11113799998</v>
      </c>
      <c r="F14" s="627">
        <v>447892.75613600004</v>
      </c>
      <c r="G14" s="624"/>
      <c r="H14" s="630">
        <f t="shared" si="1"/>
        <v>19.149532256720491</v>
      </c>
      <c r="I14" s="630">
        <f t="shared" si="2"/>
        <v>20.736407477097952</v>
      </c>
      <c r="K14" s="631">
        <f>F14/$F$8*100</f>
        <v>44.537827793852301</v>
      </c>
      <c r="L14" s="2">
        <v>1</v>
      </c>
    </row>
    <row r="15" spans="1:12" ht="24.6">
      <c r="A15" s="626" t="s">
        <v>333</v>
      </c>
      <c r="B15" s="627">
        <v>97817.006162999998</v>
      </c>
      <c r="C15" s="628">
        <v>82149.575085000004</v>
      </c>
      <c r="D15" s="627">
        <v>96777.998496280998</v>
      </c>
      <c r="E15" s="628">
        <v>103917.43983185501</v>
      </c>
      <c r="F15" s="627">
        <v>86511.464844813003</v>
      </c>
      <c r="G15" s="624"/>
      <c r="H15" s="630">
        <f t="shared" si="1"/>
        <v>-16.749811210905474</v>
      </c>
      <c r="I15" s="630">
        <f t="shared" si="2"/>
        <v>-11.55784843726223</v>
      </c>
      <c r="K15" s="38">
        <f t="shared" ref="K15:K30" si="3">F15/$F$8*100</f>
        <v>8.6025787884862286</v>
      </c>
      <c r="L15" s="2">
        <v>3</v>
      </c>
    </row>
    <row r="16" spans="1:12" ht="24.6">
      <c r="A16" s="626" t="s">
        <v>334</v>
      </c>
      <c r="B16" s="627">
        <v>27026.159692777001</v>
      </c>
      <c r="C16" s="628">
        <v>21065.998238749999</v>
      </c>
      <c r="D16" s="627">
        <v>25058.591433983998</v>
      </c>
      <c r="E16" s="628">
        <v>25753.912424387003</v>
      </c>
      <c r="F16" s="627">
        <v>28774.389837125</v>
      </c>
      <c r="G16" s="629"/>
      <c r="H16" s="630">
        <f t="shared" si="1"/>
        <v>11.728227396928759</v>
      </c>
      <c r="I16" s="630">
        <f t="shared" si="2"/>
        <v>6.4686591222031131</v>
      </c>
      <c r="K16" s="38">
        <f t="shared" si="3"/>
        <v>2.8612849881633542</v>
      </c>
    </row>
    <row r="17" spans="1:12" ht="24.6">
      <c r="A17" s="626" t="s">
        <v>335</v>
      </c>
      <c r="B17" s="627">
        <v>1882.5096800000001</v>
      </c>
      <c r="C17" s="628">
        <v>1171.0525809999999</v>
      </c>
      <c r="D17" s="627">
        <v>1045.1923787810001</v>
      </c>
      <c r="E17" s="628">
        <v>1134.4826075000001</v>
      </c>
      <c r="F17" s="627">
        <v>1495.185195688</v>
      </c>
      <c r="G17" s="629"/>
      <c r="H17" s="630">
        <f t="shared" si="1"/>
        <v>31.794457297398449</v>
      </c>
      <c r="I17" s="630">
        <f t="shared" si="2"/>
        <v>-20.574900008588536</v>
      </c>
      <c r="K17" s="38">
        <f t="shared" si="3"/>
        <v>0.14867911984102089</v>
      </c>
    </row>
    <row r="18" spans="1:12" ht="24.6">
      <c r="A18" s="626" t="s">
        <v>336</v>
      </c>
      <c r="B18" s="627">
        <v>2568.6005100000002</v>
      </c>
      <c r="C18" s="628">
        <v>3294.4508330000003</v>
      </c>
      <c r="D18" s="627">
        <v>3561.0114599999997</v>
      </c>
      <c r="E18" s="628">
        <v>3562.8406694610003</v>
      </c>
      <c r="F18" s="627">
        <v>3374.5699514999997</v>
      </c>
      <c r="G18" s="629"/>
      <c r="H18" s="630">
        <f t="shared" si="1"/>
        <v>-5.2842867651862413</v>
      </c>
      <c r="I18" s="630">
        <f t="shared" si="2"/>
        <v>31.377765376991196</v>
      </c>
      <c r="K18" s="38">
        <f t="shared" si="3"/>
        <v>0.33556250535246207</v>
      </c>
    </row>
    <row r="19" spans="1:12" ht="36.9">
      <c r="A19" s="626" t="s">
        <v>337</v>
      </c>
      <c r="B19" s="627">
        <v>10365.750486999999</v>
      </c>
      <c r="C19" s="628">
        <v>8774.2973279999987</v>
      </c>
      <c r="D19" s="627">
        <v>8617.3480952810005</v>
      </c>
      <c r="E19" s="628">
        <v>9605.0555242600003</v>
      </c>
      <c r="F19" s="627">
        <v>11369.851995999999</v>
      </c>
      <c r="G19" s="629"/>
      <c r="H19" s="630">
        <f t="shared" si="1"/>
        <v>18.373620717574802</v>
      </c>
      <c r="I19" s="630">
        <f t="shared" si="2"/>
        <v>9.6867227342513509</v>
      </c>
      <c r="K19" s="38">
        <f t="shared" si="3"/>
        <v>1.1306021437097631</v>
      </c>
    </row>
    <row r="20" spans="1:12" ht="24.6">
      <c r="A20" s="626" t="s">
        <v>338</v>
      </c>
      <c r="B20" s="627">
        <v>12853.319864000001</v>
      </c>
      <c r="C20" s="628">
        <v>10103.697305000002</v>
      </c>
      <c r="D20" s="627">
        <v>9199.8410590040003</v>
      </c>
      <c r="E20" s="628">
        <v>9106.4109336649999</v>
      </c>
      <c r="F20" s="627">
        <v>16320.728392749999</v>
      </c>
      <c r="G20" s="624"/>
      <c r="H20" s="630">
        <f t="shared" si="1"/>
        <v>79.222401796241996</v>
      </c>
      <c r="I20" s="630">
        <f t="shared" si="2"/>
        <v>26.976754375043832</v>
      </c>
      <c r="K20" s="38">
        <f t="shared" si="3"/>
        <v>1.622910352240257</v>
      </c>
    </row>
    <row r="21" spans="1:12" ht="36.9">
      <c r="A21" s="626" t="s">
        <v>339</v>
      </c>
      <c r="B21" s="627">
        <v>2568.4065559999999</v>
      </c>
      <c r="C21" s="628">
        <v>2411.251385</v>
      </c>
      <c r="D21" s="627">
        <v>2297.6726080550002</v>
      </c>
      <c r="E21" s="628">
        <v>2505.712561969</v>
      </c>
      <c r="F21" s="627">
        <v>2469.463714</v>
      </c>
      <c r="G21" s="629"/>
      <c r="H21" s="630">
        <f t="shared" si="1"/>
        <v>-1.446648291554864</v>
      </c>
      <c r="I21" s="630">
        <f t="shared" si="2"/>
        <v>-3.852304525888306</v>
      </c>
      <c r="K21" s="38">
        <f t="shared" si="3"/>
        <v>0.2455600099142991</v>
      </c>
    </row>
    <row r="22" spans="1:12" ht="24.6">
      <c r="A22" s="626" t="s">
        <v>340</v>
      </c>
      <c r="B22" s="627">
        <v>9701.070839</v>
      </c>
      <c r="C22" s="628">
        <v>8645.8105749999995</v>
      </c>
      <c r="D22" s="627">
        <v>9259.3206600630001</v>
      </c>
      <c r="E22" s="628">
        <v>8902.050099</v>
      </c>
      <c r="F22" s="627">
        <v>7845.8913149999998</v>
      </c>
      <c r="G22" s="624"/>
      <c r="H22" s="630">
        <f t="shared" si="1"/>
        <v>-11.86421972752818</v>
      </c>
      <c r="I22" s="630">
        <f t="shared" si="2"/>
        <v>-19.123450954938438</v>
      </c>
      <c r="K22" s="38">
        <f t="shared" si="3"/>
        <v>0.78018443363849865</v>
      </c>
    </row>
    <row r="23" spans="1:12" ht="24.6">
      <c r="A23" s="626" t="s">
        <v>341</v>
      </c>
      <c r="B23" s="627">
        <v>234.15064999999998</v>
      </c>
      <c r="C23" s="628">
        <v>278.44555700000001</v>
      </c>
      <c r="D23" s="627">
        <v>224.557852</v>
      </c>
      <c r="E23" s="628">
        <v>156.438579</v>
      </c>
      <c r="F23" s="627">
        <v>321.10323899999997</v>
      </c>
      <c r="G23" s="629"/>
      <c r="H23" s="630">
        <f t="shared" si="1"/>
        <v>105.25834551335316</v>
      </c>
      <c r="I23" s="630">
        <f t="shared" si="2"/>
        <v>37.13531822354539</v>
      </c>
      <c r="K23" s="38">
        <f t="shared" si="3"/>
        <v>3.1930055949124812E-2</v>
      </c>
    </row>
    <row r="24" spans="1:12" ht="24.6">
      <c r="A24" s="626" t="s">
        <v>342</v>
      </c>
      <c r="B24" s="627">
        <v>59636.298185173</v>
      </c>
      <c r="C24" s="628">
        <v>58376.527388499992</v>
      </c>
      <c r="D24" s="627">
        <v>49824.590662185998</v>
      </c>
      <c r="E24" s="628">
        <v>58253.880112667001</v>
      </c>
      <c r="F24" s="627">
        <v>61104.925783863</v>
      </c>
      <c r="G24" s="624"/>
      <c r="H24" s="630">
        <f t="shared" si="1"/>
        <v>4.8941729987459714</v>
      </c>
      <c r="I24" s="630">
        <f t="shared" si="2"/>
        <v>2.4626404444653138</v>
      </c>
      <c r="K24" s="38">
        <f t="shared" si="3"/>
        <v>6.0761881603002612</v>
      </c>
      <c r="L24" s="2">
        <v>4</v>
      </c>
    </row>
    <row r="25" spans="1:12" ht="24.6">
      <c r="A25" s="626" t="s">
        <v>343</v>
      </c>
      <c r="B25" s="627">
        <v>108179.102781856</v>
      </c>
      <c r="C25" s="628">
        <v>106385.274173813</v>
      </c>
      <c r="D25" s="627">
        <v>111107.49232970501</v>
      </c>
      <c r="E25" s="628">
        <v>134227.14104917698</v>
      </c>
      <c r="F25" s="627">
        <v>151889.914788008</v>
      </c>
      <c r="G25" s="629"/>
      <c r="H25" s="630">
        <f t="shared" si="1"/>
        <v>13.158869063865319</v>
      </c>
      <c r="I25" s="630">
        <f t="shared" si="2"/>
        <v>40.405966477920607</v>
      </c>
      <c r="K25" s="38">
        <f t="shared" si="3"/>
        <v>15.103720200371122</v>
      </c>
      <c r="L25" s="2">
        <v>2</v>
      </c>
    </row>
    <row r="26" spans="1:12">
      <c r="A26" s="626" t="s">
        <v>344</v>
      </c>
      <c r="B26" s="627">
        <v>50212.938945921996</v>
      </c>
      <c r="C26" s="628">
        <v>44962.962872124997</v>
      </c>
      <c r="D26" s="627">
        <v>49928.261450119004</v>
      </c>
      <c r="E26" s="628">
        <v>50744.694455977995</v>
      </c>
      <c r="F26" s="627">
        <v>59796.483300500004</v>
      </c>
      <c r="G26" s="624"/>
      <c r="H26" s="630">
        <f t="shared" si="1"/>
        <v>17.837901955197722</v>
      </c>
      <c r="I26" s="630">
        <f t="shared" si="2"/>
        <v>19.085806478882319</v>
      </c>
      <c r="K26" s="38">
        <f t="shared" si="3"/>
        <v>5.9460784739884636</v>
      </c>
    </row>
    <row r="27" spans="1:12" ht="24.6">
      <c r="A27" s="626" t="s">
        <v>345</v>
      </c>
      <c r="B27" s="627">
        <v>7228.179873</v>
      </c>
      <c r="C27" s="628">
        <v>6762.9005379999999</v>
      </c>
      <c r="D27" s="627">
        <v>9301.2272098670001</v>
      </c>
      <c r="E27" s="628">
        <v>12392.435484936999</v>
      </c>
      <c r="F27" s="627">
        <v>8147.8187921249992</v>
      </c>
      <c r="G27" s="629"/>
      <c r="H27" s="630">
        <f t="shared" si="1"/>
        <v>-34.251674725047629</v>
      </c>
      <c r="I27" s="630">
        <f t="shared" si="2"/>
        <v>12.722966711996197</v>
      </c>
      <c r="K27" s="38">
        <f t="shared" si="3"/>
        <v>0.8102076787082233</v>
      </c>
    </row>
    <row r="28" spans="1:12" ht="24.6">
      <c r="A28" s="626" t="s">
        <v>346</v>
      </c>
      <c r="B28" s="627">
        <v>812.40656100000001</v>
      </c>
      <c r="C28" s="628">
        <v>106.221362</v>
      </c>
      <c r="D28" s="627">
        <v>190.78443799999999</v>
      </c>
      <c r="E28" s="628">
        <v>543.61982999999998</v>
      </c>
      <c r="F28" s="627">
        <v>642.61736900000005</v>
      </c>
      <c r="G28" s="632"/>
      <c r="H28" s="630">
        <f t="shared" si="1"/>
        <v>18.210803494787896</v>
      </c>
      <c r="I28" s="630">
        <f t="shared" si="2"/>
        <v>-20.899534808163612</v>
      </c>
      <c r="K28" s="38">
        <f t="shared" si="3"/>
        <v>6.3900970323284068E-2</v>
      </c>
    </row>
    <row r="29" spans="1:12" ht="24.6">
      <c r="A29" s="633" t="s">
        <v>347</v>
      </c>
      <c r="B29" s="634">
        <v>6458.8321264999995</v>
      </c>
      <c r="C29" s="635">
        <v>5499.6230080000005</v>
      </c>
      <c r="D29" s="634">
        <v>7579.2299916310003</v>
      </c>
      <c r="E29" s="635">
        <v>6394.767808523</v>
      </c>
      <c r="F29" s="634">
        <v>8070.7714880000003</v>
      </c>
      <c r="G29" s="629"/>
      <c r="H29" s="630">
        <f t="shared" si="1"/>
        <v>26.208984120474366</v>
      </c>
      <c r="I29" s="630">
        <f t="shared" si="2"/>
        <v>24.957133579712654</v>
      </c>
      <c r="K29" s="38">
        <f t="shared" si="3"/>
        <v>0.8025462027944269</v>
      </c>
    </row>
    <row r="30" spans="1:12" ht="24.9" thickBot="1">
      <c r="A30" s="636" t="s">
        <v>348</v>
      </c>
      <c r="B30" s="637">
        <v>3.3707980000000002</v>
      </c>
      <c r="C30" s="638">
        <v>1.4599959999999998</v>
      </c>
      <c r="D30" s="637">
        <v>1.6414760000000002</v>
      </c>
      <c r="E30" s="638">
        <v>0.28200800000000004</v>
      </c>
      <c r="F30" s="637">
        <v>0.192881</v>
      </c>
      <c r="G30" s="639"/>
      <c r="H30" s="640">
        <f t="shared" si="1"/>
        <v>-31.604422569572499</v>
      </c>
      <c r="I30" s="640">
        <f t="shared" si="2"/>
        <v>-94.27788316001137</v>
      </c>
      <c r="K30" s="38">
        <f t="shared" si="3"/>
        <v>1.9179816250695446E-5</v>
      </c>
    </row>
    <row r="31" spans="1:12">
      <c r="A31" s="641"/>
      <c r="B31" s="642"/>
      <c r="C31" s="642"/>
      <c r="D31" s="642"/>
      <c r="E31" s="642"/>
      <c r="F31" s="642"/>
      <c r="G31" s="629"/>
      <c r="H31" s="643"/>
      <c r="I31" s="643"/>
    </row>
    <row r="32" spans="1:12" ht="19.5">
      <c r="A32" s="609" t="s">
        <v>349</v>
      </c>
      <c r="B32" s="644"/>
      <c r="C32" s="644"/>
      <c r="D32" s="644"/>
      <c r="E32" s="644"/>
      <c r="F32" s="644"/>
      <c r="G32" s="644"/>
      <c r="H32" s="644"/>
      <c r="I32" s="645"/>
    </row>
    <row r="33" spans="1:10">
      <c r="A33" s="646"/>
      <c r="B33" s="647"/>
      <c r="C33" s="647"/>
      <c r="D33" s="647"/>
      <c r="E33" s="647"/>
      <c r="F33" s="647"/>
      <c r="G33" s="647"/>
      <c r="H33" s="647"/>
      <c r="I33" s="647"/>
    </row>
    <row r="34" spans="1:10" ht="24.9">
      <c r="A34" s="648" t="s">
        <v>350</v>
      </c>
      <c r="B34" s="649" t="s">
        <v>483</v>
      </c>
      <c r="C34" s="649" t="s">
        <v>484</v>
      </c>
      <c r="D34" s="649" t="s">
        <v>485</v>
      </c>
      <c r="E34" s="649" t="s">
        <v>486</v>
      </c>
      <c r="F34" s="650" t="s">
        <v>487</v>
      </c>
      <c r="G34" s="651"/>
      <c r="H34" s="911" t="s">
        <v>35</v>
      </c>
      <c r="I34" s="912"/>
    </row>
    <row r="35" spans="1:10" ht="18" customHeight="1">
      <c r="A35" s="652" t="s">
        <v>326</v>
      </c>
      <c r="B35" s="653">
        <v>2023</v>
      </c>
      <c r="C35" s="653">
        <v>2023</v>
      </c>
      <c r="D35" s="653">
        <v>2024</v>
      </c>
      <c r="E35" s="653">
        <v>2024</v>
      </c>
      <c r="F35" s="654">
        <v>2024</v>
      </c>
      <c r="G35" s="655"/>
      <c r="H35" s="656" t="s">
        <v>38</v>
      </c>
      <c r="I35" s="657" t="s">
        <v>39</v>
      </c>
    </row>
    <row r="36" spans="1:10">
      <c r="A36" s="618"/>
      <c r="B36" s="658"/>
      <c r="C36" s="658"/>
      <c r="D36" s="658"/>
      <c r="E36" s="658"/>
      <c r="F36" s="658"/>
      <c r="G36" s="659"/>
      <c r="H36" s="658"/>
      <c r="I36" s="658"/>
    </row>
    <row r="37" spans="1:10">
      <c r="A37" s="660" t="s">
        <v>327</v>
      </c>
      <c r="B37" s="661">
        <v>624377.54000300006</v>
      </c>
      <c r="C37" s="662">
        <v>705188.87113599991</v>
      </c>
      <c r="D37" s="661">
        <v>838182.84880624991</v>
      </c>
      <c r="E37" s="662">
        <v>817093.05339099991</v>
      </c>
      <c r="F37" s="663">
        <v>855172.63749657292</v>
      </c>
      <c r="G37" s="664"/>
      <c r="H37" s="665">
        <f>IF(E37="","",F37/E37-1)*100</f>
        <v>4.6603730073998095</v>
      </c>
      <c r="I37" s="666">
        <f>IF(B37="","",F37/B37-1)*100</f>
        <v>36.964029406385102</v>
      </c>
      <c r="J37" s="2">
        <f>F37/$F$37*100</f>
        <v>100</v>
      </c>
    </row>
    <row r="38" spans="1:10">
      <c r="A38" s="667"/>
      <c r="B38" s="668"/>
      <c r="C38" s="669"/>
      <c r="D38" s="668"/>
      <c r="E38" s="669"/>
      <c r="F38" s="670"/>
      <c r="G38" s="659"/>
      <c r="H38" s="671"/>
      <c r="I38" s="672"/>
      <c r="J38" s="2">
        <f t="shared" ref="J38:J62" si="4">F38/$F$37*100</f>
        <v>0</v>
      </c>
    </row>
    <row r="39" spans="1:10" ht="24.9">
      <c r="A39" s="673" t="s">
        <v>351</v>
      </c>
      <c r="B39" s="668">
        <v>59.358243000000002</v>
      </c>
      <c r="C39" s="669">
        <v>2864.567153</v>
      </c>
      <c r="D39" s="668">
        <v>3611.6104399999999</v>
      </c>
      <c r="E39" s="669">
        <v>2505.8695939999998</v>
      </c>
      <c r="F39" s="670">
        <v>2362.005717</v>
      </c>
      <c r="G39" s="674"/>
      <c r="H39" s="671">
        <f t="shared" ref="H39:H62" si="5">IF(E39="","",F39/E39-1)*100</f>
        <v>-5.7410759659826009</v>
      </c>
      <c r="I39" s="672">
        <f t="shared" ref="I39:I62" si="6">IF(B39="","",F39/B39-1)*100</f>
        <v>3879.2379248826487</v>
      </c>
      <c r="J39" s="38">
        <f t="shared" si="4"/>
        <v>0.27620220917200072</v>
      </c>
    </row>
    <row r="40" spans="1:10" ht="24.9">
      <c r="A40" s="673" t="s">
        <v>352</v>
      </c>
      <c r="B40" s="668">
        <v>30400.772001999998</v>
      </c>
      <c r="C40" s="669">
        <v>49816.129130000001</v>
      </c>
      <c r="D40" s="668">
        <v>49015.420007249995</v>
      </c>
      <c r="E40" s="669">
        <v>62542.968745000006</v>
      </c>
      <c r="F40" s="670">
        <v>80975.726713625001</v>
      </c>
      <c r="G40" s="674"/>
      <c r="H40" s="671">
        <f t="shared" si="5"/>
        <v>29.472150648586858</v>
      </c>
      <c r="I40" s="672">
        <f t="shared" si="6"/>
        <v>166.36075790541699</v>
      </c>
      <c r="J40" s="38">
        <f t="shared" si="4"/>
        <v>9.4689333080947069</v>
      </c>
    </row>
    <row r="41" spans="1:10" ht="37.799999999999997">
      <c r="A41" s="675" t="s">
        <v>353</v>
      </c>
      <c r="B41" s="668">
        <v>18532.052499999998</v>
      </c>
      <c r="C41" s="669">
        <v>42128.503061999996</v>
      </c>
      <c r="D41" s="668">
        <v>26698.398276</v>
      </c>
      <c r="E41" s="669">
        <v>12371.745975</v>
      </c>
      <c r="F41" s="670">
        <v>49960.221156</v>
      </c>
      <c r="G41" s="676"/>
      <c r="H41" s="677">
        <f t="shared" si="5"/>
        <v>303.82514527016878</v>
      </c>
      <c r="I41" s="678">
        <f t="shared" si="6"/>
        <v>169.58816977234449</v>
      </c>
      <c r="J41" s="38">
        <f t="shared" si="4"/>
        <v>5.8421211069443517</v>
      </c>
    </row>
    <row r="42" spans="1:10" ht="24.9">
      <c r="A42" s="673" t="s">
        <v>354</v>
      </c>
      <c r="B42" s="668">
        <v>2872.022066</v>
      </c>
      <c r="C42" s="669">
        <v>5879.0801639999991</v>
      </c>
      <c r="D42" s="668">
        <v>7341.4332740000009</v>
      </c>
      <c r="E42" s="669">
        <v>5445.2052000000003</v>
      </c>
      <c r="F42" s="670">
        <v>5083.0644680000005</v>
      </c>
      <c r="G42" s="674"/>
      <c r="H42" s="671">
        <f t="shared" si="5"/>
        <v>-6.6506351679822773</v>
      </c>
      <c r="I42" s="672">
        <f t="shared" si="6"/>
        <v>76.985564567037713</v>
      </c>
      <c r="J42" s="38">
        <f t="shared" si="4"/>
        <v>0.59439044762705828</v>
      </c>
    </row>
    <row r="43" spans="1:10" ht="37.200000000000003">
      <c r="A43" s="673" t="s">
        <v>355</v>
      </c>
      <c r="B43" s="668">
        <v>4941.8339479999995</v>
      </c>
      <c r="C43" s="669">
        <v>5976.4511120000006</v>
      </c>
      <c r="D43" s="668">
        <v>10483.456104000001</v>
      </c>
      <c r="E43" s="669">
        <v>8959.0866920000008</v>
      </c>
      <c r="F43" s="670">
        <v>6047.3742689999999</v>
      </c>
      <c r="G43" s="674"/>
      <c r="H43" s="671">
        <f t="shared" si="5"/>
        <v>-32.50010322592378</v>
      </c>
      <c r="I43" s="672">
        <f t="shared" si="6"/>
        <v>22.371053593320788</v>
      </c>
      <c r="J43" s="38">
        <f t="shared" si="4"/>
        <v>0.70715245131123994</v>
      </c>
    </row>
    <row r="44" spans="1:10">
      <c r="A44" s="673" t="s">
        <v>356</v>
      </c>
      <c r="B44" s="668">
        <v>23324.789973999999</v>
      </c>
      <c r="C44" s="669">
        <v>19850.616132000003</v>
      </c>
      <c r="D44" s="668">
        <v>26065.078256000001</v>
      </c>
      <c r="E44" s="669">
        <v>15837.226178999999</v>
      </c>
      <c r="F44" s="670">
        <v>19494.79106</v>
      </c>
      <c r="G44" s="674"/>
      <c r="H44" s="671">
        <f t="shared" si="5"/>
        <v>23.094731613102137</v>
      </c>
      <c r="I44" s="672">
        <f t="shared" si="6"/>
        <v>-16.420293251383079</v>
      </c>
      <c r="J44" s="38">
        <f t="shared" si="4"/>
        <v>2.2796322292384064</v>
      </c>
    </row>
    <row r="45" spans="1:10" ht="37.200000000000003">
      <c r="A45" s="673" t="s">
        <v>357</v>
      </c>
      <c r="B45" s="668">
        <v>2188.0206510000003</v>
      </c>
      <c r="C45" s="669">
        <v>1905.0385660000002</v>
      </c>
      <c r="D45" s="668">
        <v>1573.7636299999999</v>
      </c>
      <c r="E45" s="669">
        <v>1387.419036</v>
      </c>
      <c r="F45" s="670">
        <v>1869.252806</v>
      </c>
      <c r="G45" s="674"/>
      <c r="H45" s="671">
        <f t="shared" si="5"/>
        <v>34.728784707261283</v>
      </c>
      <c r="I45" s="672">
        <f t="shared" si="6"/>
        <v>-14.56877680081824</v>
      </c>
      <c r="J45" s="38">
        <f t="shared" si="4"/>
        <v>0.21858192416820527</v>
      </c>
    </row>
    <row r="46" spans="1:10" ht="37.200000000000003">
      <c r="A46" s="673" t="s">
        <v>358</v>
      </c>
      <c r="B46" s="668">
        <v>487.65668899999997</v>
      </c>
      <c r="C46" s="669">
        <v>166.19565</v>
      </c>
      <c r="D46" s="668">
        <v>628.28214500000001</v>
      </c>
      <c r="E46" s="669">
        <v>786.66160400000001</v>
      </c>
      <c r="F46" s="670">
        <v>307.01845146100004</v>
      </c>
      <c r="G46" s="674"/>
      <c r="H46" s="671">
        <f t="shared" si="5"/>
        <v>-60.971979578019408</v>
      </c>
      <c r="I46" s="672">
        <f t="shared" si="6"/>
        <v>-37.042091621755638</v>
      </c>
      <c r="J46" s="38">
        <f t="shared" si="4"/>
        <v>3.5901341787520698E-2</v>
      </c>
    </row>
    <row r="47" spans="1:10" ht="37.200000000000003">
      <c r="A47" s="673" t="s">
        <v>359</v>
      </c>
      <c r="B47" s="668">
        <v>217.135436</v>
      </c>
      <c r="C47" s="669">
        <v>371.18742199999997</v>
      </c>
      <c r="D47" s="668">
        <v>234.260041</v>
      </c>
      <c r="E47" s="669">
        <v>247.83828399999999</v>
      </c>
      <c r="F47" s="670">
        <v>240.43302499999999</v>
      </c>
      <c r="G47" s="674"/>
      <c r="H47" s="671">
        <f t="shared" si="5"/>
        <v>-2.9879399100423032</v>
      </c>
      <c r="I47" s="672">
        <f t="shared" si="6"/>
        <v>10.729519524394892</v>
      </c>
      <c r="J47" s="38">
        <f t="shared" si="4"/>
        <v>2.8115144762330343E-2</v>
      </c>
    </row>
    <row r="48" spans="1:10" ht="37.200000000000003">
      <c r="A48" s="673" t="s">
        <v>360</v>
      </c>
      <c r="B48" s="668">
        <v>99.329800000000006</v>
      </c>
      <c r="C48" s="669">
        <v>9.1529109999999996</v>
      </c>
      <c r="D48" s="668">
        <v>24.361549</v>
      </c>
      <c r="E48" s="669">
        <v>70.781114000000002</v>
      </c>
      <c r="F48" s="670">
        <v>12.089803144000001</v>
      </c>
      <c r="G48" s="674"/>
      <c r="H48" s="671">
        <f t="shared" si="5"/>
        <v>-82.919450598079024</v>
      </c>
      <c r="I48" s="672">
        <f t="shared" si="6"/>
        <v>-87.828624296032004</v>
      </c>
      <c r="J48" s="38">
        <f t="shared" si="4"/>
        <v>1.4137266107334323E-3</v>
      </c>
    </row>
    <row r="49" spans="1:10" ht="37.200000000000003">
      <c r="A49" s="673" t="s">
        <v>361</v>
      </c>
      <c r="B49" s="668">
        <v>53.778586999999995</v>
      </c>
      <c r="C49" s="669">
        <v>66.531907000000004</v>
      </c>
      <c r="D49" s="668">
        <v>25.310205999999997</v>
      </c>
      <c r="E49" s="669">
        <v>362.80403000000001</v>
      </c>
      <c r="F49" s="670">
        <v>237.85079175000001</v>
      </c>
      <c r="G49" s="674"/>
      <c r="H49" s="671">
        <f t="shared" si="5"/>
        <v>-34.440973064714854</v>
      </c>
      <c r="I49" s="672">
        <f t="shared" si="6"/>
        <v>342.27787492817549</v>
      </c>
      <c r="J49" s="38">
        <f t="shared" si="4"/>
        <v>2.7813190146761819E-2</v>
      </c>
    </row>
    <row r="50" spans="1:10" ht="24.9">
      <c r="A50" s="673" t="s">
        <v>362</v>
      </c>
      <c r="B50" s="668">
        <v>8861.1277580000005</v>
      </c>
      <c r="C50" s="669">
        <v>39835.118044000003</v>
      </c>
      <c r="D50" s="668">
        <v>122417.029207</v>
      </c>
      <c r="E50" s="669">
        <v>29182.424989000003</v>
      </c>
      <c r="F50" s="670">
        <v>2980.1104755469996</v>
      </c>
      <c r="G50" s="674"/>
      <c r="H50" s="671">
        <f t="shared" si="5"/>
        <v>-89.787995765703783</v>
      </c>
      <c r="I50" s="672">
        <f t="shared" si="6"/>
        <v>-66.368722391385262</v>
      </c>
      <c r="J50" s="38">
        <f t="shared" si="4"/>
        <v>0.34848056928843707</v>
      </c>
    </row>
    <row r="51" spans="1:10" ht="25.2">
      <c r="A51" s="675" t="s">
        <v>363</v>
      </c>
      <c r="B51" s="668">
        <v>8607.684663</v>
      </c>
      <c r="C51" s="669">
        <v>39630.209112000004</v>
      </c>
      <c r="D51" s="668">
        <v>122140.92388799999</v>
      </c>
      <c r="E51" s="669">
        <v>28901.213264000002</v>
      </c>
      <c r="F51" s="670">
        <v>2571.8519510000001</v>
      </c>
      <c r="G51" s="676"/>
      <c r="H51" s="677">
        <f t="shared" si="5"/>
        <v>-91.101231884256023</v>
      </c>
      <c r="I51" s="678">
        <f t="shared" si="6"/>
        <v>-70.121443202315874</v>
      </c>
      <c r="J51" s="38">
        <f t="shared" si="4"/>
        <v>0.30074067366430518</v>
      </c>
    </row>
    <row r="52" spans="1:10" ht="37.200000000000003">
      <c r="A52" s="673" t="s">
        <v>364</v>
      </c>
      <c r="B52" s="668">
        <v>13.073499999999999</v>
      </c>
      <c r="C52" s="669">
        <v>43.669955000000002</v>
      </c>
      <c r="D52" s="668">
        <v>63.258233000000004</v>
      </c>
      <c r="E52" s="669">
        <v>32.168695999999997</v>
      </c>
      <c r="F52" s="670">
        <v>82.822149343999996</v>
      </c>
      <c r="G52" s="674"/>
      <c r="H52" s="671">
        <f t="shared" si="5"/>
        <v>157.46194170879667</v>
      </c>
      <c r="I52" s="672">
        <f t="shared" si="6"/>
        <v>533.51167892301225</v>
      </c>
      <c r="J52" s="38">
        <f t="shared" si="4"/>
        <v>9.6848455753276962E-3</v>
      </c>
    </row>
    <row r="53" spans="1:10" ht="37.200000000000003">
      <c r="A53" s="673" t="s">
        <v>365</v>
      </c>
      <c r="B53" s="668">
        <v>29.432887999999998</v>
      </c>
      <c r="C53" s="669">
        <v>22.107233000000001</v>
      </c>
      <c r="D53" s="668">
        <v>43.113095999999999</v>
      </c>
      <c r="E53" s="669">
        <v>69.975227000000004</v>
      </c>
      <c r="F53" s="670">
        <v>287.027907938</v>
      </c>
      <c r="G53" s="674"/>
      <c r="H53" s="671">
        <f t="shared" si="5"/>
        <v>310.18503296602375</v>
      </c>
      <c r="I53" s="672">
        <f t="shared" si="6"/>
        <v>875.19451009360694</v>
      </c>
      <c r="J53" s="38">
        <f t="shared" si="4"/>
        <v>3.3563738519305733E-2</v>
      </c>
    </row>
    <row r="54" spans="1:10" ht="37.200000000000003">
      <c r="A54" s="673" t="s">
        <v>366</v>
      </c>
      <c r="B54" s="668">
        <v>530213.44181900006</v>
      </c>
      <c r="C54" s="669">
        <v>566684.45945900003</v>
      </c>
      <c r="D54" s="668">
        <v>600410.840967</v>
      </c>
      <c r="E54" s="669">
        <v>668761.55005900003</v>
      </c>
      <c r="F54" s="670">
        <v>721615.78743799997</v>
      </c>
      <c r="G54" s="674"/>
      <c r="H54" s="671">
        <f t="shared" si="5"/>
        <v>7.9033008662559912</v>
      </c>
      <c r="I54" s="672">
        <f t="shared" si="6"/>
        <v>36.099112267383695</v>
      </c>
      <c r="J54" s="38">
        <f t="shared" si="4"/>
        <v>84.382469199488611</v>
      </c>
    </row>
    <row r="55" spans="1:10">
      <c r="A55" s="675" t="s">
        <v>367</v>
      </c>
      <c r="B55" s="668">
        <v>529291.29958400002</v>
      </c>
      <c r="C55" s="669">
        <v>565904.472144</v>
      </c>
      <c r="D55" s="668">
        <v>599475.40008000005</v>
      </c>
      <c r="E55" s="669">
        <v>667888.44131599995</v>
      </c>
      <c r="F55" s="670">
        <v>720741.90497599996</v>
      </c>
      <c r="G55" s="676"/>
      <c r="H55" s="677">
        <f t="shared" si="5"/>
        <v>7.9135167477757395</v>
      </c>
      <c r="I55" s="678">
        <f t="shared" si="6"/>
        <v>36.171122696041259</v>
      </c>
      <c r="J55" s="38">
        <f t="shared" si="4"/>
        <v>84.28028135767947</v>
      </c>
    </row>
    <row r="56" spans="1:10" ht="24.9">
      <c r="A56" s="673" t="s">
        <v>368</v>
      </c>
      <c r="B56" s="668">
        <v>4189.6385339999997</v>
      </c>
      <c r="C56" s="669">
        <v>3630.2242150000002</v>
      </c>
      <c r="D56" s="668">
        <v>4451.1366290000005</v>
      </c>
      <c r="E56" s="669">
        <v>3371.1009329999997</v>
      </c>
      <c r="F56" s="670">
        <v>3366.8751213209998</v>
      </c>
      <c r="G56" s="674"/>
      <c r="H56" s="671">
        <f t="shared" si="5"/>
        <v>-0.12535405385324383</v>
      </c>
      <c r="I56" s="672">
        <f t="shared" si="6"/>
        <v>-19.638052447772335</v>
      </c>
      <c r="J56" s="38">
        <f t="shared" si="4"/>
        <v>0.39370706845546055</v>
      </c>
    </row>
    <row r="57" spans="1:10" ht="37.200000000000003">
      <c r="A57" s="673" t="s">
        <v>369</v>
      </c>
      <c r="B57" s="668">
        <v>8734.4428950000001</v>
      </c>
      <c r="C57" s="669">
        <v>5498.392535</v>
      </c>
      <c r="D57" s="668">
        <v>5515.2280279999995</v>
      </c>
      <c r="E57" s="669">
        <v>12576.732521999998</v>
      </c>
      <c r="F57" s="670">
        <v>2895.662189957</v>
      </c>
      <c r="G57" s="674"/>
      <c r="H57" s="671">
        <f t="shared" si="5"/>
        <v>-76.976037417574645</v>
      </c>
      <c r="I57" s="672">
        <f t="shared" si="6"/>
        <v>-66.847774669010533</v>
      </c>
      <c r="J57" s="38">
        <f t="shared" si="4"/>
        <v>0.3386055707340852</v>
      </c>
    </row>
    <row r="58" spans="1:10" ht="24.9">
      <c r="A58" s="673" t="s">
        <v>370</v>
      </c>
      <c r="B58" s="668">
        <v>7016.9751429999997</v>
      </c>
      <c r="C58" s="669">
        <v>2091.9782909999999</v>
      </c>
      <c r="D58" s="668">
        <v>5164.4379200000003</v>
      </c>
      <c r="E58" s="669">
        <v>2594.3436489999999</v>
      </c>
      <c r="F58" s="670">
        <v>6540.7867578129999</v>
      </c>
      <c r="G58" s="674"/>
      <c r="H58" s="671">
        <f t="shared" si="5"/>
        <v>152.11720738438689</v>
      </c>
      <c r="I58" s="672">
        <f t="shared" si="6"/>
        <v>-6.786234459759144</v>
      </c>
      <c r="J58" s="38">
        <f t="shared" si="4"/>
        <v>0.76484986434557345</v>
      </c>
    </row>
    <row r="59" spans="1:10" ht="37.200000000000003">
      <c r="A59" s="673" t="s">
        <v>371</v>
      </c>
      <c r="B59" s="668">
        <v>300.82622400000002</v>
      </c>
      <c r="C59" s="669">
        <v>277.90214900000001</v>
      </c>
      <c r="D59" s="668">
        <v>897.50050600000009</v>
      </c>
      <c r="E59" s="669">
        <v>2146.731057</v>
      </c>
      <c r="F59" s="670">
        <v>359.85140899999999</v>
      </c>
      <c r="G59" s="674"/>
      <c r="H59" s="671">
        <f t="shared" si="5"/>
        <v>-83.237238412953189</v>
      </c>
      <c r="I59" s="672">
        <f t="shared" si="6"/>
        <v>19.62102379744659</v>
      </c>
      <c r="J59" s="38">
        <f t="shared" si="4"/>
        <v>4.2079387625570758E-2</v>
      </c>
    </row>
    <row r="60" spans="1:10" ht="37.200000000000003">
      <c r="A60" s="673" t="s">
        <v>372</v>
      </c>
      <c r="B60" s="668">
        <v>0</v>
      </c>
      <c r="C60" s="669">
        <v>0</v>
      </c>
      <c r="D60" s="668">
        <v>0</v>
      </c>
      <c r="E60" s="669">
        <v>67.521208000000001</v>
      </c>
      <c r="F60" s="670">
        <v>0</v>
      </c>
      <c r="G60" s="674"/>
      <c r="H60" s="671"/>
      <c r="I60" s="672" t="str">
        <f>IFERROR("",IF(B60="","",F60/B60-1)*100)</f>
        <v/>
      </c>
      <c r="J60" s="38">
        <f t="shared" si="4"/>
        <v>0</v>
      </c>
    </row>
    <row r="61" spans="1:10" ht="24.9">
      <c r="A61" s="673" t="s">
        <v>373</v>
      </c>
      <c r="B61" s="668">
        <v>370.50073399999997</v>
      </c>
      <c r="C61" s="669">
        <v>184.480199</v>
      </c>
      <c r="D61" s="668">
        <v>185.57579299999998</v>
      </c>
      <c r="E61" s="669">
        <v>122.341252</v>
      </c>
      <c r="F61" s="670">
        <v>380.42866021500004</v>
      </c>
      <c r="G61" s="674"/>
      <c r="H61" s="671">
        <f t="shared" si="5"/>
        <v>210.95697812132906</v>
      </c>
      <c r="I61" s="672">
        <f t="shared" si="6"/>
        <v>2.6795969087068272</v>
      </c>
      <c r="J61" s="38">
        <f t="shared" si="4"/>
        <v>4.4485597823693768E-2</v>
      </c>
    </row>
    <row r="62" spans="1:10" ht="24.6">
      <c r="A62" s="679" t="s">
        <v>374</v>
      </c>
      <c r="B62" s="668">
        <v>3.3831120000000001</v>
      </c>
      <c r="C62" s="669">
        <v>15.588909000000001</v>
      </c>
      <c r="D62" s="668">
        <v>31.752775</v>
      </c>
      <c r="E62" s="669">
        <v>22.303321</v>
      </c>
      <c r="F62" s="670">
        <v>33.678282457999998</v>
      </c>
      <c r="G62" s="680"/>
      <c r="H62" s="671">
        <f t="shared" si="5"/>
        <v>51.00120048489638</v>
      </c>
      <c r="I62" s="672">
        <f t="shared" si="6"/>
        <v>895.48233868698401</v>
      </c>
      <c r="J62" s="38">
        <f t="shared" si="4"/>
        <v>3.9381852249844662E-3</v>
      </c>
    </row>
    <row r="63" spans="1:10">
      <c r="A63" s="681"/>
      <c r="B63" s="620"/>
      <c r="C63" s="620"/>
      <c r="D63" s="682"/>
      <c r="E63" s="683"/>
      <c r="F63" s="683"/>
      <c r="G63" s="683"/>
      <c r="H63" s="684"/>
      <c r="I63" s="684"/>
    </row>
    <row r="64" spans="1:10">
      <c r="A64" s="681"/>
      <c r="B64" s="620"/>
      <c r="C64" s="620"/>
      <c r="D64" s="682"/>
      <c r="E64" s="683"/>
      <c r="F64" s="683"/>
      <c r="G64" s="683"/>
      <c r="H64" s="684"/>
      <c r="I64" s="684"/>
    </row>
    <row r="65" spans="1:9">
      <c r="A65" s="913" t="s">
        <v>375</v>
      </c>
      <c r="B65" s="913"/>
      <c r="C65" s="913"/>
      <c r="D65" s="913"/>
      <c r="E65" s="913"/>
      <c r="F65" s="913"/>
      <c r="G65" s="913"/>
      <c r="H65" s="913"/>
      <c r="I65" s="914"/>
    </row>
    <row r="66" spans="1:9">
      <c r="A66" s="913"/>
      <c r="B66" s="913"/>
      <c r="C66" s="913"/>
      <c r="D66" s="913"/>
      <c r="E66" s="913"/>
      <c r="F66" s="913"/>
      <c r="G66" s="913"/>
      <c r="H66" s="913"/>
      <c r="I66" s="914"/>
    </row>
    <row r="67" spans="1:9" ht="14.5" customHeight="1">
      <c r="A67" s="646"/>
      <c r="B67" s="46"/>
      <c r="C67" s="46"/>
      <c r="D67" s="46"/>
      <c r="E67" s="46"/>
      <c r="F67" s="46"/>
      <c r="G67" s="46"/>
      <c r="H67" s="685"/>
      <c r="I67" s="685"/>
    </row>
    <row r="68" spans="1:9" ht="14.5" customHeight="1">
      <c r="A68" s="915" t="s">
        <v>376</v>
      </c>
      <c r="B68" s="686" t="s">
        <v>486</v>
      </c>
      <c r="C68" s="686" t="s">
        <v>483</v>
      </c>
      <c r="D68" s="686" t="s">
        <v>484</v>
      </c>
      <c r="E68" s="686" t="s">
        <v>485</v>
      </c>
      <c r="F68" s="686" t="s">
        <v>482</v>
      </c>
      <c r="G68" s="687"/>
      <c r="H68" s="917" t="s">
        <v>35</v>
      </c>
      <c r="I68" s="917"/>
    </row>
    <row r="69" spans="1:9" ht="14.5" customHeight="1">
      <c r="A69" s="916"/>
      <c r="B69" s="688">
        <v>2023</v>
      </c>
      <c r="C69" s="688">
        <v>2023</v>
      </c>
      <c r="D69" s="688">
        <v>2023</v>
      </c>
      <c r="E69" s="688">
        <v>2024</v>
      </c>
      <c r="F69" s="688">
        <v>2024</v>
      </c>
      <c r="G69" s="689"/>
      <c r="H69" s="690" t="s">
        <v>38</v>
      </c>
      <c r="I69" s="691" t="s">
        <v>39</v>
      </c>
    </row>
    <row r="70" spans="1:9">
      <c r="A70" s="692" t="s">
        <v>377</v>
      </c>
      <c r="B70" s="693">
        <v>1.0258206474477398</v>
      </c>
      <c r="C70" s="694">
        <v>1.0152989689663388</v>
      </c>
      <c r="D70" s="693">
        <v>1.0372390355599221</v>
      </c>
      <c r="E70" s="694">
        <v>1.0735276942659242</v>
      </c>
      <c r="F70" s="693">
        <v>1.165</v>
      </c>
      <c r="G70" s="695"/>
      <c r="H70" s="696">
        <f>IF(E70="","",F70/E70-1)*100</f>
        <v>8.5207215633709801</v>
      </c>
      <c r="I70" s="696">
        <f>IF(B70="","",F70/B70-1)*100</f>
        <v>13.567610761056613</v>
      </c>
    </row>
    <row r="71" spans="1:9">
      <c r="A71" s="692" t="s">
        <v>378</v>
      </c>
      <c r="B71" s="693">
        <v>1.0060138423164549</v>
      </c>
      <c r="C71" s="694">
        <v>0.95922972442394028</v>
      </c>
      <c r="D71" s="693">
        <v>0.97756106832482847</v>
      </c>
      <c r="E71" s="694">
        <v>0.99249558068547772</v>
      </c>
      <c r="F71" s="693">
        <v>0.95</v>
      </c>
      <c r="G71" s="695"/>
      <c r="H71" s="696">
        <f t="shared" ref="H71:H74" si="7">IF(E71="","",F71/E71-1)*100</f>
        <v>-4.2816896631547419</v>
      </c>
      <c r="I71" s="696">
        <f t="shared" ref="I71:I74" si="8">IF(B71="","",F71/B71-1)*100</f>
        <v>-5.5678997604522991</v>
      </c>
    </row>
    <row r="72" spans="1:9" ht="24.6">
      <c r="A72" s="692" t="s">
        <v>379</v>
      </c>
      <c r="B72" s="693">
        <v>1.0196884021850809</v>
      </c>
      <c r="C72" s="694">
        <v>1.0584523635108061</v>
      </c>
      <c r="D72" s="693">
        <v>1.0610478149844482</v>
      </c>
      <c r="E72" s="694">
        <v>1.0816448104730914</v>
      </c>
      <c r="F72" s="693">
        <v>1.2270000000000001</v>
      </c>
      <c r="G72" s="695"/>
      <c r="H72" s="696">
        <f t="shared" si="7"/>
        <v>13.438347609076317</v>
      </c>
      <c r="I72" s="696">
        <f t="shared" si="8"/>
        <v>20.330877292580073</v>
      </c>
    </row>
    <row r="73" spans="1:9">
      <c r="A73" s="692" t="s">
        <v>380</v>
      </c>
      <c r="B73" s="693">
        <v>1.0916143871063204</v>
      </c>
      <c r="C73" s="694">
        <v>1.2845584180083973</v>
      </c>
      <c r="D73" s="693">
        <v>1.1564995491569035</v>
      </c>
      <c r="E73" s="694">
        <v>0.97379707191157394</v>
      </c>
      <c r="F73" s="693">
        <v>1.244</v>
      </c>
      <c r="G73" s="695"/>
      <c r="H73" s="696">
        <f t="shared" si="7"/>
        <v>27.74735475000092</v>
      </c>
      <c r="I73" s="696">
        <f t="shared" si="8"/>
        <v>13.959655964010075</v>
      </c>
    </row>
    <row r="74" spans="1:9" ht="24.6">
      <c r="A74" s="692" t="s">
        <v>381</v>
      </c>
      <c r="B74" s="693">
        <v>0.78628932807249763</v>
      </c>
      <c r="C74" s="694">
        <v>0.719628612597074</v>
      </c>
      <c r="D74" s="693">
        <v>0.72609704189861224</v>
      </c>
      <c r="E74" s="694">
        <v>0.91660418237045505</v>
      </c>
      <c r="F74" s="693">
        <v>0.90400000000000003</v>
      </c>
      <c r="G74" s="697"/>
      <c r="H74" s="696">
        <f t="shared" si="7"/>
        <v>-1.3750954460909126</v>
      </c>
      <c r="I74" s="696">
        <f t="shared" si="8"/>
        <v>14.970401826011969</v>
      </c>
    </row>
    <row r="75" spans="1:9">
      <c r="A75" s="698"/>
      <c r="B75" s="46"/>
      <c r="C75" s="46"/>
      <c r="D75" s="46"/>
      <c r="E75" s="46"/>
      <c r="F75" s="46"/>
      <c r="G75" s="46"/>
      <c r="H75" s="46"/>
      <c r="I75" s="46"/>
    </row>
    <row r="76" spans="1:9">
      <c r="A76" s="646"/>
      <c r="B76" s="317"/>
      <c r="C76" s="317"/>
      <c r="D76" s="317"/>
      <c r="E76" s="317"/>
      <c r="F76" s="317"/>
      <c r="G76" s="317"/>
      <c r="H76" s="317"/>
      <c r="I76" s="317"/>
    </row>
    <row r="77" spans="1:9">
      <c r="A77" s="646"/>
      <c r="B77" s="317"/>
      <c r="C77" s="317"/>
      <c r="D77" s="317"/>
      <c r="E77" s="317"/>
      <c r="F77" s="317"/>
      <c r="G77" s="317"/>
      <c r="H77" s="317"/>
      <c r="I77" s="317"/>
    </row>
    <row r="78" spans="1:9">
      <c r="A78" s="646"/>
      <c r="B78" s="317"/>
      <c r="C78" s="317"/>
      <c r="D78" s="317"/>
      <c r="E78" s="317"/>
      <c r="F78" s="317"/>
      <c r="G78" s="317"/>
      <c r="H78" s="317"/>
      <c r="I78" s="317"/>
    </row>
    <row r="79" spans="1:9">
      <c r="A79" s="646"/>
      <c r="B79" s="317"/>
      <c r="C79" s="317"/>
      <c r="D79" s="317"/>
      <c r="E79" s="317"/>
      <c r="F79" s="317"/>
      <c r="G79" s="317"/>
      <c r="H79" s="317"/>
      <c r="I79" s="317"/>
    </row>
    <row r="80" spans="1:9">
      <c r="A80" s="646"/>
      <c r="B80" s="317"/>
      <c r="C80" s="317"/>
      <c r="D80" s="317"/>
      <c r="E80" s="317"/>
      <c r="F80" s="317"/>
      <c r="G80" s="317"/>
      <c r="H80" s="317"/>
      <c r="I80" s="317"/>
    </row>
    <row r="81" spans="1:9">
      <c r="A81" s="646"/>
      <c r="B81" s="317"/>
      <c r="C81" s="317"/>
      <c r="D81" s="317"/>
      <c r="E81" s="317"/>
      <c r="F81" s="317"/>
      <c r="G81" s="317"/>
      <c r="H81" s="317"/>
      <c r="I81" s="317"/>
    </row>
    <row r="82" spans="1:9">
      <c r="A82" s="646"/>
      <c r="B82" s="317"/>
      <c r="C82" s="317"/>
      <c r="D82" s="317"/>
      <c r="E82" s="317"/>
      <c r="F82" s="317"/>
      <c r="G82" s="317"/>
      <c r="H82" s="317"/>
      <c r="I82" s="317"/>
    </row>
    <row r="83" spans="1:9">
      <c r="A83" s="646"/>
      <c r="B83" s="317"/>
      <c r="C83" s="317"/>
      <c r="D83" s="317"/>
      <c r="E83" s="317"/>
      <c r="F83" s="317"/>
      <c r="G83" s="317"/>
      <c r="H83" s="317"/>
      <c r="I83" s="317"/>
    </row>
    <row r="84" spans="1:9">
      <c r="A84" s="646"/>
      <c r="B84" s="317"/>
      <c r="C84" s="317"/>
      <c r="D84" s="317"/>
      <c r="E84" s="317"/>
      <c r="F84" s="317"/>
      <c r="G84" s="317"/>
      <c r="H84" s="317"/>
      <c r="I84" s="317"/>
    </row>
    <row r="85" spans="1:9">
      <c r="A85" s="646"/>
      <c r="B85" s="317"/>
      <c r="C85" s="317"/>
      <c r="D85" s="317"/>
      <c r="E85" s="317"/>
      <c r="F85" s="317"/>
      <c r="G85" s="317"/>
      <c r="H85" s="317"/>
      <c r="I85" s="317"/>
    </row>
    <row r="86" spans="1:9">
      <c r="A86" s="646"/>
      <c r="B86" s="317"/>
      <c r="C86" s="317"/>
      <c r="D86" s="317"/>
      <c r="E86" s="317"/>
      <c r="F86" s="317"/>
      <c r="G86" s="317"/>
      <c r="H86" s="317"/>
      <c r="I86" s="317"/>
    </row>
    <row r="87" spans="1:9">
      <c r="A87" s="646"/>
      <c r="B87" s="317"/>
      <c r="C87" s="317"/>
      <c r="D87" s="317"/>
      <c r="E87" s="317"/>
      <c r="F87" s="317"/>
      <c r="G87" s="317"/>
      <c r="H87" s="317"/>
      <c r="I87" s="317"/>
    </row>
    <row r="88" spans="1:9">
      <c r="A88" s="646"/>
      <c r="B88" s="317"/>
      <c r="C88" s="317"/>
      <c r="D88" s="317"/>
      <c r="E88" s="317"/>
      <c r="F88" s="317"/>
      <c r="G88" s="317"/>
      <c r="H88" s="317"/>
      <c r="I88" s="317"/>
    </row>
    <row r="89" spans="1:9">
      <c r="A89" s="646"/>
      <c r="B89" s="317"/>
      <c r="C89" s="317"/>
      <c r="D89" s="317"/>
      <c r="E89" s="317"/>
      <c r="F89" s="317"/>
      <c r="G89" s="317"/>
      <c r="H89" s="317"/>
      <c r="I89" s="317"/>
    </row>
    <row r="90" spans="1:9">
      <c r="A90" s="646"/>
      <c r="B90" s="317"/>
      <c r="C90" s="317"/>
      <c r="D90" s="317"/>
      <c r="E90" s="317"/>
      <c r="F90" s="317"/>
      <c r="G90" s="317"/>
      <c r="H90" s="317"/>
      <c r="I90" s="317"/>
    </row>
    <row r="91" spans="1:9">
      <c r="A91" s="646"/>
      <c r="B91" s="317"/>
      <c r="C91" s="317"/>
      <c r="D91" s="317"/>
      <c r="E91" s="317"/>
      <c r="F91" s="317"/>
      <c r="G91" s="317"/>
      <c r="H91" s="317"/>
      <c r="I91" s="317"/>
    </row>
    <row r="92" spans="1:9">
      <c r="A92" s="646"/>
      <c r="B92" s="317"/>
      <c r="C92" s="317"/>
      <c r="D92" s="317"/>
      <c r="E92" s="317"/>
      <c r="F92" s="317"/>
      <c r="G92" s="317"/>
      <c r="H92" s="317"/>
      <c r="I92" s="317"/>
    </row>
    <row r="93" spans="1:9">
      <c r="A93" s="646"/>
      <c r="B93" s="317"/>
      <c r="C93" s="317"/>
      <c r="D93" s="317"/>
      <c r="E93" s="317"/>
      <c r="F93" s="317"/>
      <c r="G93" s="317"/>
      <c r="H93" s="317"/>
      <c r="I93" s="317"/>
    </row>
    <row r="94" spans="1:9">
      <c r="A94" s="646"/>
      <c r="B94" s="317"/>
      <c r="C94" s="317"/>
      <c r="D94" s="317"/>
      <c r="E94" s="317"/>
      <c r="F94" s="317"/>
      <c r="G94" s="317"/>
      <c r="H94" s="317"/>
      <c r="I94" s="317"/>
    </row>
    <row r="95" spans="1:9">
      <c r="A95" s="646"/>
      <c r="B95" s="317"/>
      <c r="C95" s="317"/>
      <c r="D95" s="317"/>
      <c r="E95" s="317"/>
      <c r="F95" s="317"/>
      <c r="G95" s="317"/>
      <c r="H95" s="317"/>
      <c r="I95" s="317"/>
    </row>
    <row r="96" spans="1:9">
      <c r="A96" s="646"/>
      <c r="B96" s="317"/>
      <c r="C96" s="317"/>
      <c r="D96" s="317"/>
      <c r="E96" s="317"/>
      <c r="F96" s="317"/>
      <c r="G96" s="317"/>
      <c r="H96" s="317"/>
      <c r="I96" s="317"/>
    </row>
    <row r="97" spans="1:9">
      <c r="A97" s="646"/>
      <c r="B97" s="317"/>
      <c r="C97" s="317"/>
      <c r="D97" s="317"/>
      <c r="E97" s="317"/>
      <c r="F97" s="317"/>
      <c r="G97" s="317"/>
      <c r="H97" s="317"/>
      <c r="I97" s="317"/>
    </row>
    <row r="98" spans="1:9">
      <c r="A98" s="646"/>
      <c r="B98" s="317"/>
      <c r="C98" s="317"/>
      <c r="D98" s="317"/>
      <c r="E98" s="317"/>
      <c r="F98" s="317"/>
      <c r="G98" s="317"/>
      <c r="H98" s="317"/>
      <c r="I98" s="317"/>
    </row>
    <row r="99" spans="1:9">
      <c r="A99" s="646"/>
      <c r="B99" s="317"/>
      <c r="C99" s="317"/>
      <c r="D99" s="317"/>
      <c r="E99" s="317"/>
      <c r="F99" s="317"/>
      <c r="G99" s="317"/>
      <c r="H99" s="317"/>
      <c r="I99" s="317"/>
    </row>
  </sheetData>
  <mergeCells count="6">
    <mergeCell ref="A1:I1"/>
    <mergeCell ref="H5:I5"/>
    <mergeCell ref="H34:I34"/>
    <mergeCell ref="A65:I66"/>
    <mergeCell ref="A68:A69"/>
    <mergeCell ref="H68:I68"/>
  </mergeCells>
  <pageMargins left="0.70866141732283472" right="0.70866141732283472" top="0.74803149606299213" bottom="0.74803149606299213" header="0.31496062992125984" footer="0.31496062992125984"/>
  <pageSetup scale="74" firstPageNumber="32" orientation="portrait" useFirstPageNumber="1" r:id="rId1"/>
  <headerFooter>
    <oddHeader>&amp;LComité de Prévision et de Conjoncture&amp;RTableau de bord de l’économie - 2ème trimestre 2024</oddHeader>
    <oddFooter>&amp;C&amp;P</oddFooter>
  </headerFooter>
  <rowBreaks count="2" manualBreakCount="2">
    <brk id="30" max="16383" man="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5EBFF-F1DF-4754-81A6-9C47965D7392}">
  <sheetPr codeName="Feuil17">
    <tabColor rgb="FF00B050"/>
  </sheetPr>
  <dimension ref="A1:I71"/>
  <sheetViews>
    <sheetView showGridLines="0" view="pageBreakPreview" topLeftCell="A54" zoomScale="130" zoomScaleNormal="100" zoomScaleSheetLayoutView="130" zoomScalePageLayoutView="140" workbookViewId="0">
      <selection activeCell="G37" sqref="G37"/>
    </sheetView>
  </sheetViews>
  <sheetFormatPr baseColWidth="10" defaultColWidth="11.44140625" defaultRowHeight="13.8"/>
  <cols>
    <col min="1" max="1" width="34.5546875" style="317" customWidth="1"/>
    <col min="2" max="7" width="6.44140625" style="317" customWidth="1"/>
    <col min="8" max="8" width="7" style="317" customWidth="1"/>
    <col min="9" max="9" width="6.44140625" style="317" customWidth="1"/>
    <col min="10" max="10" width="2.27734375" style="317" customWidth="1"/>
    <col min="11" max="16384" width="11.44140625" style="317"/>
  </cols>
  <sheetData>
    <row r="1" spans="3:3">
      <c r="C1" s="700"/>
    </row>
    <row r="60" spans="1:9">
      <c r="A60" s="701" t="s">
        <v>382</v>
      </c>
      <c r="B60" s="702" t="s">
        <v>483</v>
      </c>
      <c r="C60" s="702" t="s">
        <v>484</v>
      </c>
      <c r="D60" s="702" t="s">
        <v>485</v>
      </c>
      <c r="E60" s="702" t="s">
        <v>486</v>
      </c>
      <c r="F60" s="702" t="s">
        <v>487</v>
      </c>
      <c r="H60" s="918" t="s">
        <v>35</v>
      </c>
      <c r="I60" s="918"/>
    </row>
    <row r="61" spans="1:9">
      <c r="A61" s="703" t="s">
        <v>383</v>
      </c>
      <c r="B61" s="704">
        <v>2023</v>
      </c>
      <c r="C61" s="704">
        <v>2023</v>
      </c>
      <c r="D61" s="704">
        <v>2024</v>
      </c>
      <c r="E61" s="704">
        <v>2024</v>
      </c>
      <c r="F61" s="704">
        <v>2024</v>
      </c>
      <c r="H61" s="705" t="s">
        <v>38</v>
      </c>
      <c r="I61" s="705" t="s">
        <v>39</v>
      </c>
    </row>
    <row r="62" spans="1:9">
      <c r="A62" s="706"/>
      <c r="B62" s="707"/>
      <c r="C62" s="707"/>
      <c r="D62" s="707"/>
      <c r="E62" s="707"/>
      <c r="F62" s="708"/>
      <c r="H62" s="706"/>
      <c r="I62" s="708"/>
    </row>
    <row r="63" spans="1:9">
      <c r="A63" s="709" t="s">
        <v>384</v>
      </c>
      <c r="B63" s="710">
        <v>602.86491105729965</v>
      </c>
      <c r="C63" s="711">
        <v>609.90287161088384</v>
      </c>
      <c r="D63" s="710">
        <v>604.16205274162883</v>
      </c>
      <c r="E63" s="711">
        <v>609.29669615694058</v>
      </c>
      <c r="F63" s="710">
        <v>597.09311005823747</v>
      </c>
      <c r="H63" s="712">
        <f>(F63/E63-1)*100</f>
        <v>-2.002897139550508</v>
      </c>
      <c r="I63" s="712">
        <f>(F63/B63-1)*100</f>
        <v>-0.9573954120069228</v>
      </c>
    </row>
    <row r="64" spans="1:9">
      <c r="A64" s="713" t="s">
        <v>385</v>
      </c>
      <c r="B64" s="714">
        <v>86.754333333333321</v>
      </c>
      <c r="C64" s="715">
        <v>84.034000000000006</v>
      </c>
      <c r="D64" s="714">
        <v>83.146000000000001</v>
      </c>
      <c r="E64" s="715">
        <v>84.868000000000009</v>
      </c>
      <c r="F64" s="714">
        <v>80.150666666666666</v>
      </c>
      <c r="H64" s="712">
        <f t="shared" ref="H64:H71" si="0">(F64/E64-1)*100</f>
        <v>-5.5584358454698339</v>
      </c>
      <c r="I64" s="712">
        <f t="shared" ref="I64:I71" si="1">(F64/B64-1)*100</f>
        <v>-7.6119156391803555</v>
      </c>
    </row>
    <row r="65" spans="1:9">
      <c r="A65" s="713" t="s">
        <v>386</v>
      </c>
      <c r="B65" s="714">
        <v>2109.5273906666671</v>
      </c>
      <c r="C65" s="715">
        <v>2031.9982539999999</v>
      </c>
      <c r="D65" s="714">
        <v>2138.9223240000001</v>
      </c>
      <c r="E65" s="715">
        <v>1910.523692</v>
      </c>
      <c r="F65" s="714">
        <v>1790.8128259999999</v>
      </c>
      <c r="H65" s="712">
        <f t="shared" si="0"/>
        <v>-6.2658666051234828</v>
      </c>
      <c r="I65" s="712">
        <f t="shared" si="1"/>
        <v>-15.108339719919206</v>
      </c>
    </row>
    <row r="66" spans="1:9">
      <c r="A66" s="713" t="s">
        <v>387</v>
      </c>
      <c r="B66" s="714">
        <v>50.813160946796103</v>
      </c>
      <c r="C66" s="715">
        <v>63.532692754014768</v>
      </c>
      <c r="D66" s="714">
        <v>66.653777936812276</v>
      </c>
      <c r="E66" s="715">
        <v>75.155995645406392</v>
      </c>
      <c r="F66" s="714">
        <v>79.601856474916744</v>
      </c>
      <c r="H66" s="712">
        <f t="shared" si="0"/>
        <v>5.9155105209255376</v>
      </c>
      <c r="I66" s="712">
        <f t="shared" si="1"/>
        <v>56.655982410273253</v>
      </c>
    </row>
    <row r="67" spans="1:9">
      <c r="A67" s="713" t="s">
        <v>388</v>
      </c>
      <c r="B67" s="714">
        <v>2404.65</v>
      </c>
      <c r="C67" s="715">
        <v>2498.1866666666665</v>
      </c>
      <c r="D67" s="714">
        <v>2445.1566666666668</v>
      </c>
      <c r="E67" s="715">
        <v>2833.6866666666665</v>
      </c>
      <c r="F67" s="714">
        <v>2776.1233333333334</v>
      </c>
      <c r="G67" s="716"/>
      <c r="H67" s="712">
        <f t="shared" si="0"/>
        <v>-2.0313937320757591</v>
      </c>
      <c r="I67" s="712">
        <f t="shared" si="1"/>
        <v>15.448124813728947</v>
      </c>
    </row>
    <row r="68" spans="1:9">
      <c r="A68" s="713" t="s">
        <v>389</v>
      </c>
      <c r="B68" s="714">
        <v>52.349644363347828</v>
      </c>
      <c r="C68" s="715">
        <v>51.296384857811638</v>
      </c>
      <c r="D68" s="714">
        <v>50.236282792475834</v>
      </c>
      <c r="E68" s="715">
        <v>51.71575908838215</v>
      </c>
      <c r="F68" s="714">
        <v>47.883082431443057</v>
      </c>
      <c r="H68" s="712">
        <f t="shared" si="0"/>
        <v>-7.4110420585513541</v>
      </c>
      <c r="I68" s="712">
        <f t="shared" si="1"/>
        <v>-8.5321724459163644</v>
      </c>
    </row>
    <row r="69" spans="1:9">
      <c r="A69" s="713" t="s">
        <v>390</v>
      </c>
      <c r="B69" s="714">
        <v>1272.1194114158839</v>
      </c>
      <c r="C69" s="715">
        <v>1239.7339830079036</v>
      </c>
      <c r="D69" s="714">
        <v>1292.3914594978362</v>
      </c>
      <c r="E69" s="715">
        <v>1164.1270038562304</v>
      </c>
      <c r="F69" s="714">
        <v>1069.2414896013502</v>
      </c>
      <c r="H69" s="712">
        <f t="shared" si="0"/>
        <v>-8.1507871512787826</v>
      </c>
      <c r="I69" s="712">
        <f t="shared" si="1"/>
        <v>-15.948025004093614</v>
      </c>
    </row>
    <row r="70" spans="1:9">
      <c r="A70" s="713" t="s">
        <v>391</v>
      </c>
      <c r="B70" s="714">
        <v>30.630810386075566</v>
      </c>
      <c r="C70" s="715">
        <v>38.736103472679822</v>
      </c>
      <c r="D70" s="714">
        <v>40.268152859508128</v>
      </c>
      <c r="E70" s="715">
        <v>45.791857265284129</v>
      </c>
      <c r="F70" s="714">
        <v>47.516302913759738</v>
      </c>
      <c r="H70" s="712">
        <f t="shared" si="0"/>
        <v>3.7658346952067268</v>
      </c>
      <c r="I70" s="712">
        <f t="shared" si="1"/>
        <v>55.125843276285401</v>
      </c>
    </row>
    <row r="71" spans="1:9">
      <c r="A71" s="713" t="s">
        <v>392</v>
      </c>
      <c r="B71" s="714">
        <v>1449.6791083739356</v>
      </c>
      <c r="C71" s="715">
        <v>1523.4115398720799</v>
      </c>
      <c r="D71" s="714">
        <v>1477.1035368790156</v>
      </c>
      <c r="E71" s="715">
        <v>1726.3699567922101</v>
      </c>
      <c r="F71" s="714">
        <v>1657.504673436654</v>
      </c>
      <c r="G71" s="716"/>
      <c r="H71" s="712">
        <f t="shared" si="0"/>
        <v>-3.9890223462597518</v>
      </c>
      <c r="I71" s="712">
        <f t="shared" si="1"/>
        <v>14.335970206250014</v>
      </c>
    </row>
  </sheetData>
  <mergeCells count="1">
    <mergeCell ref="H60:I60"/>
  </mergeCells>
  <pageMargins left="0.70866141732283472" right="0.70866141732283472" top="0.74803149606299213" bottom="0.74803149606299213" header="0.31496062992125984" footer="0.31496062992125984"/>
  <pageSetup paperSize="9" firstPageNumber="35" orientation="portrait" useFirstPageNumber="1" r:id="rId1"/>
  <headerFooter>
    <oddHeader>&amp;LComité de Prévision et de Conjoncture&amp;RTableau de bord de l’économie - 2ème trimestre 2024</oddHeader>
    <oddFooter>&amp;C&amp;"Arial,Normal"&amp;P</oddFooter>
  </headerFooter>
  <rowBreaks count="1" manualBreakCount="1">
    <brk id="47"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C401A-A03C-4546-9E07-D94A87F1598D}">
  <sheetPr>
    <tabColor rgb="FF00B050"/>
  </sheetPr>
  <dimension ref="A1:K130"/>
  <sheetViews>
    <sheetView view="pageBreakPreview" zoomScaleNormal="100" zoomScaleSheetLayoutView="100" zoomScalePageLayoutView="80" workbookViewId="0">
      <selection activeCell="G37" sqref="G37"/>
    </sheetView>
  </sheetViews>
  <sheetFormatPr baseColWidth="10" defaultColWidth="11.44140625" defaultRowHeight="12.3"/>
  <cols>
    <col min="1" max="1" width="47.44140625" style="719" customWidth="1"/>
    <col min="2" max="9" width="9.5546875" style="719" customWidth="1"/>
    <col min="10" max="10" width="8.27734375" style="719" customWidth="1"/>
    <col min="11" max="11" width="1" style="719" customWidth="1"/>
    <col min="12" max="12" width="2.27734375" style="719" customWidth="1"/>
    <col min="13" max="16384" width="11.44140625" style="719"/>
  </cols>
  <sheetData>
    <row r="1" spans="1:10" ht="15">
      <c r="A1" s="717"/>
      <c r="B1" s="796"/>
      <c r="C1" s="796"/>
      <c r="D1" s="796"/>
      <c r="E1" s="796"/>
      <c r="F1" s="796"/>
      <c r="G1" s="796"/>
      <c r="H1" s="796"/>
      <c r="I1" s="796"/>
      <c r="J1" s="718"/>
    </row>
    <row r="2" spans="1:10" ht="15">
      <c r="A2" s="538"/>
      <c r="B2" s="186"/>
      <c r="C2" s="186"/>
      <c r="D2" s="186"/>
      <c r="E2" s="186"/>
      <c r="F2" s="186"/>
      <c r="G2" s="186"/>
      <c r="H2" s="186"/>
      <c r="I2" s="186"/>
      <c r="J2" s="539"/>
    </row>
    <row r="3" spans="1:10" ht="15">
      <c r="A3" s="538"/>
      <c r="B3" s="186"/>
      <c r="C3" s="186"/>
      <c r="D3" s="186"/>
      <c r="E3" s="186"/>
      <c r="F3" s="186"/>
      <c r="G3" s="186"/>
      <c r="H3" s="186"/>
      <c r="I3" s="186"/>
      <c r="J3" s="539"/>
    </row>
    <row r="4" spans="1:10" ht="15">
      <c r="A4" s="538"/>
      <c r="B4" s="378" t="s">
        <v>95</v>
      </c>
      <c r="C4" s="186"/>
      <c r="D4" s="186"/>
      <c r="E4" s="186"/>
      <c r="F4" s="186"/>
      <c r="G4" s="186"/>
      <c r="H4" s="186"/>
      <c r="I4" s="186"/>
      <c r="J4" s="539"/>
    </row>
    <row r="5" spans="1:10" ht="15">
      <c r="A5" s="720"/>
      <c r="B5" s="797"/>
      <c r="C5" s="797"/>
      <c r="D5" s="797"/>
      <c r="E5" s="797"/>
      <c r="F5" s="797"/>
      <c r="G5" s="797"/>
      <c r="H5" s="797"/>
      <c r="I5" s="797"/>
      <c r="J5" s="721"/>
    </row>
    <row r="6" spans="1:10" ht="19.5">
      <c r="A6" s="879" t="s">
        <v>393</v>
      </c>
      <c r="B6" s="868"/>
      <c r="C6" s="868"/>
      <c r="D6" s="868"/>
      <c r="E6" s="868"/>
      <c r="F6" s="868"/>
      <c r="G6" s="868"/>
      <c r="H6" s="868"/>
      <c r="I6" s="868"/>
      <c r="J6" s="880"/>
    </row>
    <row r="7" spans="1:10" ht="15">
      <c r="A7" s="722"/>
      <c r="B7" s="450"/>
      <c r="C7" s="450"/>
      <c r="D7" s="450"/>
      <c r="E7" s="450"/>
      <c r="F7" s="450"/>
      <c r="G7" s="450"/>
      <c r="H7" s="450"/>
      <c r="I7" s="450"/>
      <c r="J7" s="451"/>
    </row>
    <row r="8" spans="1:10" ht="15">
      <c r="A8" s="538"/>
      <c r="B8" s="186"/>
      <c r="C8" s="186"/>
      <c r="D8" s="186"/>
      <c r="E8" s="186"/>
      <c r="F8" s="186"/>
      <c r="G8" s="186"/>
      <c r="H8" s="186"/>
      <c r="I8" s="186"/>
      <c r="J8" s="539"/>
    </row>
    <row r="9" spans="1:10" ht="15">
      <c r="A9" s="538"/>
      <c r="B9" s="186"/>
      <c r="C9" s="186"/>
      <c r="D9" s="186"/>
      <c r="E9" s="186"/>
      <c r="F9" s="186"/>
      <c r="G9" s="186"/>
      <c r="H9" s="186"/>
      <c r="I9" s="186"/>
      <c r="J9" s="539"/>
    </row>
    <row r="10" spans="1:10" ht="15">
      <c r="A10" s="538"/>
      <c r="B10" s="186"/>
      <c r="C10" s="186"/>
      <c r="D10" s="186"/>
      <c r="E10" s="186"/>
      <c r="F10" s="186"/>
      <c r="G10" s="186"/>
      <c r="H10" s="186"/>
      <c r="I10" s="186"/>
      <c r="J10" s="539"/>
    </row>
    <row r="11" spans="1:10" ht="15">
      <c r="A11" s="538"/>
      <c r="B11" s="186"/>
      <c r="C11" s="186"/>
      <c r="D11" s="186"/>
      <c r="E11" s="186"/>
      <c r="F11" s="186"/>
      <c r="G11" s="186"/>
      <c r="H11" s="186"/>
      <c r="I11" s="186"/>
      <c r="J11" s="539"/>
    </row>
    <row r="12" spans="1:10" ht="15">
      <c r="A12" s="538"/>
      <c r="B12" s="186"/>
      <c r="C12" s="186"/>
      <c r="D12" s="186"/>
      <c r="E12" s="186"/>
      <c r="F12" s="186"/>
      <c r="G12" s="186"/>
      <c r="H12" s="186"/>
      <c r="I12" s="186"/>
      <c r="J12" s="539"/>
    </row>
    <row r="13" spans="1:10" ht="15">
      <c r="A13" s="538"/>
      <c r="B13" s="186"/>
      <c r="C13" s="186"/>
      <c r="D13" s="186"/>
      <c r="E13" s="186"/>
      <c r="F13" s="186"/>
      <c r="G13" s="186"/>
      <c r="H13" s="186"/>
      <c r="I13" s="186"/>
      <c r="J13" s="539"/>
    </row>
    <row r="14" spans="1:10" ht="15">
      <c r="A14" s="538"/>
      <c r="B14" s="186"/>
      <c r="C14" s="186"/>
      <c r="D14" s="186"/>
      <c r="E14" s="186"/>
      <c r="F14" s="186"/>
      <c r="G14" s="186"/>
      <c r="H14" s="186"/>
      <c r="I14" s="186"/>
      <c r="J14" s="539"/>
    </row>
    <row r="15" spans="1:10" ht="15">
      <c r="A15" s="538"/>
      <c r="B15" s="186"/>
      <c r="C15" s="186"/>
      <c r="D15" s="186"/>
      <c r="E15" s="186"/>
      <c r="F15" s="186"/>
      <c r="G15" s="186"/>
      <c r="H15" s="186"/>
      <c r="I15" s="186"/>
      <c r="J15" s="539"/>
    </row>
    <row r="16" spans="1:10" ht="15">
      <c r="A16" s="538"/>
      <c r="B16" s="186"/>
      <c r="C16" s="186"/>
      <c r="D16" s="186"/>
      <c r="E16" s="186"/>
      <c r="F16" s="186"/>
      <c r="G16" s="186"/>
      <c r="H16" s="186"/>
      <c r="I16" s="186"/>
      <c r="J16" s="539"/>
    </row>
    <row r="17" spans="1:11" ht="16.5">
      <c r="A17" s="723"/>
      <c r="B17" s="724"/>
      <c r="C17" s="724"/>
      <c r="D17" s="724"/>
      <c r="E17" s="724"/>
      <c r="F17" s="724"/>
      <c r="G17" s="724"/>
      <c r="H17" s="724"/>
      <c r="I17" s="724"/>
      <c r="J17" s="725"/>
    </row>
    <row r="18" spans="1:11" ht="15">
      <c r="A18" s="726"/>
      <c r="B18" s="798">
        <v>12</v>
      </c>
      <c r="C18" s="798">
        <v>9</v>
      </c>
      <c r="D18" s="798">
        <v>6</v>
      </c>
      <c r="E18" s="798">
        <v>3</v>
      </c>
      <c r="F18" s="798">
        <v>0</v>
      </c>
      <c r="G18" s="919" t="s">
        <v>394</v>
      </c>
      <c r="H18" s="920"/>
      <c r="I18" s="920"/>
      <c r="J18" s="921"/>
    </row>
    <row r="19" spans="1:11" ht="15">
      <c r="A19" s="726"/>
      <c r="B19" s="727" t="s">
        <v>501</v>
      </c>
      <c r="C19" s="727" t="s">
        <v>490</v>
      </c>
      <c r="D19" s="727" t="s">
        <v>491</v>
      </c>
      <c r="E19" s="727" t="s">
        <v>492</v>
      </c>
      <c r="F19" s="728" t="s">
        <v>493</v>
      </c>
      <c r="G19" s="729" t="s">
        <v>395</v>
      </c>
      <c r="H19" s="730" t="s">
        <v>396</v>
      </c>
      <c r="I19" s="731" t="s">
        <v>397</v>
      </c>
      <c r="J19" s="732" t="s">
        <v>398</v>
      </c>
    </row>
    <row r="20" spans="1:11" ht="15">
      <c r="A20" s="799" t="s">
        <v>399</v>
      </c>
      <c r="B20" s="800">
        <v>923.48333448599999</v>
      </c>
      <c r="C20" s="801">
        <v>933.14057847800018</v>
      </c>
      <c r="D20" s="800">
        <v>986.10114882400012</v>
      </c>
      <c r="E20" s="801">
        <v>986.01292398299995</v>
      </c>
      <c r="F20" s="800">
        <v>1086.3953938499999</v>
      </c>
      <c r="G20" s="802">
        <f>F20-E20</f>
        <v>100.38246986699994</v>
      </c>
      <c r="H20" s="803">
        <f>(F20/E20-1)*100</f>
        <v>10.180644434304664</v>
      </c>
      <c r="I20" s="802">
        <f>F20-D20</f>
        <v>100.29424502599977</v>
      </c>
      <c r="J20" s="804">
        <f>(F20/D20-1)*100</f>
        <v>10.170786754037175</v>
      </c>
    </row>
    <row r="21" spans="1:11" ht="15">
      <c r="A21" s="733" t="s">
        <v>400</v>
      </c>
      <c r="B21" s="805">
        <v>2690.4704537129996</v>
      </c>
      <c r="C21" s="806">
        <v>2693.1156919209998</v>
      </c>
      <c r="D21" s="805">
        <v>2491.7672695840001</v>
      </c>
      <c r="E21" s="806">
        <v>2574.5984891410003</v>
      </c>
      <c r="F21" s="805">
        <v>2749.2134212410001</v>
      </c>
      <c r="G21" s="802">
        <f t="shared" ref="G21:G37" si="0">F21-E21</f>
        <v>174.61493209999981</v>
      </c>
      <c r="H21" s="803">
        <f t="shared" ref="H21:H37" si="1">(F21/E21-1)*100</f>
        <v>6.7822199397879368</v>
      </c>
      <c r="I21" s="802">
        <f t="shared" ref="I21:I37" si="2">F21-D21</f>
        <v>257.44615165699997</v>
      </c>
      <c r="J21" s="804">
        <f t="shared" ref="J21:J37" si="3">(F21/D21-1)*100</f>
        <v>10.331869865999987</v>
      </c>
    </row>
    <row r="22" spans="1:11" ht="15">
      <c r="A22" s="734" t="s">
        <v>401</v>
      </c>
      <c r="B22" s="805">
        <v>0.35494248299999998</v>
      </c>
      <c r="C22" s="806">
        <v>0.51118069099999996</v>
      </c>
      <c r="D22" s="805">
        <v>0.99675835400000001</v>
      </c>
      <c r="E22" s="806">
        <v>0.80297791099999993</v>
      </c>
      <c r="F22" s="805">
        <v>1.3469100110000001</v>
      </c>
      <c r="G22" s="802">
        <f t="shared" si="0"/>
        <v>0.54393210000000014</v>
      </c>
      <c r="H22" s="803">
        <f t="shared" si="1"/>
        <v>67.739360267408429</v>
      </c>
      <c r="I22" s="802">
        <f t="shared" si="2"/>
        <v>0.35015165700000006</v>
      </c>
      <c r="J22" s="804">
        <f t="shared" si="3"/>
        <v>35.129041617242372</v>
      </c>
    </row>
    <row r="23" spans="1:11" ht="15">
      <c r="A23" s="734" t="s">
        <v>402</v>
      </c>
      <c r="B23" s="805">
        <v>2388.5149999999999</v>
      </c>
      <c r="C23" s="806">
        <v>2391.0039999999999</v>
      </c>
      <c r="D23" s="805">
        <v>2189.17</v>
      </c>
      <c r="E23" s="806">
        <v>2272.1950000000002</v>
      </c>
      <c r="F23" s="805">
        <v>2446.2660000000001</v>
      </c>
      <c r="G23" s="802">
        <f t="shared" si="0"/>
        <v>174.07099999999991</v>
      </c>
      <c r="H23" s="803">
        <f t="shared" si="1"/>
        <v>7.6609181870394005</v>
      </c>
      <c r="I23" s="802">
        <f t="shared" si="2"/>
        <v>257.096</v>
      </c>
      <c r="J23" s="804">
        <f t="shared" si="3"/>
        <v>11.743994299209293</v>
      </c>
    </row>
    <row r="24" spans="1:11" ht="15">
      <c r="A24" s="734" t="s">
        <v>403</v>
      </c>
      <c r="B24" s="805">
        <v>301.60051123</v>
      </c>
      <c r="C24" s="806">
        <v>301.60051123</v>
      </c>
      <c r="D24" s="805">
        <v>301.60051123</v>
      </c>
      <c r="E24" s="806">
        <v>301.60051123</v>
      </c>
      <c r="F24" s="805">
        <v>301.60051123</v>
      </c>
      <c r="G24" s="802">
        <f t="shared" si="0"/>
        <v>0</v>
      </c>
      <c r="H24" s="803">
        <f t="shared" si="1"/>
        <v>0</v>
      </c>
      <c r="I24" s="802">
        <f t="shared" si="2"/>
        <v>0</v>
      </c>
      <c r="J24" s="804">
        <f t="shared" si="3"/>
        <v>0</v>
      </c>
    </row>
    <row r="25" spans="1:11" ht="15">
      <c r="A25" s="807" t="s">
        <v>404</v>
      </c>
      <c r="B25" s="808">
        <v>3613.9537881989995</v>
      </c>
      <c r="C25" s="809">
        <v>3626.2562703989997</v>
      </c>
      <c r="D25" s="808">
        <v>3477.8684184080003</v>
      </c>
      <c r="E25" s="809">
        <v>3560.6114131240001</v>
      </c>
      <c r="F25" s="808">
        <v>3835.608815091</v>
      </c>
      <c r="G25" s="802">
        <f t="shared" si="0"/>
        <v>274.99740196699986</v>
      </c>
      <c r="H25" s="803">
        <f t="shared" si="1"/>
        <v>7.7233196791256509</v>
      </c>
      <c r="I25" s="802">
        <f t="shared" si="2"/>
        <v>357.74039668299974</v>
      </c>
      <c r="J25" s="804">
        <f t="shared" si="3"/>
        <v>10.286196993236342</v>
      </c>
    </row>
    <row r="26" spans="1:11" ht="15">
      <c r="A26" s="733" t="s">
        <v>405</v>
      </c>
      <c r="B26" s="808">
        <v>2130.9751083189999</v>
      </c>
      <c r="C26" s="809">
        <v>2153.0131083190004</v>
      </c>
      <c r="D26" s="808">
        <v>2074.1401083189999</v>
      </c>
      <c r="E26" s="809">
        <v>2210.2951083190001</v>
      </c>
      <c r="F26" s="808">
        <v>2092.9371083190003</v>
      </c>
      <c r="G26" s="802">
        <f t="shared" si="0"/>
        <v>-117.35799999999972</v>
      </c>
      <c r="H26" s="803">
        <f t="shared" si="1"/>
        <v>-5.3096077332973941</v>
      </c>
      <c r="I26" s="802">
        <f t="shared" si="2"/>
        <v>18.79700000000048</v>
      </c>
      <c r="J26" s="804">
        <f t="shared" si="3"/>
        <v>0.90625507527717364</v>
      </c>
    </row>
    <row r="27" spans="1:11" ht="15">
      <c r="A27" s="735" t="s">
        <v>401</v>
      </c>
      <c r="B27" s="805">
        <v>0</v>
      </c>
      <c r="C27" s="806">
        <v>0</v>
      </c>
      <c r="D27" s="805">
        <v>0</v>
      </c>
      <c r="E27" s="806">
        <v>0</v>
      </c>
      <c r="F27" s="805">
        <v>0.33310831899999999</v>
      </c>
      <c r="G27" s="810">
        <f t="shared" si="0"/>
        <v>0.33310831899999999</v>
      </c>
      <c r="H27" s="811"/>
      <c r="I27" s="810">
        <f t="shared" si="2"/>
        <v>0.33310831899999999</v>
      </c>
      <c r="J27" s="812"/>
    </row>
    <row r="28" spans="1:11" ht="15">
      <c r="A28" s="735" t="s">
        <v>402</v>
      </c>
      <c r="B28" s="805">
        <v>0</v>
      </c>
      <c r="C28" s="806">
        <v>0</v>
      </c>
      <c r="D28" s="805">
        <v>0</v>
      </c>
      <c r="E28" s="806">
        <v>0</v>
      </c>
      <c r="F28" s="805">
        <v>2092.6040000000003</v>
      </c>
      <c r="G28" s="810">
        <f t="shared" si="0"/>
        <v>2092.6040000000003</v>
      </c>
      <c r="H28" s="811"/>
      <c r="I28" s="810">
        <f t="shared" si="2"/>
        <v>2092.6040000000003</v>
      </c>
      <c r="J28" s="812"/>
    </row>
    <row r="29" spans="1:11" ht="15">
      <c r="A29" s="799" t="s">
        <v>406</v>
      </c>
      <c r="B29" s="808">
        <v>5744.9288965179994</v>
      </c>
      <c r="C29" s="809">
        <v>5779.2693787179996</v>
      </c>
      <c r="D29" s="808">
        <v>5552.0085267270006</v>
      </c>
      <c r="E29" s="809">
        <v>5770.9065214430002</v>
      </c>
      <c r="F29" s="808">
        <v>5928.5459234099999</v>
      </c>
      <c r="G29" s="802">
        <f t="shared" si="0"/>
        <v>157.63940196699969</v>
      </c>
      <c r="H29" s="813">
        <f t="shared" si="1"/>
        <v>2.7316228634315598</v>
      </c>
      <c r="I29" s="802">
        <f t="shared" si="2"/>
        <v>376.53739668299932</v>
      </c>
      <c r="J29" s="814">
        <f t="shared" si="3"/>
        <v>6.7820032132582808</v>
      </c>
      <c r="K29" s="736">
        <f>(F29/B29-1)*100</f>
        <v>3.196158389415249</v>
      </c>
    </row>
    <row r="30" spans="1:11" ht="15">
      <c r="A30" s="737" t="s">
        <v>407</v>
      </c>
      <c r="B30" s="808">
        <v>1870.3018244580001</v>
      </c>
      <c r="C30" s="809">
        <v>1900.7818864940004</v>
      </c>
      <c r="D30" s="808">
        <v>1626.2842100790003</v>
      </c>
      <c r="E30" s="809">
        <v>1871.3066999179998</v>
      </c>
      <c r="F30" s="808">
        <v>2103.4325220119999</v>
      </c>
      <c r="G30" s="802">
        <f t="shared" si="0"/>
        <v>232.12582209400011</v>
      </c>
      <c r="H30" s="813">
        <f t="shared" si="1"/>
        <v>12.404477689529546</v>
      </c>
      <c r="I30" s="802">
        <f t="shared" si="2"/>
        <v>477.1483119329996</v>
      </c>
      <c r="J30" s="814">
        <f t="shared" si="3"/>
        <v>29.339786304007774</v>
      </c>
    </row>
    <row r="31" spans="1:11" ht="15">
      <c r="A31" s="738" t="s">
        <v>401</v>
      </c>
      <c r="B31" s="805">
        <v>-404.02417554199997</v>
      </c>
      <c r="C31" s="806">
        <v>-377.72911350600009</v>
      </c>
      <c r="D31" s="805">
        <v>-372.52078992099985</v>
      </c>
      <c r="E31" s="806">
        <v>-348.04730008199999</v>
      </c>
      <c r="F31" s="805">
        <v>-85.811477987999865</v>
      </c>
      <c r="G31" s="802">
        <f t="shared" si="0"/>
        <v>262.23582209400013</v>
      </c>
      <c r="H31" s="813">
        <f t="shared" si="1"/>
        <v>-75.344880432118671</v>
      </c>
      <c r="I31" s="802">
        <f t="shared" si="2"/>
        <v>286.70931193299998</v>
      </c>
      <c r="J31" s="814">
        <f t="shared" si="3"/>
        <v>-76.964647260036728</v>
      </c>
    </row>
    <row r="32" spans="1:11" ht="15">
      <c r="A32" s="738" t="s">
        <v>402</v>
      </c>
      <c r="B32" s="805">
        <v>2274.326</v>
      </c>
      <c r="C32" s="806">
        <v>2278.5110000000004</v>
      </c>
      <c r="D32" s="805">
        <v>1998.8049999999998</v>
      </c>
      <c r="E32" s="806">
        <v>2219.3539999999998</v>
      </c>
      <c r="F32" s="805">
        <v>2189.2439999999992</v>
      </c>
      <c r="G32" s="810">
        <f t="shared" si="0"/>
        <v>-30.110000000000582</v>
      </c>
      <c r="H32" s="811">
        <f t="shared" si="1"/>
        <v>-1.3567010941021862</v>
      </c>
      <c r="I32" s="810">
        <f t="shared" si="2"/>
        <v>190.4389999999994</v>
      </c>
      <c r="J32" s="815">
        <f t="shared" si="3"/>
        <v>9.5276427665529795</v>
      </c>
    </row>
    <row r="33" spans="1:10" ht="23.25" customHeight="1">
      <c r="A33" s="739" t="s">
        <v>408</v>
      </c>
      <c r="B33" s="808">
        <v>4551.9022971499999</v>
      </c>
      <c r="C33" s="809">
        <v>4686.3317924869998</v>
      </c>
      <c r="D33" s="808">
        <v>4764.6858344120001</v>
      </c>
      <c r="E33" s="809">
        <v>4921.716119144</v>
      </c>
      <c r="F33" s="808">
        <v>4802.5267659450001</v>
      </c>
      <c r="G33" s="810">
        <f t="shared" si="0"/>
        <v>-119.18935319899992</v>
      </c>
      <c r="H33" s="811">
        <f t="shared" si="1"/>
        <v>-2.4217031278051415</v>
      </c>
      <c r="I33" s="810">
        <f t="shared" si="2"/>
        <v>37.840931533000003</v>
      </c>
      <c r="J33" s="815">
        <f t="shared" si="3"/>
        <v>0.79419573185079972</v>
      </c>
    </row>
    <row r="34" spans="1:10" ht="15">
      <c r="A34" s="738" t="s">
        <v>409</v>
      </c>
      <c r="B34" s="805">
        <v>399.33740789299998</v>
      </c>
      <c r="C34" s="806">
        <v>341.3764939460001</v>
      </c>
      <c r="D34" s="805">
        <v>443.46075541800013</v>
      </c>
      <c r="E34" s="806">
        <v>322.55905417499991</v>
      </c>
      <c r="F34" s="805">
        <v>439.33760626000003</v>
      </c>
      <c r="G34" s="802">
        <f t="shared" si="0"/>
        <v>116.77855208500011</v>
      </c>
      <c r="H34" s="813">
        <f t="shared" si="1"/>
        <v>36.203774339455855</v>
      </c>
      <c r="I34" s="802">
        <f t="shared" si="2"/>
        <v>-4.1231491580001034</v>
      </c>
      <c r="J34" s="814">
        <f t="shared" si="3"/>
        <v>-0.92976641283932793</v>
      </c>
    </row>
    <row r="35" spans="1:10" ht="15">
      <c r="A35" s="740" t="s">
        <v>401</v>
      </c>
      <c r="B35" s="805">
        <v>117.20440789299997</v>
      </c>
      <c r="C35" s="806">
        <v>84.521493945999964</v>
      </c>
      <c r="D35" s="805">
        <v>199.76375541800002</v>
      </c>
      <c r="E35" s="806">
        <v>179.84005417500001</v>
      </c>
      <c r="F35" s="805">
        <v>177.89860625999998</v>
      </c>
      <c r="G35" s="802">
        <f t="shared" si="0"/>
        <v>-1.9414479150000261</v>
      </c>
      <c r="H35" s="813">
        <f t="shared" si="1"/>
        <v>-1.0795414424813465</v>
      </c>
      <c r="I35" s="802">
        <f t="shared" si="2"/>
        <v>-21.865149158000037</v>
      </c>
      <c r="J35" s="814">
        <f t="shared" si="3"/>
        <v>-10.945503658683142</v>
      </c>
    </row>
    <row r="36" spans="1:10" ht="15">
      <c r="A36" s="740" t="s">
        <v>402</v>
      </c>
      <c r="B36" s="805">
        <v>282.13300000000004</v>
      </c>
      <c r="C36" s="806">
        <v>256.85500000000013</v>
      </c>
      <c r="D36" s="805">
        <v>243.69700000000012</v>
      </c>
      <c r="E36" s="806">
        <v>142.71899999999994</v>
      </c>
      <c r="F36" s="805">
        <v>261.43900000000008</v>
      </c>
      <c r="G36" s="810">
        <f t="shared" si="0"/>
        <v>118.72000000000014</v>
      </c>
      <c r="H36" s="811">
        <f t="shared" si="1"/>
        <v>83.184439352854355</v>
      </c>
      <c r="I36" s="810">
        <f t="shared" si="2"/>
        <v>17.741999999999962</v>
      </c>
      <c r="J36" s="815">
        <f t="shared" si="3"/>
        <v>7.2803522406923227</v>
      </c>
    </row>
    <row r="37" spans="1:10" ht="15">
      <c r="A37" s="741" t="s">
        <v>410</v>
      </c>
      <c r="B37" s="805">
        <v>4152.5648892569998</v>
      </c>
      <c r="C37" s="806">
        <v>4344.955298541</v>
      </c>
      <c r="D37" s="805">
        <v>4321.2250789939999</v>
      </c>
      <c r="E37" s="806">
        <v>4599.1570649690002</v>
      </c>
      <c r="F37" s="805">
        <v>4363.189159685</v>
      </c>
      <c r="G37" s="810">
        <f t="shared" si="0"/>
        <v>-235.96790528400015</v>
      </c>
      <c r="H37" s="811">
        <f t="shared" si="1"/>
        <v>-5.1306772513017185</v>
      </c>
      <c r="I37" s="810">
        <f t="shared" si="2"/>
        <v>41.964080691000163</v>
      </c>
      <c r="J37" s="815">
        <f t="shared" si="3"/>
        <v>0.97111536483005523</v>
      </c>
    </row>
    <row r="38" spans="1:10">
      <c r="A38" s="726"/>
      <c r="J38" s="742"/>
    </row>
    <row r="39" spans="1:10">
      <c r="A39" s="743"/>
      <c r="B39" s="744"/>
      <c r="C39" s="744"/>
      <c r="D39" s="744"/>
      <c r="E39" s="744"/>
      <c r="F39" s="744"/>
      <c r="G39" s="744"/>
      <c r="H39" s="744"/>
      <c r="I39" s="744"/>
      <c r="J39" s="742"/>
    </row>
    <row r="40" spans="1:10">
      <c r="A40" s="726"/>
      <c r="J40" s="742"/>
    </row>
    <row r="41" spans="1:10">
      <c r="A41" s="726"/>
      <c r="J41" s="742"/>
    </row>
    <row r="42" spans="1:10">
      <c r="A42" s="726"/>
      <c r="J42" s="742"/>
    </row>
    <row r="43" spans="1:10">
      <c r="A43" s="726"/>
      <c r="J43" s="742"/>
    </row>
    <row r="44" spans="1:10">
      <c r="A44" s="726"/>
      <c r="J44" s="742"/>
    </row>
    <row r="45" spans="1:10">
      <c r="A45" s="726"/>
      <c r="J45" s="742"/>
    </row>
    <row r="46" spans="1:10">
      <c r="A46" s="726"/>
      <c r="J46" s="742"/>
    </row>
    <row r="47" spans="1:10">
      <c r="A47" s="726"/>
      <c r="J47" s="742"/>
    </row>
    <row r="48" spans="1:10">
      <c r="A48" s="726"/>
      <c r="J48" s="742"/>
    </row>
    <row r="49" spans="1:10">
      <c r="A49" s="726"/>
      <c r="J49" s="742"/>
    </row>
    <row r="50" spans="1:10">
      <c r="A50" s="726"/>
      <c r="J50" s="742"/>
    </row>
    <row r="51" spans="1:10">
      <c r="A51" s="726"/>
      <c r="J51" s="742"/>
    </row>
    <row r="52" spans="1:10">
      <c r="A52" s="726"/>
      <c r="J52" s="742"/>
    </row>
    <row r="53" spans="1:10" ht="19.5">
      <c r="A53" s="922"/>
      <c r="B53" s="923"/>
      <c r="C53" s="923"/>
      <c r="D53" s="923"/>
      <c r="E53" s="923"/>
      <c r="F53" s="923"/>
      <c r="G53" s="923"/>
      <c r="H53" s="923"/>
      <c r="I53" s="923"/>
      <c r="J53" s="924"/>
    </row>
    <row r="54" spans="1:10">
      <c r="A54" s="745"/>
      <c r="B54" s="816"/>
      <c r="C54" s="816"/>
      <c r="D54" s="816"/>
      <c r="E54" s="816"/>
      <c r="F54" s="816"/>
      <c r="G54" s="816"/>
      <c r="H54" s="816"/>
      <c r="I54" s="816"/>
      <c r="J54" s="746"/>
    </row>
    <row r="55" spans="1:10">
      <c r="A55" s="726"/>
      <c r="J55" s="742"/>
    </row>
    <row r="56" spans="1:10">
      <c r="A56" s="726"/>
      <c r="J56" s="742"/>
    </row>
    <row r="57" spans="1:10">
      <c r="A57" s="726"/>
      <c r="J57" s="742"/>
    </row>
    <row r="58" spans="1:10">
      <c r="A58" s="726"/>
      <c r="J58" s="742"/>
    </row>
    <row r="59" spans="1:10">
      <c r="A59" s="726"/>
      <c r="J59" s="742"/>
    </row>
    <row r="60" spans="1:10">
      <c r="A60" s="726"/>
      <c r="J60" s="742"/>
    </row>
    <row r="61" spans="1:10">
      <c r="A61" s="726"/>
      <c r="J61" s="742"/>
    </row>
    <row r="62" spans="1:10">
      <c r="A62" s="726"/>
      <c r="J62" s="742"/>
    </row>
    <row r="63" spans="1:10">
      <c r="A63" s="726"/>
      <c r="J63" s="742"/>
    </row>
    <row r="64" spans="1:10" ht="18">
      <c r="A64" s="545" t="s">
        <v>411</v>
      </c>
      <c r="B64" s="747"/>
      <c r="C64" s="747"/>
      <c r="D64" s="747"/>
      <c r="E64" s="747"/>
      <c r="F64" s="747"/>
      <c r="G64" s="747"/>
      <c r="H64" s="747"/>
      <c r="I64" s="747"/>
      <c r="J64" s="748"/>
    </row>
    <row r="65" spans="1:10">
      <c r="A65" s="726"/>
      <c r="J65" s="742"/>
    </row>
    <row r="66" spans="1:10">
      <c r="A66" s="726"/>
      <c r="J66" s="742"/>
    </row>
    <row r="67" spans="1:10">
      <c r="A67" s="726"/>
      <c r="J67" s="742"/>
    </row>
    <row r="68" spans="1:10">
      <c r="A68" s="726"/>
      <c r="J68" s="742"/>
    </row>
    <row r="69" spans="1:10">
      <c r="A69" s="726"/>
      <c r="J69" s="742"/>
    </row>
    <row r="70" spans="1:10">
      <c r="A70" s="726"/>
      <c r="J70" s="742"/>
    </row>
    <row r="71" spans="1:10">
      <c r="A71" s="726"/>
      <c r="J71" s="742"/>
    </row>
    <row r="72" spans="1:10">
      <c r="A72" s="726"/>
      <c r="J72" s="742"/>
    </row>
    <row r="73" spans="1:10">
      <c r="A73" s="726"/>
      <c r="J73" s="742"/>
    </row>
    <row r="74" spans="1:10">
      <c r="A74" s="726"/>
      <c r="J74" s="742"/>
    </row>
    <row r="75" spans="1:10">
      <c r="A75" s="726"/>
      <c r="J75" s="742"/>
    </row>
    <row r="76" spans="1:10">
      <c r="A76" s="726"/>
      <c r="J76" s="742"/>
    </row>
    <row r="77" spans="1:10">
      <c r="A77" s="726"/>
      <c r="J77" s="742"/>
    </row>
    <row r="78" spans="1:10">
      <c r="A78" s="726"/>
      <c r="J78" s="742"/>
    </row>
    <row r="79" spans="1:10">
      <c r="A79" s="726"/>
      <c r="J79" s="742"/>
    </row>
    <row r="80" spans="1:10">
      <c r="A80" s="726"/>
      <c r="J80" s="742"/>
    </row>
    <row r="81" spans="1:10">
      <c r="A81" s="726"/>
      <c r="J81" s="742"/>
    </row>
    <row r="82" spans="1:10">
      <c r="A82" s="726"/>
      <c r="J82" s="742"/>
    </row>
    <row r="83" spans="1:10">
      <c r="A83" s="726"/>
      <c r="J83" s="742"/>
    </row>
    <row r="84" spans="1:10">
      <c r="A84" s="726"/>
      <c r="J84" s="742"/>
    </row>
    <row r="85" spans="1:10">
      <c r="A85" s="726"/>
      <c r="J85" s="742"/>
    </row>
    <row r="86" spans="1:10">
      <c r="A86" s="726"/>
      <c r="J86" s="742"/>
    </row>
    <row r="87" spans="1:10">
      <c r="A87" s="726"/>
      <c r="J87" s="742"/>
    </row>
    <row r="88" spans="1:10">
      <c r="A88" s="726"/>
      <c r="J88" s="742"/>
    </row>
    <row r="89" spans="1:10">
      <c r="A89" s="726"/>
      <c r="J89" s="742"/>
    </row>
    <row r="90" spans="1:10">
      <c r="A90" s="726"/>
      <c r="J90" s="742"/>
    </row>
    <row r="91" spans="1:10">
      <c r="A91" s="726"/>
      <c r="J91" s="742"/>
    </row>
    <row r="92" spans="1:10">
      <c r="A92" s="726"/>
      <c r="J92" s="742"/>
    </row>
    <row r="93" spans="1:10">
      <c r="A93" s="726"/>
      <c r="J93" s="742"/>
    </row>
    <row r="94" spans="1:10">
      <c r="A94" s="726"/>
      <c r="J94" s="742"/>
    </row>
    <row r="95" spans="1:10">
      <c r="A95" s="726"/>
      <c r="J95" s="742"/>
    </row>
    <row r="96" spans="1:10" ht="18">
      <c r="A96" s="180" t="s">
        <v>411</v>
      </c>
      <c r="B96" s="181"/>
      <c r="C96" s="182"/>
      <c r="D96" s="183"/>
      <c r="E96" s="183"/>
      <c r="F96" s="184"/>
      <c r="G96" s="181"/>
      <c r="H96" s="183"/>
      <c r="I96" s="183"/>
      <c r="J96" s="185"/>
    </row>
    <row r="97" spans="1:10">
      <c r="A97" s="726"/>
      <c r="J97" s="742"/>
    </row>
    <row r="98" spans="1:10" ht="15">
      <c r="A98" s="538"/>
      <c r="B98" s="186"/>
      <c r="C98" s="186"/>
      <c r="D98" s="186"/>
      <c r="E98" s="186"/>
      <c r="F98" s="186"/>
      <c r="G98" s="186"/>
      <c r="H98" s="186"/>
      <c r="I98" s="186"/>
      <c r="J98" s="539"/>
    </row>
    <row r="99" spans="1:10" ht="15">
      <c r="A99" s="538"/>
      <c r="B99" s="186"/>
      <c r="C99" s="186"/>
      <c r="D99" s="186"/>
      <c r="E99" s="186"/>
      <c r="F99" s="186"/>
      <c r="G99" s="186"/>
      <c r="H99" s="186"/>
      <c r="I99" s="186"/>
      <c r="J99" s="539"/>
    </row>
    <row r="100" spans="1:10" ht="15">
      <c r="A100" s="538"/>
      <c r="B100" s="186"/>
      <c r="C100" s="186"/>
      <c r="D100" s="186"/>
      <c r="E100" s="186"/>
      <c r="F100" s="186"/>
      <c r="G100" s="186"/>
      <c r="H100" s="186"/>
      <c r="I100" s="186"/>
      <c r="J100" s="539"/>
    </row>
    <row r="101" spans="1:10" ht="15">
      <c r="A101" s="538"/>
      <c r="B101" s="186"/>
      <c r="C101" s="186"/>
      <c r="D101" s="186"/>
      <c r="E101" s="186"/>
      <c r="F101" s="186"/>
      <c r="G101" s="186"/>
      <c r="H101" s="186"/>
      <c r="I101" s="186"/>
      <c r="J101" s="539"/>
    </row>
    <row r="102" spans="1:10" ht="15">
      <c r="A102" s="538"/>
      <c r="B102" s="186"/>
      <c r="C102" s="186"/>
      <c r="D102" s="186"/>
      <c r="E102" s="186"/>
      <c r="F102" s="186"/>
      <c r="G102" s="186"/>
      <c r="H102" s="186"/>
      <c r="I102" s="186"/>
      <c r="J102" s="539"/>
    </row>
    <row r="103" spans="1:10" ht="15">
      <c r="A103" s="538"/>
      <c r="B103" s="186"/>
      <c r="C103" s="186"/>
      <c r="D103" s="186"/>
      <c r="E103" s="186"/>
      <c r="F103" s="186"/>
      <c r="G103" s="186"/>
      <c r="H103" s="186"/>
      <c r="I103" s="186"/>
      <c r="J103" s="539"/>
    </row>
    <row r="104" spans="1:10" ht="15">
      <c r="A104" s="538"/>
      <c r="B104" s="186"/>
      <c r="C104" s="186"/>
      <c r="D104" s="186"/>
      <c r="E104" s="186"/>
      <c r="F104" s="186"/>
      <c r="G104" s="186"/>
      <c r="H104" s="186"/>
      <c r="I104" s="186"/>
      <c r="J104" s="539"/>
    </row>
    <row r="105" spans="1:10" ht="15">
      <c r="A105" s="538"/>
      <c r="B105" s="186"/>
      <c r="C105" s="186"/>
      <c r="D105" s="186"/>
      <c r="E105" s="186"/>
      <c r="F105" s="186"/>
      <c r="G105" s="186"/>
      <c r="H105" s="186"/>
      <c r="I105" s="186"/>
      <c r="J105" s="539"/>
    </row>
    <row r="106" spans="1:10" ht="15">
      <c r="A106" s="538"/>
      <c r="B106" s="378"/>
      <c r="C106" s="186"/>
      <c r="D106" s="186"/>
      <c r="E106" s="186"/>
      <c r="F106" s="186"/>
      <c r="G106" s="186"/>
      <c r="H106" s="186"/>
      <c r="I106" s="186"/>
      <c r="J106" s="539"/>
    </row>
    <row r="107" spans="1:10" ht="15">
      <c r="A107" s="538"/>
      <c r="B107" s="378"/>
      <c r="C107" s="186"/>
      <c r="D107" s="186"/>
      <c r="E107" s="186"/>
      <c r="F107" s="186"/>
      <c r="G107" s="186"/>
      <c r="H107" s="186"/>
      <c r="I107" s="186"/>
      <c r="J107" s="539"/>
    </row>
    <row r="108" spans="1:10" ht="15">
      <c r="A108" s="538"/>
      <c r="B108" s="378"/>
      <c r="C108" s="186"/>
      <c r="D108" s="186"/>
      <c r="E108" s="186"/>
      <c r="F108" s="186"/>
      <c r="G108" s="186"/>
      <c r="H108" s="186"/>
      <c r="I108" s="186"/>
      <c r="J108" s="539"/>
    </row>
    <row r="109" spans="1:10" ht="15">
      <c r="A109" s="538"/>
      <c r="B109" s="378"/>
      <c r="C109" s="186"/>
      <c r="D109" s="186"/>
      <c r="E109" s="186"/>
      <c r="F109" s="186"/>
      <c r="G109" s="186"/>
      <c r="H109" s="186"/>
      <c r="I109" s="186"/>
      <c r="J109" s="539"/>
    </row>
    <row r="110" spans="1:10" ht="15">
      <c r="A110" s="538"/>
      <c r="B110" s="378"/>
      <c r="C110" s="186"/>
      <c r="D110" s="186"/>
      <c r="E110" s="186"/>
      <c r="F110" s="186"/>
      <c r="G110" s="186"/>
      <c r="H110" s="186"/>
      <c r="I110" s="186"/>
      <c r="J110" s="539"/>
    </row>
    <row r="111" spans="1:10" ht="15">
      <c r="A111" s="538"/>
      <c r="B111" s="378"/>
      <c r="C111" s="186"/>
      <c r="D111" s="186"/>
      <c r="E111" s="186"/>
      <c r="F111" s="186"/>
      <c r="G111" s="186"/>
      <c r="H111" s="186"/>
      <c r="I111" s="186"/>
      <c r="J111" s="539"/>
    </row>
    <row r="112" spans="1:10" ht="15">
      <c r="A112" s="538"/>
      <c r="B112" s="378"/>
      <c r="C112" s="186"/>
      <c r="D112" s="186"/>
      <c r="E112" s="186"/>
      <c r="F112" s="186"/>
      <c r="G112" s="186"/>
      <c r="H112" s="186"/>
      <c r="I112" s="186"/>
      <c r="J112" s="539"/>
    </row>
    <row r="113" spans="1:10" ht="15">
      <c r="A113" s="538"/>
      <c r="B113" s="378"/>
      <c r="C113" s="186"/>
      <c r="D113" s="186"/>
      <c r="E113" s="186"/>
      <c r="F113" s="186"/>
      <c r="G113" s="186"/>
      <c r="H113" s="186"/>
      <c r="I113" s="186"/>
      <c r="J113" s="539"/>
    </row>
    <row r="114" spans="1:10" ht="15">
      <c r="A114" s="538"/>
      <c r="B114" s="378"/>
      <c r="C114" s="186"/>
      <c r="D114" s="186"/>
      <c r="E114" s="186"/>
      <c r="F114" s="186"/>
      <c r="G114" s="186"/>
      <c r="H114" s="186"/>
      <c r="I114" s="186"/>
      <c r="J114" s="539"/>
    </row>
    <row r="115" spans="1:10" ht="15">
      <c r="A115" s="538"/>
      <c r="B115" s="378"/>
      <c r="C115" s="186"/>
      <c r="D115" s="186"/>
      <c r="E115" s="186"/>
      <c r="F115" s="186"/>
      <c r="G115" s="186"/>
      <c r="H115" s="186"/>
      <c r="I115" s="186"/>
      <c r="J115" s="539"/>
    </row>
    <row r="116" spans="1:10" ht="15">
      <c r="A116" s="538"/>
      <c r="B116" s="378"/>
      <c r="C116" s="186"/>
      <c r="D116" s="186"/>
      <c r="E116" s="186"/>
      <c r="F116" s="186"/>
      <c r="G116" s="186"/>
      <c r="H116" s="186"/>
      <c r="I116" s="186"/>
      <c r="J116" s="539"/>
    </row>
    <row r="117" spans="1:10" ht="15">
      <c r="A117" s="538"/>
      <c r="B117" s="378"/>
      <c r="C117" s="186"/>
      <c r="D117" s="186"/>
      <c r="E117" s="186"/>
      <c r="F117" s="186"/>
      <c r="G117" s="186"/>
      <c r="H117" s="186"/>
      <c r="I117" s="186"/>
      <c r="J117" s="539"/>
    </row>
    <row r="118" spans="1:10" ht="15">
      <c r="A118" s="538"/>
      <c r="B118" s="378"/>
      <c r="C118" s="186"/>
      <c r="D118" s="186"/>
      <c r="E118" s="186"/>
      <c r="F118" s="186"/>
      <c r="G118" s="186"/>
      <c r="H118" s="186"/>
      <c r="I118" s="186"/>
      <c r="J118" s="539"/>
    </row>
    <row r="119" spans="1:10" ht="15">
      <c r="A119" s="538"/>
      <c r="B119" s="378"/>
      <c r="C119" s="186"/>
      <c r="D119" s="186"/>
      <c r="E119" s="186"/>
      <c r="F119" s="186"/>
      <c r="G119" s="186"/>
      <c r="H119" s="186"/>
      <c r="I119" s="186"/>
      <c r="J119" s="539"/>
    </row>
    <row r="120" spans="1:10" ht="15">
      <c r="A120" s="538"/>
      <c r="B120" s="378"/>
      <c r="C120" s="186"/>
      <c r="D120" s="186"/>
      <c r="E120" s="186"/>
      <c r="F120" s="186"/>
      <c r="G120" s="186"/>
      <c r="H120" s="186"/>
      <c r="I120" s="186"/>
      <c r="J120" s="539"/>
    </row>
    <row r="121" spans="1:10" ht="15">
      <c r="A121" s="538"/>
      <c r="B121" s="378"/>
      <c r="C121" s="186"/>
      <c r="D121" s="186"/>
      <c r="E121" s="186"/>
      <c r="F121" s="186"/>
      <c r="G121" s="186"/>
      <c r="H121" s="186"/>
      <c r="I121" s="186"/>
      <c r="J121" s="539"/>
    </row>
    <row r="122" spans="1:10" ht="15">
      <c r="A122" s="538"/>
      <c r="B122" s="378"/>
      <c r="C122" s="186"/>
      <c r="D122" s="186"/>
      <c r="E122" s="186"/>
      <c r="F122" s="186"/>
      <c r="G122" s="186"/>
      <c r="H122" s="186"/>
      <c r="I122" s="186"/>
      <c r="J122" s="539"/>
    </row>
    <row r="123" spans="1:10" ht="15">
      <c r="A123" s="538"/>
      <c r="B123" s="378"/>
      <c r="C123" s="186"/>
      <c r="D123" s="186"/>
      <c r="E123" s="186"/>
      <c r="F123" s="186"/>
      <c r="G123" s="186"/>
      <c r="H123" s="186"/>
      <c r="I123" s="186"/>
      <c r="J123" s="539"/>
    </row>
    <row r="124" spans="1:10" ht="15">
      <c r="A124" s="538"/>
      <c r="B124" s="378"/>
      <c r="C124" s="186"/>
      <c r="D124" s="186"/>
      <c r="E124" s="186"/>
      <c r="F124" s="186"/>
      <c r="G124" s="186"/>
      <c r="H124" s="186"/>
      <c r="I124" s="186"/>
      <c r="J124" s="539"/>
    </row>
    <row r="125" spans="1:10" ht="15">
      <c r="A125" s="538"/>
      <c r="B125" s="378"/>
      <c r="C125" s="186"/>
      <c r="D125" s="186"/>
      <c r="E125" s="186"/>
      <c r="F125" s="186"/>
      <c r="G125" s="186"/>
      <c r="H125" s="186"/>
      <c r="I125" s="186"/>
      <c r="J125" s="539"/>
    </row>
    <row r="126" spans="1:10" ht="15">
      <c r="A126" s="538"/>
      <c r="B126" s="378"/>
      <c r="C126" s="186"/>
      <c r="D126" s="186"/>
      <c r="E126" s="186"/>
      <c r="F126" s="186"/>
      <c r="G126" s="186"/>
      <c r="H126" s="186"/>
      <c r="I126" s="186"/>
      <c r="J126" s="539"/>
    </row>
    <row r="127" spans="1:10" ht="15">
      <c r="A127" s="538"/>
      <c r="B127" s="378"/>
      <c r="C127" s="186"/>
      <c r="D127" s="186"/>
      <c r="E127" s="186"/>
      <c r="F127" s="186"/>
      <c r="G127" s="186"/>
      <c r="H127" s="186"/>
      <c r="I127" s="186"/>
      <c r="J127" s="539"/>
    </row>
    <row r="128" spans="1:10" ht="15">
      <c r="A128" s="538"/>
      <c r="B128" s="378"/>
      <c r="C128" s="186"/>
      <c r="D128" s="186"/>
      <c r="E128" s="186"/>
      <c r="F128" s="186"/>
      <c r="G128" s="186"/>
      <c r="H128" s="186"/>
      <c r="I128" s="186"/>
      <c r="J128" s="539"/>
    </row>
    <row r="129" spans="1:10" ht="18">
      <c r="A129" s="180" t="s">
        <v>411</v>
      </c>
      <c r="B129" s="181"/>
      <c r="C129" s="182"/>
      <c r="D129" s="183"/>
      <c r="E129" s="183"/>
      <c r="F129" s="184"/>
      <c r="G129" s="590"/>
      <c r="H129" s="749"/>
      <c r="I129" s="749"/>
      <c r="J129" s="750"/>
    </row>
    <row r="130" spans="1:10" ht="15">
      <c r="A130" s="751"/>
      <c r="B130" s="744"/>
      <c r="C130" s="744"/>
      <c r="D130" s="744"/>
      <c r="E130" s="744"/>
      <c r="F130" s="744"/>
      <c r="G130" s="751"/>
      <c r="H130" s="751"/>
      <c r="I130" s="744"/>
    </row>
  </sheetData>
  <mergeCells count="3">
    <mergeCell ref="A6:J6"/>
    <mergeCell ref="G18:J18"/>
    <mergeCell ref="A53:J53"/>
  </mergeCells>
  <pageMargins left="0.70866141732283472" right="0.70866141732283472" top="0.74803149606299213" bottom="0.74803149606299213" header="0.31496062992125984" footer="0.31496062992125984"/>
  <pageSetup paperSize="9" scale="65" firstPageNumber="37" orientation="portrait" useFirstPageNumber="1" r:id="rId1"/>
  <headerFooter>
    <oddHeader>&amp;LComité de Prévision et de Conjoncture&amp;RTableau de bord de l’économie - 2ème trimestre 2024</oddHeader>
    <oddFooter>&amp;C&amp;"Arial,Normal"&amp;P</oddFooter>
  </headerFooter>
  <rowBreaks count="1" manualBreakCount="1">
    <brk id="64" max="10"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F062A-1387-4ABB-B444-3A7F9E2515BB}">
  <sheetPr codeName="Feuil19">
    <tabColor rgb="FF00CC00"/>
  </sheetPr>
  <dimension ref="A1:N85"/>
  <sheetViews>
    <sheetView tabSelected="1" view="pageBreakPreview" zoomScaleNormal="100" zoomScaleSheetLayoutView="100" zoomScalePageLayoutView="80" workbookViewId="0">
      <selection activeCell="G37" sqref="G37"/>
    </sheetView>
  </sheetViews>
  <sheetFormatPr baseColWidth="10" defaultColWidth="11.44140625" defaultRowHeight="12.3"/>
  <cols>
    <col min="1" max="1" width="5.71875" style="765" customWidth="1"/>
    <col min="2" max="2" width="11.44140625" style="765"/>
    <col min="3" max="3" width="6.71875" style="765" customWidth="1"/>
    <col min="4" max="14" width="10.44140625" style="765" customWidth="1"/>
    <col min="15" max="16384" width="11.44140625" style="765"/>
  </cols>
  <sheetData>
    <row r="1" spans="1:14" s="537" customFormat="1" ht="16" customHeight="1">
      <c r="A1" s="752"/>
    </row>
    <row r="2" spans="1:14" s="186" customFormat="1" ht="20.100000000000001" customHeight="1">
      <c r="B2" s="753"/>
      <c r="C2" s="754"/>
      <c r="D2" s="754"/>
      <c r="E2" s="754"/>
      <c r="F2" s="754"/>
      <c r="G2" s="754"/>
      <c r="H2" s="754"/>
      <c r="I2" s="754"/>
      <c r="J2" s="754"/>
      <c r="K2" s="754"/>
      <c r="L2" s="754"/>
      <c r="M2" s="754"/>
      <c r="N2" s="755"/>
    </row>
    <row r="3" spans="1:14" s="186" customFormat="1" ht="32.25" customHeight="1">
      <c r="B3" s="756"/>
      <c r="C3" s="757"/>
      <c r="D3" s="757"/>
      <c r="E3" s="757"/>
      <c r="F3" s="757"/>
      <c r="G3" s="757"/>
      <c r="H3" s="757"/>
      <c r="I3" s="757"/>
      <c r="J3" s="757"/>
      <c r="K3" s="757"/>
      <c r="L3" s="757"/>
      <c r="M3" s="757"/>
      <c r="N3" s="758"/>
    </row>
    <row r="4" spans="1:14" s="759" customFormat="1" ht="16" customHeight="1">
      <c r="B4" s="760"/>
      <c r="C4" s="761"/>
      <c r="D4" s="762"/>
      <c r="E4" s="761"/>
      <c r="N4" s="763"/>
    </row>
    <row r="5" spans="1:14" s="759" customFormat="1" ht="16" customHeight="1">
      <c r="B5" s="760" t="s">
        <v>412</v>
      </c>
      <c r="C5" s="761"/>
      <c r="D5" s="762" t="s">
        <v>413</v>
      </c>
      <c r="E5" s="761"/>
      <c r="N5" s="763"/>
    </row>
    <row r="6" spans="1:14" s="759" customFormat="1" ht="16" customHeight="1">
      <c r="B6" s="760" t="s">
        <v>414</v>
      </c>
      <c r="C6" s="761"/>
      <c r="D6" s="762" t="s">
        <v>415</v>
      </c>
      <c r="E6" s="761"/>
      <c r="F6" s="761"/>
      <c r="G6" s="761"/>
      <c r="H6" s="761"/>
      <c r="N6" s="763"/>
    </row>
    <row r="7" spans="1:14" s="759" customFormat="1" ht="16" customHeight="1">
      <c r="B7" s="760" t="s">
        <v>416</v>
      </c>
      <c r="D7" s="762" t="s">
        <v>417</v>
      </c>
      <c r="N7" s="763"/>
    </row>
    <row r="8" spans="1:14" s="759" customFormat="1" ht="16" customHeight="1">
      <c r="B8" s="760" t="s">
        <v>418</v>
      </c>
      <c r="D8" s="762" t="s">
        <v>419</v>
      </c>
      <c r="N8" s="763"/>
    </row>
    <row r="9" spans="1:14" s="759" customFormat="1" ht="16" customHeight="1">
      <c r="B9" s="760" t="s">
        <v>420</v>
      </c>
      <c r="C9" s="761"/>
      <c r="D9" s="762" t="s">
        <v>421</v>
      </c>
      <c r="N9" s="763"/>
    </row>
    <row r="10" spans="1:14" s="759" customFormat="1" ht="16" customHeight="1">
      <c r="B10" s="760" t="s">
        <v>422</v>
      </c>
      <c r="C10" s="761"/>
      <c r="D10" s="762" t="s">
        <v>423</v>
      </c>
      <c r="N10" s="763"/>
    </row>
    <row r="11" spans="1:14" s="759" customFormat="1" ht="16" customHeight="1">
      <c r="B11" s="760" t="s">
        <v>424</v>
      </c>
      <c r="D11" s="762" t="s">
        <v>425</v>
      </c>
      <c r="N11" s="763"/>
    </row>
    <row r="12" spans="1:14" s="759" customFormat="1" ht="16" customHeight="1">
      <c r="B12" s="760" t="s">
        <v>426</v>
      </c>
      <c r="C12" s="761"/>
      <c r="D12" s="762" t="s">
        <v>427</v>
      </c>
      <c r="N12" s="763"/>
    </row>
    <row r="13" spans="1:14" s="759" customFormat="1" ht="16" customHeight="1">
      <c r="B13" s="760" t="s">
        <v>428</v>
      </c>
      <c r="D13" s="762" t="s">
        <v>429</v>
      </c>
      <c r="N13" s="763"/>
    </row>
    <row r="14" spans="1:14" s="759" customFormat="1" ht="16" customHeight="1">
      <c r="B14" s="760" t="s">
        <v>430</v>
      </c>
      <c r="C14" s="761"/>
      <c r="D14" s="762" t="s">
        <v>431</v>
      </c>
      <c r="E14" s="761"/>
      <c r="N14" s="763"/>
    </row>
    <row r="15" spans="1:14" s="759" customFormat="1" ht="16" customHeight="1">
      <c r="B15" s="760" t="s">
        <v>432</v>
      </c>
      <c r="C15" s="761"/>
      <c r="D15" s="762" t="s">
        <v>433</v>
      </c>
      <c r="N15" s="763"/>
    </row>
    <row r="16" spans="1:14" s="759" customFormat="1" ht="16" customHeight="1">
      <c r="B16" s="760" t="s">
        <v>434</v>
      </c>
      <c r="D16" s="762" t="s">
        <v>435</v>
      </c>
      <c r="N16" s="763"/>
    </row>
    <row r="17" spans="2:14" s="759" customFormat="1" ht="16" customHeight="1">
      <c r="B17" s="760" t="s">
        <v>436</v>
      </c>
      <c r="C17" s="761"/>
      <c r="D17" s="762" t="s">
        <v>437</v>
      </c>
      <c r="N17" s="763"/>
    </row>
    <row r="18" spans="2:14" s="759" customFormat="1" ht="16" customHeight="1">
      <c r="B18" s="760" t="s">
        <v>438</v>
      </c>
      <c r="D18" s="762" t="s">
        <v>439</v>
      </c>
      <c r="N18" s="763"/>
    </row>
    <row r="19" spans="2:14" s="759" customFormat="1" ht="16" customHeight="1">
      <c r="B19" s="760" t="s">
        <v>440</v>
      </c>
      <c r="D19" s="762" t="s">
        <v>441</v>
      </c>
      <c r="N19" s="763"/>
    </row>
    <row r="20" spans="2:14" s="759" customFormat="1" ht="16" customHeight="1">
      <c r="B20" s="760"/>
      <c r="D20" s="762"/>
      <c r="N20" s="763"/>
    </row>
    <row r="21" spans="2:14">
      <c r="B21" s="764"/>
      <c r="N21" s="766"/>
    </row>
    <row r="22" spans="2:14">
      <c r="B22" s="764"/>
      <c r="N22" s="766"/>
    </row>
    <row r="23" spans="2:14">
      <c r="B23" s="764"/>
      <c r="N23" s="766"/>
    </row>
    <row r="24" spans="2:14">
      <c r="B24" s="764"/>
      <c r="N24" s="766"/>
    </row>
    <row r="25" spans="2:14">
      <c r="B25" s="764"/>
      <c r="N25" s="766"/>
    </row>
    <row r="26" spans="2:14">
      <c r="B26" s="764"/>
      <c r="N26" s="766"/>
    </row>
    <row r="27" spans="2:14">
      <c r="B27" s="764"/>
      <c r="N27" s="766"/>
    </row>
    <row r="28" spans="2:14">
      <c r="B28" s="764"/>
      <c r="N28" s="766"/>
    </row>
    <row r="29" spans="2:14">
      <c r="B29" s="764"/>
      <c r="N29" s="766"/>
    </row>
    <row r="30" spans="2:14">
      <c r="B30" s="764"/>
      <c r="N30" s="766"/>
    </row>
    <row r="31" spans="2:14">
      <c r="B31" s="764"/>
      <c r="N31" s="766"/>
    </row>
    <row r="32" spans="2:14">
      <c r="B32" s="764"/>
      <c r="N32" s="766"/>
    </row>
    <row r="33" spans="2:14">
      <c r="B33" s="764"/>
      <c r="N33" s="766"/>
    </row>
    <row r="34" spans="2:14">
      <c r="B34" s="764"/>
      <c r="N34" s="766"/>
    </row>
    <row r="35" spans="2:14">
      <c r="B35" s="764"/>
      <c r="N35" s="766"/>
    </row>
    <row r="36" spans="2:14">
      <c r="B36" s="764"/>
      <c r="N36" s="766"/>
    </row>
    <row r="37" spans="2:14">
      <c r="B37" s="764"/>
      <c r="N37" s="766"/>
    </row>
    <row r="38" spans="2:14">
      <c r="B38" s="764"/>
      <c r="N38" s="766"/>
    </row>
    <row r="39" spans="2:14">
      <c r="B39" s="764"/>
      <c r="N39" s="766"/>
    </row>
    <row r="40" spans="2:14">
      <c r="B40" s="764"/>
      <c r="N40" s="766"/>
    </row>
    <row r="41" spans="2:14">
      <c r="B41" s="764"/>
      <c r="N41" s="766"/>
    </row>
    <row r="42" spans="2:14">
      <c r="B42" s="764"/>
      <c r="N42" s="766"/>
    </row>
    <row r="43" spans="2:14">
      <c r="B43" s="764"/>
      <c r="N43" s="766"/>
    </row>
    <row r="44" spans="2:14">
      <c r="B44" s="764"/>
      <c r="N44" s="766"/>
    </row>
    <row r="45" spans="2:14">
      <c r="B45" s="764"/>
      <c r="N45" s="766"/>
    </row>
    <row r="46" spans="2:14">
      <c r="B46" s="764"/>
      <c r="N46" s="766"/>
    </row>
    <row r="47" spans="2:14">
      <c r="B47" s="764"/>
      <c r="N47" s="766"/>
    </row>
    <row r="48" spans="2:14">
      <c r="B48" s="764"/>
      <c r="N48" s="766"/>
    </row>
    <row r="49" spans="2:14">
      <c r="B49" s="764"/>
      <c r="N49" s="766"/>
    </row>
    <row r="50" spans="2:14">
      <c r="B50" s="764"/>
      <c r="N50" s="766"/>
    </row>
    <row r="51" spans="2:14">
      <c r="B51" s="764"/>
      <c r="N51" s="766"/>
    </row>
    <row r="52" spans="2:14">
      <c r="B52" s="764"/>
      <c r="N52" s="766"/>
    </row>
    <row r="53" spans="2:14">
      <c r="B53" s="764"/>
      <c r="N53" s="766"/>
    </row>
    <row r="54" spans="2:14">
      <c r="B54" s="764"/>
      <c r="N54" s="766"/>
    </row>
    <row r="55" spans="2:14">
      <c r="B55" s="764"/>
      <c r="N55" s="766"/>
    </row>
    <row r="56" spans="2:14">
      <c r="B56" s="764"/>
      <c r="N56" s="766"/>
    </row>
    <row r="57" spans="2:14">
      <c r="B57" s="764"/>
      <c r="N57" s="766"/>
    </row>
    <row r="58" spans="2:14">
      <c r="B58" s="764"/>
      <c r="N58" s="766"/>
    </row>
    <row r="59" spans="2:14">
      <c r="B59" s="764"/>
      <c r="N59" s="766"/>
    </row>
    <row r="60" spans="2:14">
      <c r="B60" s="764"/>
      <c r="N60" s="766"/>
    </row>
    <row r="61" spans="2:14">
      <c r="B61" s="764"/>
      <c r="N61" s="766"/>
    </row>
    <row r="62" spans="2:14">
      <c r="B62" s="764"/>
      <c r="N62" s="766"/>
    </row>
    <row r="63" spans="2:14">
      <c r="B63" s="764"/>
      <c r="N63" s="766"/>
    </row>
    <row r="64" spans="2:14">
      <c r="B64" s="764"/>
      <c r="N64" s="766"/>
    </row>
    <row r="65" spans="2:14">
      <c r="B65" s="764"/>
      <c r="N65" s="766"/>
    </row>
    <row r="66" spans="2:14">
      <c r="B66" s="764"/>
      <c r="N66" s="766"/>
    </row>
    <row r="67" spans="2:14">
      <c r="B67" s="764"/>
      <c r="N67" s="766"/>
    </row>
    <row r="68" spans="2:14">
      <c r="B68" s="764"/>
      <c r="N68" s="766"/>
    </row>
    <row r="69" spans="2:14">
      <c r="B69" s="764"/>
      <c r="N69" s="766"/>
    </row>
    <row r="70" spans="2:14">
      <c r="B70" s="764"/>
      <c r="N70" s="766"/>
    </row>
    <row r="71" spans="2:14">
      <c r="B71" s="764"/>
      <c r="N71" s="766"/>
    </row>
    <row r="72" spans="2:14">
      <c r="B72" s="764"/>
      <c r="N72" s="766"/>
    </row>
    <row r="73" spans="2:14">
      <c r="B73" s="764"/>
      <c r="N73" s="766"/>
    </row>
    <row r="74" spans="2:14">
      <c r="B74" s="764"/>
      <c r="N74" s="766"/>
    </row>
    <row r="75" spans="2:14">
      <c r="B75" s="764"/>
      <c r="N75" s="766"/>
    </row>
    <row r="76" spans="2:14">
      <c r="B76" s="764"/>
      <c r="N76" s="766"/>
    </row>
    <row r="77" spans="2:14">
      <c r="B77" s="764"/>
      <c r="N77" s="766"/>
    </row>
    <row r="78" spans="2:14">
      <c r="B78" s="764"/>
      <c r="N78" s="766"/>
    </row>
    <row r="79" spans="2:14">
      <c r="B79" s="764"/>
      <c r="N79" s="766"/>
    </row>
    <row r="80" spans="2:14">
      <c r="B80" s="764"/>
      <c r="N80" s="766"/>
    </row>
    <row r="81" spans="2:14">
      <c r="B81" s="764"/>
      <c r="N81" s="766"/>
    </row>
    <row r="82" spans="2:14">
      <c r="B82" s="764"/>
      <c r="N82" s="766"/>
    </row>
    <row r="83" spans="2:14">
      <c r="B83" s="764"/>
      <c r="N83" s="766"/>
    </row>
    <row r="84" spans="2:14">
      <c r="B84" s="764"/>
      <c r="N84" s="766"/>
    </row>
    <row r="85" spans="2:14" ht="8.25" customHeight="1">
      <c r="B85" s="767"/>
      <c r="C85" s="768"/>
      <c r="D85" s="768"/>
      <c r="E85" s="768"/>
      <c r="F85" s="768"/>
      <c r="G85" s="768"/>
      <c r="H85" s="768"/>
      <c r="I85" s="768"/>
      <c r="J85" s="768"/>
      <c r="K85" s="768"/>
      <c r="L85" s="768"/>
      <c r="M85" s="768"/>
      <c r="N85" s="769"/>
    </row>
  </sheetData>
  <pageMargins left="0.70866141732283472" right="0.70866141732283472" top="0.74803149606299213" bottom="0.74803149606299213" header="0.31496062992125984" footer="0.31496062992125984"/>
  <pageSetup paperSize="9" scale="65" firstPageNumber="39" orientation="portrait" useFirstPageNumber="1" r:id="rId1"/>
  <headerFooter>
    <oddHeader>&amp;LComité de Prévision et de Conjoncture&amp;RTableau de bord de l'économie - 2 ème trimestre 2024</oddHeader>
    <oddFooter>&amp;C&amp;P</oddFooter>
  </headerFooter>
  <drawing r:id="rId2"/>
  <legacyDrawing r:id="rId3"/>
  <oleObjects>
    <mc:AlternateContent xmlns:mc="http://schemas.openxmlformats.org/markup-compatibility/2006">
      <mc:Choice Requires="x14">
        <oleObject progId="Equation.DSMT4" shapeId="15361" r:id="rId4">
          <objectPr defaultSize="0" autoPict="0" r:id="rId5">
            <anchor moveWithCells="1">
              <from>
                <xdr:col>11</xdr:col>
                <xdr:colOff>38100</xdr:colOff>
                <xdr:row>79</xdr:row>
                <xdr:rowOff>30480</xdr:rowOff>
              </from>
              <to>
                <xdr:col>12</xdr:col>
                <xdr:colOff>419100</xdr:colOff>
                <xdr:row>84</xdr:row>
                <xdr:rowOff>49530</xdr:rowOff>
              </to>
            </anchor>
          </objectPr>
        </oleObject>
      </mc:Choice>
      <mc:Fallback>
        <oleObject progId="Equation.DSMT4" shapeId="15361" r:id="rId4"/>
      </mc:Fallback>
    </mc:AlternateContent>
    <mc:AlternateContent xmlns:mc="http://schemas.openxmlformats.org/markup-compatibility/2006">
      <mc:Choice Requires="x14">
        <oleObject progId="Equation.DSMT4" shapeId="15362" r:id="rId6">
          <objectPr defaultSize="0" autoPict="0" r:id="rId7">
            <anchor moveWithCells="1">
              <from>
                <xdr:col>1</xdr:col>
                <xdr:colOff>697230</xdr:colOff>
                <xdr:row>80</xdr:row>
                <xdr:rowOff>144780</xdr:rowOff>
              </from>
              <to>
                <xdr:col>2</xdr:col>
                <xdr:colOff>373380</xdr:colOff>
                <xdr:row>83</xdr:row>
                <xdr:rowOff>68580</xdr:rowOff>
              </to>
            </anchor>
          </objectPr>
        </oleObject>
      </mc:Choice>
      <mc:Fallback>
        <oleObject progId="Equation.DSMT4" shapeId="1536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C9986-510C-4345-86E0-0C19CD52017D}">
  <sheetPr codeName="Feuil2"/>
  <dimension ref="A1:G41"/>
  <sheetViews>
    <sheetView view="pageBreakPreview" topLeftCell="A21" zoomScale="120" zoomScaleNormal="80" zoomScaleSheetLayoutView="120" zoomScalePageLayoutView="140" workbookViewId="0">
      <selection activeCell="G37" sqref="G37"/>
    </sheetView>
  </sheetViews>
  <sheetFormatPr baseColWidth="10" defaultColWidth="11" defaultRowHeight="17.399999999999999"/>
  <cols>
    <col min="1" max="1" width="85.83203125" style="8" customWidth="1"/>
    <col min="2" max="2" width="4.27734375" style="8" customWidth="1"/>
    <col min="3" max="16384" width="11" style="8"/>
  </cols>
  <sheetData>
    <row r="1" spans="1:7">
      <c r="A1" s="6"/>
      <c r="B1" s="7"/>
    </row>
    <row r="2" spans="1:7" ht="22.5">
      <c r="A2" s="819" t="s">
        <v>0</v>
      </c>
      <c r="B2" s="820"/>
    </row>
    <row r="3" spans="1:7">
      <c r="A3" s="9"/>
      <c r="B3" s="10"/>
    </row>
    <row r="4" spans="1:7" ht="17.7">
      <c r="A4" s="11" t="s">
        <v>1</v>
      </c>
      <c r="B4" s="12">
        <v>2</v>
      </c>
    </row>
    <row r="5" spans="1:7">
      <c r="A5" s="9"/>
      <c r="B5" s="13"/>
    </row>
    <row r="6" spans="1:7" ht="17.7">
      <c r="A6" s="14" t="s">
        <v>2</v>
      </c>
      <c r="B6" s="12">
        <v>3</v>
      </c>
    </row>
    <row r="7" spans="1:7" ht="17.7">
      <c r="A7" s="14"/>
      <c r="B7" s="12"/>
      <c r="D7" s="15" t="s">
        <v>3</v>
      </c>
      <c r="E7" s="2"/>
      <c r="F7" s="15" t="s">
        <v>4</v>
      </c>
      <c r="G7" s="2"/>
    </row>
    <row r="8" spans="1:7" ht="17.7">
      <c r="A8" s="14" t="s">
        <v>5</v>
      </c>
      <c r="B8" s="12">
        <v>4</v>
      </c>
    </row>
    <row r="9" spans="1:7" ht="17.7">
      <c r="A9" s="16"/>
      <c r="B9" s="17"/>
    </row>
    <row r="10" spans="1:7" ht="17.7">
      <c r="A10" s="14" t="s">
        <v>6</v>
      </c>
      <c r="B10" s="12">
        <v>6</v>
      </c>
    </row>
    <row r="11" spans="1:7" ht="17.7">
      <c r="A11" s="16"/>
      <c r="B11" s="17"/>
    </row>
    <row r="12" spans="1:7" ht="17.7">
      <c r="A12" s="14" t="s">
        <v>7</v>
      </c>
      <c r="B12" s="12">
        <v>8</v>
      </c>
    </row>
    <row r="13" spans="1:7" ht="17.7">
      <c r="A13" s="16"/>
      <c r="B13" s="17"/>
    </row>
    <row r="14" spans="1:7" ht="17.7">
      <c r="A14" s="14" t="s">
        <v>8</v>
      </c>
      <c r="B14" s="12">
        <v>11</v>
      </c>
    </row>
    <row r="15" spans="1:7" ht="17.7">
      <c r="A15" s="16"/>
      <c r="B15" s="17"/>
    </row>
    <row r="16" spans="1:7" ht="17.7">
      <c r="A16" s="14" t="s">
        <v>9</v>
      </c>
      <c r="B16" s="12">
        <v>14</v>
      </c>
    </row>
    <row r="17" spans="1:2" ht="17.7">
      <c r="A17" s="14"/>
      <c r="B17" s="12"/>
    </row>
    <row r="18" spans="1:2" ht="17.7">
      <c r="A18" s="14" t="s">
        <v>10</v>
      </c>
      <c r="B18" s="12">
        <v>17</v>
      </c>
    </row>
    <row r="19" spans="1:2" ht="17.7">
      <c r="A19" s="16"/>
      <c r="B19" s="17"/>
    </row>
    <row r="20" spans="1:2" ht="17.7">
      <c r="A20" s="14" t="s">
        <v>11</v>
      </c>
      <c r="B20" s="12">
        <v>18</v>
      </c>
    </row>
    <row r="21" spans="1:2" ht="17.7">
      <c r="A21" s="16"/>
      <c r="B21" s="17"/>
    </row>
    <row r="22" spans="1:2" ht="17.7">
      <c r="A22" s="14" t="s">
        <v>12</v>
      </c>
      <c r="B22" s="12">
        <v>23</v>
      </c>
    </row>
    <row r="23" spans="1:2" ht="17.7">
      <c r="A23" s="16"/>
      <c r="B23" s="17"/>
    </row>
    <row r="24" spans="1:2" ht="17.7">
      <c r="A24" s="14" t="s">
        <v>13</v>
      </c>
      <c r="B24" s="12">
        <v>26</v>
      </c>
    </row>
    <row r="25" spans="1:2" ht="17.7">
      <c r="A25" s="16"/>
      <c r="B25" s="17"/>
    </row>
    <row r="26" spans="1:2" ht="17.7">
      <c r="A26" s="14" t="s">
        <v>14</v>
      </c>
      <c r="B26" s="12">
        <v>27</v>
      </c>
    </row>
    <row r="27" spans="1:2" ht="17.7">
      <c r="A27" s="16"/>
      <c r="B27" s="17"/>
    </row>
    <row r="28" spans="1:2" ht="17.7">
      <c r="A28" s="14" t="s">
        <v>15</v>
      </c>
      <c r="B28" s="12">
        <v>29</v>
      </c>
    </row>
    <row r="29" spans="1:2" ht="17.7">
      <c r="A29" s="16"/>
      <c r="B29" s="17"/>
    </row>
    <row r="30" spans="1:2" ht="17.7">
      <c r="A30" s="14" t="s">
        <v>16</v>
      </c>
      <c r="B30" s="12">
        <v>32</v>
      </c>
    </row>
    <row r="31" spans="1:2" ht="17.7">
      <c r="A31" s="16"/>
      <c r="B31" s="17"/>
    </row>
    <row r="32" spans="1:2" ht="17.7">
      <c r="A32" s="14" t="s">
        <v>17</v>
      </c>
      <c r="B32" s="12">
        <v>35</v>
      </c>
    </row>
    <row r="33" spans="1:2" ht="17.7">
      <c r="A33" s="16"/>
      <c r="B33" s="17"/>
    </row>
    <row r="34" spans="1:2" ht="17.7">
      <c r="A34" s="14" t="s">
        <v>18</v>
      </c>
      <c r="B34" s="12">
        <v>37</v>
      </c>
    </row>
    <row r="35" spans="1:2" ht="17.7">
      <c r="A35" s="18"/>
      <c r="B35" s="19"/>
    </row>
    <row r="36" spans="1:2" ht="17.7">
      <c r="A36" s="14" t="s">
        <v>19</v>
      </c>
      <c r="B36" s="19">
        <v>39</v>
      </c>
    </row>
    <row r="37" spans="1:2" ht="20.100000000000001">
      <c r="A37" s="20"/>
      <c r="B37" s="13"/>
    </row>
    <row r="38" spans="1:2" ht="17.7">
      <c r="A38" s="14" t="s">
        <v>20</v>
      </c>
      <c r="B38" s="19">
        <v>40</v>
      </c>
    </row>
    <row r="39" spans="1:2" ht="20.100000000000001">
      <c r="A39" s="21"/>
      <c r="B39" s="22"/>
    </row>
    <row r="40" spans="1:2" ht="20.100000000000001">
      <c r="A40" s="23"/>
      <c r="B40" s="24"/>
    </row>
    <row r="41" spans="1:2" ht="20.100000000000001">
      <c r="A41" s="25"/>
    </row>
  </sheetData>
  <mergeCells count="1">
    <mergeCell ref="A2:B2"/>
  </mergeCells>
  <hyperlinks>
    <hyperlink ref="B6" location="SectReel_CNT!A1" display="SectReel_CNT!A1" xr:uid="{726C302A-A581-4D3F-8AF4-C074F817F7A6}"/>
    <hyperlink ref="A6" location="SectReel_CNT!A1" display="SectReel_CNT" xr:uid="{8A3EF0A9-7CF6-4E62-B35C-7B6F5392DF07}"/>
    <hyperlink ref="B10" location="SectReel_IHPC!A1" display="SectReel_IHPC!A1" xr:uid="{738E91BD-B3FB-498B-A85E-F624C15B97F2}"/>
    <hyperlink ref="A10" location="SectReel_IHPC!A1" display="SectReel_IHPC" xr:uid="{14971436-6C85-4BE6-890D-AD8FFF62965F}"/>
    <hyperlink ref="B12" location="SectReel_IPI!A1" display="SectReel_IPI!A1" xr:uid="{AD9D141F-CDA3-45EA-B101-CC1BE19C42FE}"/>
    <hyperlink ref="B14" location="SectReel_Elevage!A1" display="SectReel_Elevage!A1" xr:uid="{31141592-47A9-4700-BC68-68F1F73604BA}"/>
    <hyperlink ref="A12" location="SectReel_IPI!A1" display="SectReel_IPI" xr:uid="{2FE77C07-CEC9-4392-82D8-CA36C61870B9}"/>
    <hyperlink ref="A14" location="SectReel_Elevage!A1" display="SectReel_Elevage" xr:uid="{B4181C0F-1DA4-4DA3-AAE5-A6009D06C5F9}"/>
    <hyperlink ref="B16" location="SectReel_Agriculture!A1" display="SectReel_Agriculture!A1" xr:uid="{774429DE-BB97-4EAD-9C3D-349A1CFD5C64}"/>
    <hyperlink ref="A16" location="SectReel_Agriculture!A1" display="SectReel_Agriculture" xr:uid="{C7F6F4E4-88E0-4533-84D2-A0751CE11B42}"/>
    <hyperlink ref="B20" location="'Finances Pub'!A1" display="'Finances Pub'!A1" xr:uid="{75E47CA8-E45B-4A4E-BFE5-83DB96C6B587}"/>
    <hyperlink ref="A20" location="'Finances Pub'!A1" display="Finances Pub" xr:uid="{11DBE925-589F-45BC-9DC2-4CBB005E42C1}"/>
    <hyperlink ref="A22" location="'Fin Pub_Annexe'!A1" display="Fin Pub_Annexe" xr:uid="{0CF0E229-2D4D-49D3-B080-ED8E0DF3E1C5}"/>
    <hyperlink ref="B22" location="'Fin Pub_Annexe'!A1" display="'Fin Pub_Annexe'!A1" xr:uid="{30620FD0-BD1E-4EF3-9D02-913F47D9A3CC}"/>
    <hyperlink ref="A24" location="Finance_Pub_Masse_sal!A1" display="Finance_Pub_Masse_sal" xr:uid="{236441D2-FD99-4226-927E-51369C3A95D3}"/>
    <hyperlink ref="B24" location="Finance_Pub_Masse_sal!A1" display="Finance_Pub_Masse_sal!A1" xr:uid="{14B47FBF-631B-4FCA-ADFD-3C0EF4190DA2}"/>
    <hyperlink ref="A26" location="SecteurExt_BDP!A1" display="SecteurExt_BDP" xr:uid="{E8664F90-3BD8-48DB-AD07-952C11F0CE46}"/>
    <hyperlink ref="B26" location="SecteurExt_BDP!A1" display="SecteurExt_BDP!A1" xr:uid="{0695FBB9-4727-4B29-81B0-A6BFB34FD5AE}"/>
    <hyperlink ref="A28" location="SecteurExt_Comext!A1" display="SecteurExt_Comext" xr:uid="{EF9ABD59-B6ED-4699-8178-2CB6FB2E10C6}"/>
    <hyperlink ref="B28" location="SecteurExt_Comext!A1" display="SecteurExt_Comext!A1" xr:uid="{50258D73-BCB7-44AB-BF17-8570722E12EA}"/>
    <hyperlink ref="A32" location="SecteurExt_MatPre!A1" display="SecteurExt_MatPre" xr:uid="{8B13FE3F-778A-4CEC-B51B-D727BF0C0105}"/>
    <hyperlink ref="B32" location="SecteurExt_MatPre!A1" display="SecteurExt_MatPre!A1" xr:uid="{1260F6D7-65B4-4350-A20F-484E96C764E2}"/>
    <hyperlink ref="A34" location="SITMON!A1" display="SITMON" xr:uid="{2983B285-62A6-4952-AEB9-E046E078A085}"/>
    <hyperlink ref="B34" location="SITMON!A1" display="SITMON!A1" xr:uid="{0BAD6D9F-ED2C-4540-8DD7-E100F32356A7}"/>
    <hyperlink ref="A4" location="RESUME!A1" display="RESUME" xr:uid="{07CBEEA6-3983-4837-93C9-D47B351F1805}"/>
    <hyperlink ref="B4" location="RESUME!A1" display="RESUME!A1" xr:uid="{99A61853-AD33-4B16-BA0F-551ADC9FDA61}"/>
    <hyperlink ref="B8" location="SectReel_Annexe_CNT!A1" display="SectReel_Annexe_CNT!A1" xr:uid="{C1364468-CADB-4FCC-9D70-DD272EDF6296}"/>
    <hyperlink ref="A8" location="SectReel_Annexe_CNT!A1" display="SectReel_Annexe_CNT" xr:uid="{ACE76903-D379-4126-958B-DD21ECF971B3}"/>
    <hyperlink ref="A30" location="Sect_Ext_Annexe_CE!A1" display="Sect_Ext_Annexe_CE" xr:uid="{F2F19FD4-F319-4744-BA48-49B1A686E392}"/>
    <hyperlink ref="B30" location="Sect_Ext_Annexe_CE!A1" display="Sect_Ext_Annexe_CE!A1" xr:uid="{25AD1F3B-F0F9-442B-8E51-98A8E0361AFB}"/>
    <hyperlink ref="A36" location="'Définitions &amp; abréviations'!A1" display="Définitions &amp; abréviations" xr:uid="{D65C4BF1-A2EA-4C62-975E-A49C8C23F9C0}"/>
    <hyperlink ref="A38" location="Répartition!A1" display="Répartition" xr:uid="{BB67DC36-5C71-405C-AAD2-79C85B32A93A}"/>
    <hyperlink ref="A18" location="SectReel_AnnexeAgri!A1" display="Agriculture (Tableaux annexes)" xr:uid="{44E7E0EA-9036-478B-A2BC-D224C1F3D8EC}"/>
    <hyperlink ref="B18" location="SectReel_AnnexeAgri!A1" display="SectReel_AnnexeAgri!A1" xr:uid="{CEB9150C-379F-448B-8A24-A257D260612B}"/>
  </hyperlinks>
  <pageMargins left="0.70866141732283472" right="0.70866141732283472" top="0.74803149606299213" bottom="0.74803149606299213" header="0.31496062992125984" footer="0.31496062992125984"/>
  <pageSetup scale="94" orientation="portrait" useFirstPageNumber="1" r:id="rId1"/>
  <headerFooter>
    <oddHeader>&amp;LComité de Prévision et de Conjoncture&amp;RTableau de bord de l’économie - 2ème trimestre 2024</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EA99-646F-4950-9FCD-43A81253FBEC}">
  <sheetPr codeName="Feuil20">
    <tabColor rgb="FF00CC00"/>
  </sheetPr>
  <dimension ref="A1:D43"/>
  <sheetViews>
    <sheetView tabSelected="1" view="pageBreakPreview" topLeftCell="A13" zoomScaleNormal="100" zoomScaleSheetLayoutView="100" workbookViewId="0">
      <selection activeCell="G37" sqref="G37"/>
    </sheetView>
  </sheetViews>
  <sheetFormatPr baseColWidth="10" defaultColWidth="11.44140625" defaultRowHeight="12.3"/>
  <cols>
    <col min="1" max="1" width="11.44140625" style="765"/>
    <col min="2" max="2" width="32.27734375" style="765" customWidth="1"/>
    <col min="3" max="3" width="63.27734375" style="765" customWidth="1"/>
    <col min="4" max="4" width="20.1640625" style="765" customWidth="1"/>
    <col min="5" max="16384" width="11.44140625" style="765"/>
  </cols>
  <sheetData>
    <row r="1" spans="1:4" s="537" customFormat="1" ht="16" customHeight="1">
      <c r="A1" s="752"/>
    </row>
    <row r="2" spans="1:4" s="186" customFormat="1" ht="20.100000000000001" customHeight="1">
      <c r="B2" s="770"/>
      <c r="C2" s="771"/>
      <c r="D2" s="772"/>
    </row>
    <row r="3" spans="1:4" s="186" customFormat="1" ht="20.100000000000001" customHeight="1">
      <c r="B3" s="773"/>
      <c r="C3" s="774"/>
      <c r="D3" s="775"/>
    </row>
    <row r="4" spans="1:4" s="186" customFormat="1" ht="20.100000000000001" customHeight="1">
      <c r="B4" s="773"/>
      <c r="C4" s="774"/>
      <c r="D4" s="775"/>
    </row>
    <row r="5" spans="1:4" s="186" customFormat="1" ht="21.75" customHeight="1">
      <c r="B5" s="773"/>
      <c r="C5" s="774"/>
      <c r="D5" s="775"/>
    </row>
    <row r="6" spans="1:4">
      <c r="B6" s="764"/>
      <c r="D6" s="766"/>
    </row>
    <row r="7" spans="1:4">
      <c r="B7" s="776"/>
      <c r="D7" s="766"/>
    </row>
    <row r="8" spans="1:4" ht="22.5">
      <c r="B8" s="777" t="s">
        <v>442</v>
      </c>
      <c r="C8" s="778" t="s">
        <v>443</v>
      </c>
      <c r="D8" s="779" t="s">
        <v>444</v>
      </c>
    </row>
    <row r="9" spans="1:4" ht="12.75" customHeight="1">
      <c r="B9" s="777"/>
      <c r="C9" s="778"/>
      <c r="D9" s="779"/>
    </row>
    <row r="10" spans="1:4" ht="12.75" customHeight="1">
      <c r="B10" s="780" t="s">
        <v>445</v>
      </c>
      <c r="C10" s="925" t="s">
        <v>446</v>
      </c>
      <c r="D10" s="926" t="s">
        <v>447</v>
      </c>
    </row>
    <row r="11" spans="1:4" ht="12.75" customHeight="1">
      <c r="B11" s="780" t="s">
        <v>448</v>
      </c>
      <c r="C11" s="925"/>
      <c r="D11" s="926"/>
    </row>
    <row r="12" spans="1:4" ht="14.1">
      <c r="B12" s="780"/>
      <c r="C12" s="781"/>
      <c r="D12" s="782"/>
    </row>
    <row r="13" spans="1:4" ht="14.1">
      <c r="B13" s="780" t="s">
        <v>448</v>
      </c>
      <c r="C13" s="781" t="s">
        <v>449</v>
      </c>
      <c r="D13" s="782" t="s">
        <v>447</v>
      </c>
    </row>
    <row r="14" spans="1:4" ht="14.1">
      <c r="B14" s="780"/>
      <c r="C14" s="781"/>
      <c r="D14" s="782"/>
    </row>
    <row r="15" spans="1:4" ht="14.1">
      <c r="B15" s="780" t="s">
        <v>450</v>
      </c>
      <c r="C15" s="781" t="s">
        <v>451</v>
      </c>
      <c r="D15" s="782" t="s">
        <v>452</v>
      </c>
    </row>
    <row r="16" spans="1:4" ht="14.1">
      <c r="B16" s="780"/>
      <c r="C16" s="781"/>
      <c r="D16" s="782"/>
    </row>
    <row r="17" spans="2:4" ht="14.1">
      <c r="B17" s="780" t="s">
        <v>453</v>
      </c>
      <c r="C17" s="781" t="s">
        <v>454</v>
      </c>
      <c r="D17" s="782" t="s">
        <v>455</v>
      </c>
    </row>
    <row r="18" spans="2:4" ht="14.1">
      <c r="B18" s="780"/>
      <c r="C18" s="781"/>
      <c r="D18" s="782"/>
    </row>
    <row r="19" spans="2:4" ht="14.1">
      <c r="B19" s="780" t="s">
        <v>456</v>
      </c>
      <c r="C19" s="781" t="s">
        <v>130</v>
      </c>
      <c r="D19" s="782" t="s">
        <v>447</v>
      </c>
    </row>
    <row r="20" spans="2:4" ht="14.1">
      <c r="B20" s="780"/>
      <c r="C20" s="781"/>
      <c r="D20" s="782"/>
    </row>
    <row r="21" spans="2:4" ht="14.1">
      <c r="B21" s="780" t="s">
        <v>457</v>
      </c>
      <c r="C21" s="781" t="s">
        <v>458</v>
      </c>
      <c r="D21" s="782" t="s">
        <v>447</v>
      </c>
    </row>
    <row r="22" spans="2:4" ht="14.1">
      <c r="B22" s="780"/>
      <c r="C22" s="781"/>
      <c r="D22" s="782"/>
    </row>
    <row r="23" spans="2:4" ht="13.5" customHeight="1">
      <c r="B23" s="780" t="s">
        <v>450</v>
      </c>
      <c r="C23" s="781" t="s">
        <v>459</v>
      </c>
      <c r="D23" s="782" t="s">
        <v>452</v>
      </c>
    </row>
    <row r="24" spans="2:4" ht="13.5" customHeight="1">
      <c r="B24" s="780"/>
      <c r="C24" s="781"/>
      <c r="D24" s="782"/>
    </row>
    <row r="25" spans="2:4" ht="14.1">
      <c r="B25" s="780" t="s">
        <v>453</v>
      </c>
      <c r="C25" s="781" t="s">
        <v>460</v>
      </c>
      <c r="D25" s="782" t="s">
        <v>455</v>
      </c>
    </row>
    <row r="26" spans="2:4" ht="13.8">
      <c r="B26" s="764"/>
      <c r="C26" s="781"/>
      <c r="D26" s="782"/>
    </row>
    <row r="27" spans="2:4" ht="14.1">
      <c r="B27" s="783" t="s">
        <v>461</v>
      </c>
      <c r="C27" s="925" t="s">
        <v>462</v>
      </c>
      <c r="D27" s="782" t="s">
        <v>463</v>
      </c>
    </row>
    <row r="28" spans="2:4" ht="14.1">
      <c r="B28" s="780" t="s">
        <v>464</v>
      </c>
      <c r="C28" s="925"/>
      <c r="D28" s="782" t="s">
        <v>465</v>
      </c>
    </row>
    <row r="29" spans="2:4" ht="14.1">
      <c r="B29" s="783" t="s">
        <v>466</v>
      </c>
      <c r="C29" s="925"/>
      <c r="D29" s="782" t="s">
        <v>465</v>
      </c>
    </row>
    <row r="30" spans="2:4" ht="14.1">
      <c r="B30" s="780"/>
      <c r="C30" s="781"/>
      <c r="D30" s="782"/>
    </row>
    <row r="31" spans="2:4" ht="14.1">
      <c r="B31" s="780" t="s">
        <v>467</v>
      </c>
      <c r="C31" s="781" t="s">
        <v>18</v>
      </c>
      <c r="D31" s="782" t="s">
        <v>401</v>
      </c>
    </row>
    <row r="32" spans="2:4" ht="14.1">
      <c r="B32" s="780"/>
      <c r="C32" s="781"/>
      <c r="D32" s="782"/>
    </row>
    <row r="33" spans="2:4" ht="14.1">
      <c r="B33" s="780" t="s">
        <v>467</v>
      </c>
      <c r="C33" s="781" t="s">
        <v>468</v>
      </c>
      <c r="D33" s="782" t="s">
        <v>401</v>
      </c>
    </row>
    <row r="34" spans="2:4" ht="14.1">
      <c r="B34" s="780"/>
      <c r="C34" s="781"/>
      <c r="D34" s="782"/>
    </row>
    <row r="35" spans="2:4" ht="14.1">
      <c r="B35" s="780" t="s">
        <v>469</v>
      </c>
      <c r="C35" s="781" t="s">
        <v>470</v>
      </c>
      <c r="D35" s="782" t="s">
        <v>447</v>
      </c>
    </row>
    <row r="36" spans="2:4" ht="14.1">
      <c r="B36" s="780"/>
      <c r="C36" s="781"/>
      <c r="D36" s="782"/>
    </row>
    <row r="37" spans="2:4" ht="14.1">
      <c r="B37" s="780" t="s">
        <v>471</v>
      </c>
      <c r="C37" s="781" t="s">
        <v>472</v>
      </c>
      <c r="D37" s="782" t="s">
        <v>473</v>
      </c>
    </row>
    <row r="38" spans="2:4" ht="14.1">
      <c r="B38" s="780"/>
      <c r="C38" s="925" t="s">
        <v>474</v>
      </c>
      <c r="D38" s="926" t="s">
        <v>447</v>
      </c>
    </row>
    <row r="39" spans="2:4" ht="14.1">
      <c r="B39" s="780" t="s">
        <v>475</v>
      </c>
      <c r="C39" s="925"/>
      <c r="D39" s="926"/>
    </row>
    <row r="40" spans="2:4" ht="14.1">
      <c r="B40" s="780"/>
      <c r="C40" s="784"/>
      <c r="D40" s="785"/>
    </row>
    <row r="41" spans="2:4" ht="14.1">
      <c r="B41" s="780" t="s">
        <v>476</v>
      </c>
      <c r="C41" s="781" t="s">
        <v>477</v>
      </c>
      <c r="D41" s="785" t="s">
        <v>447</v>
      </c>
    </row>
    <row r="42" spans="2:4" ht="12.75" customHeight="1">
      <c r="B42" s="764"/>
      <c r="D42" s="766"/>
    </row>
    <row r="43" spans="2:4">
      <c r="B43" s="767"/>
      <c r="C43" s="768"/>
      <c r="D43" s="769"/>
    </row>
  </sheetData>
  <mergeCells count="5">
    <mergeCell ref="C10:C11"/>
    <mergeCell ref="D10:D11"/>
    <mergeCell ref="C27:C29"/>
    <mergeCell ref="C38:C39"/>
    <mergeCell ref="D38:D39"/>
  </mergeCells>
  <pageMargins left="0.70866141732283472" right="0.70866141732283472" top="0.74803149606299213" bottom="0.74803149606299213" header="0.31496062992125984" footer="0.31496062992125984"/>
  <pageSetup paperSize="9" scale="75" firstPageNumber="40" orientation="portrait" useFirstPageNumber="1" r:id="rId1"/>
  <headerFooter>
    <oddHeader>&amp;LComité de Prévision et de Conjoncture&amp;RTableau de bord de l'économie - 2 ème trimestre 2024</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26BD4-B88C-4AA3-9434-046429EE7A21}">
  <sheetPr codeName="Feuil3">
    <tabColor rgb="FF00B050"/>
  </sheetPr>
  <dimension ref="B1:S109"/>
  <sheetViews>
    <sheetView view="pageBreakPreview" topLeftCell="A28" zoomScaleNormal="100" zoomScaleSheetLayoutView="100" workbookViewId="0">
      <selection activeCell="G37" sqref="G37"/>
    </sheetView>
  </sheetViews>
  <sheetFormatPr baseColWidth="10" defaultColWidth="11.44140625" defaultRowHeight="13.8"/>
  <cols>
    <col min="1" max="1" width="3.5546875" style="2" customWidth="1"/>
    <col min="2" max="8" width="11.27734375" style="2" customWidth="1"/>
    <col min="9" max="9" width="11.83203125" style="2" customWidth="1"/>
    <col min="10" max="10" width="11.27734375" style="2" customWidth="1"/>
    <col min="11" max="16384" width="11.44140625" style="2"/>
  </cols>
  <sheetData>
    <row r="1" spans="2:10">
      <c r="B1" s="26"/>
      <c r="C1" s="27"/>
      <c r="D1" s="27"/>
      <c r="E1" s="27"/>
      <c r="F1" s="27"/>
      <c r="G1" s="27"/>
      <c r="H1" s="27"/>
      <c r="I1" s="27"/>
      <c r="J1" s="28"/>
    </row>
    <row r="2" spans="2:10">
      <c r="B2" s="29"/>
      <c r="J2" s="30"/>
    </row>
    <row r="3" spans="2:10">
      <c r="B3" s="29"/>
      <c r="J3" s="30"/>
    </row>
    <row r="4" spans="2:10">
      <c r="B4" s="29"/>
      <c r="J4" s="30"/>
    </row>
    <row r="5" spans="2:10">
      <c r="B5" s="29"/>
      <c r="J5" s="30"/>
    </row>
    <row r="6" spans="2:10">
      <c r="B6" s="29"/>
      <c r="J6" s="30"/>
    </row>
    <row r="7" spans="2:10">
      <c r="B7" s="29"/>
      <c r="J7" s="30"/>
    </row>
    <row r="8" spans="2:10">
      <c r="B8" s="29"/>
      <c r="J8" s="30"/>
    </row>
    <row r="9" spans="2:10">
      <c r="B9" s="29"/>
      <c r="J9" s="30"/>
    </row>
    <row r="10" spans="2:10" ht="15.75" customHeight="1">
      <c r="B10" s="29"/>
      <c r="J10" s="30"/>
    </row>
    <row r="11" spans="2:10">
      <c r="B11" s="29"/>
      <c r="J11" s="30"/>
    </row>
    <row r="12" spans="2:10">
      <c r="B12" s="29"/>
      <c r="J12" s="30"/>
    </row>
    <row r="13" spans="2:10">
      <c r="B13" s="29"/>
      <c r="J13" s="30"/>
    </row>
    <row r="14" spans="2:10">
      <c r="B14" s="29"/>
      <c r="J14" s="30"/>
    </row>
    <row r="15" spans="2:10">
      <c r="B15" s="29"/>
      <c r="J15" s="30"/>
    </row>
    <row r="16" spans="2:10">
      <c r="B16" s="29"/>
      <c r="J16" s="30"/>
    </row>
    <row r="17" spans="2:19">
      <c r="B17" s="29"/>
      <c r="J17" s="30"/>
    </row>
    <row r="18" spans="2:19">
      <c r="B18" s="29"/>
      <c r="J18" s="30"/>
    </row>
    <row r="19" spans="2:19">
      <c r="B19" s="29"/>
      <c r="J19" s="30"/>
    </row>
    <row r="20" spans="2:19">
      <c r="B20" s="29"/>
      <c r="J20" s="30"/>
    </row>
    <row r="21" spans="2:19">
      <c r="B21" s="29"/>
      <c r="J21" s="30"/>
      <c r="L21" s="2">
        <v>838182.84880624991</v>
      </c>
      <c r="M21" s="2">
        <v>817093.05339099991</v>
      </c>
      <c r="N21" s="2">
        <v>855172.63749657292</v>
      </c>
    </row>
    <row r="22" spans="2:19">
      <c r="B22" s="29"/>
      <c r="J22" s="30"/>
    </row>
    <row r="23" spans="2:19">
      <c r="B23" s="29"/>
      <c r="J23" s="30"/>
      <c r="L23" s="2">
        <v>918471.02635195712</v>
      </c>
      <c r="M23" s="2">
        <v>908637.45265812892</v>
      </c>
      <c r="N23" s="2">
        <v>1005645.7135923097</v>
      </c>
    </row>
    <row r="24" spans="2:19">
      <c r="B24" s="29"/>
      <c r="J24" s="30"/>
    </row>
    <row r="25" spans="2:19">
      <c r="B25" s="29"/>
      <c r="J25" s="30"/>
    </row>
    <row r="26" spans="2:19">
      <c r="B26" s="29"/>
      <c r="J26" s="30"/>
      <c r="L26" s="2">
        <v>873487.47973299981</v>
      </c>
      <c r="M26" s="2">
        <v>867654.34785222798</v>
      </c>
      <c r="N26" s="2">
        <v>971257.66959889105</v>
      </c>
      <c r="O26" s="2">
        <v>920916.8470879572</v>
      </c>
      <c r="P26" s="2">
        <v>903775.16969412891</v>
      </c>
      <c r="R26" s="2">
        <v>-1.8613708119285866</v>
      </c>
      <c r="S26" s="2">
        <v>3.4674440863636802</v>
      </c>
    </row>
    <row r="27" spans="2:19">
      <c r="B27" s="29"/>
      <c r="J27" s="30"/>
    </row>
    <row r="28" spans="2:19">
      <c r="B28" s="29"/>
      <c r="J28" s="30"/>
    </row>
    <row r="29" spans="2:19">
      <c r="B29" s="29"/>
      <c r="J29" s="30"/>
    </row>
    <row r="30" spans="2:19">
      <c r="B30" s="29"/>
      <c r="J30" s="30"/>
    </row>
    <row r="31" spans="2:19">
      <c r="B31" s="29"/>
      <c r="J31" s="30"/>
    </row>
    <row r="32" spans="2:19">
      <c r="B32" s="29"/>
      <c r="J32" s="30"/>
    </row>
    <row r="33" spans="2:10">
      <c r="B33" s="29"/>
      <c r="J33" s="30"/>
    </row>
    <row r="34" spans="2:10">
      <c r="B34" s="29"/>
      <c r="J34" s="30"/>
    </row>
    <row r="35" spans="2:10">
      <c r="B35" s="29"/>
      <c r="J35" s="30"/>
    </row>
    <row r="36" spans="2:10">
      <c r="B36" s="29"/>
      <c r="J36" s="30"/>
    </row>
    <row r="37" spans="2:10">
      <c r="B37" s="29"/>
      <c r="J37" s="30"/>
    </row>
    <row r="38" spans="2:10">
      <c r="B38" s="29"/>
      <c r="J38" s="30"/>
    </row>
    <row r="39" spans="2:10">
      <c r="B39" s="29"/>
      <c r="J39" s="30"/>
    </row>
    <row r="40" spans="2:10">
      <c r="B40" s="29"/>
      <c r="J40" s="30"/>
    </row>
    <row r="41" spans="2:10">
      <c r="B41" s="29"/>
      <c r="J41" s="30"/>
    </row>
    <row r="42" spans="2:10">
      <c r="B42" s="29"/>
      <c r="J42" s="30"/>
    </row>
    <row r="43" spans="2:10">
      <c r="B43" s="29"/>
      <c r="J43" s="30"/>
    </row>
    <row r="44" spans="2:10">
      <c r="B44" s="29"/>
      <c r="J44" s="30"/>
    </row>
    <row r="45" spans="2:10">
      <c r="B45" s="29"/>
      <c r="J45" s="30"/>
    </row>
    <row r="46" spans="2:10">
      <c r="B46" s="29"/>
      <c r="J46" s="30"/>
    </row>
    <row r="47" spans="2:10">
      <c r="B47" s="29"/>
      <c r="J47" s="30"/>
    </row>
    <row r="48" spans="2:10">
      <c r="B48" s="29"/>
      <c r="J48" s="30"/>
    </row>
    <row r="49" spans="2:10">
      <c r="B49" s="29"/>
      <c r="J49" s="30"/>
    </row>
    <row r="50" spans="2:10">
      <c r="B50" s="29"/>
      <c r="J50" s="30"/>
    </row>
    <row r="51" spans="2:10">
      <c r="B51" s="29"/>
      <c r="J51" s="30"/>
    </row>
    <row r="52" spans="2:10">
      <c r="B52" s="29"/>
      <c r="J52" s="30"/>
    </row>
    <row r="53" spans="2:10">
      <c r="B53" s="29"/>
      <c r="J53" s="30"/>
    </row>
    <row r="54" spans="2:10">
      <c r="B54" s="29"/>
      <c r="J54" s="30"/>
    </row>
    <row r="55" spans="2:10">
      <c r="B55" s="29"/>
      <c r="J55" s="30"/>
    </row>
    <row r="56" spans="2:10">
      <c r="B56" s="29"/>
      <c r="J56" s="30"/>
    </row>
    <row r="57" spans="2:10">
      <c r="B57" s="31"/>
      <c r="C57" s="32"/>
      <c r="D57" s="32"/>
      <c r="E57" s="32"/>
      <c r="F57" s="32"/>
      <c r="G57" s="32"/>
      <c r="H57" s="32"/>
      <c r="I57" s="32"/>
      <c r="J57" s="33"/>
    </row>
    <row r="87" spans="2:10" ht="17.399999999999999">
      <c r="B87" s="5"/>
      <c r="C87" s="5"/>
      <c r="D87" s="5"/>
      <c r="E87" s="5"/>
      <c r="F87" s="5"/>
      <c r="G87" s="5"/>
      <c r="H87" s="5"/>
      <c r="I87" s="5"/>
      <c r="J87" s="5"/>
    </row>
    <row r="88" spans="2:10" ht="17.399999999999999">
      <c r="B88" s="5"/>
      <c r="C88" s="5"/>
      <c r="D88" s="5"/>
      <c r="E88" s="5"/>
      <c r="F88" s="5"/>
      <c r="G88" s="5"/>
      <c r="H88" s="5"/>
      <c r="I88" s="5"/>
      <c r="J88" s="5"/>
    </row>
    <row r="89" spans="2:10" ht="17.399999999999999">
      <c r="B89" s="5"/>
      <c r="C89" s="5"/>
      <c r="D89" s="5"/>
      <c r="E89" s="5"/>
      <c r="F89" s="5"/>
      <c r="G89" s="5"/>
      <c r="H89" s="5"/>
      <c r="I89" s="5"/>
      <c r="J89" s="5"/>
    </row>
    <row r="90" spans="2:10" ht="17.399999999999999">
      <c r="B90" s="5"/>
      <c r="C90" s="5"/>
      <c r="D90" s="5"/>
      <c r="E90" s="5"/>
      <c r="F90" s="5"/>
      <c r="G90" s="5"/>
      <c r="H90" s="5"/>
      <c r="I90" s="5"/>
      <c r="J90" s="5"/>
    </row>
    <row r="91" spans="2:10" ht="17.399999999999999">
      <c r="B91" s="5"/>
      <c r="C91" s="5"/>
      <c r="D91" s="5"/>
      <c r="E91" s="5"/>
      <c r="F91" s="5"/>
      <c r="G91" s="5"/>
      <c r="H91" s="5"/>
      <c r="I91" s="5"/>
      <c r="J91" s="5"/>
    </row>
    <row r="92" spans="2:10" ht="17.399999999999999">
      <c r="B92" s="5"/>
      <c r="C92" s="5"/>
      <c r="D92" s="5"/>
      <c r="E92" s="5"/>
      <c r="F92" s="5"/>
      <c r="G92" s="5"/>
      <c r="H92" s="5"/>
      <c r="I92" s="5"/>
      <c r="J92" s="5"/>
    </row>
    <row r="93" spans="2:10" ht="17.399999999999999">
      <c r="B93" s="5"/>
      <c r="C93" s="5"/>
      <c r="D93" s="5"/>
      <c r="E93" s="5"/>
      <c r="F93" s="5"/>
      <c r="G93" s="5"/>
      <c r="H93" s="5"/>
      <c r="I93" s="5"/>
      <c r="J93" s="5"/>
    </row>
    <row r="94" spans="2:10" ht="17.399999999999999">
      <c r="B94" s="5"/>
      <c r="C94" s="5"/>
      <c r="D94" s="5"/>
      <c r="E94" s="5"/>
      <c r="F94" s="5"/>
      <c r="G94" s="5"/>
      <c r="H94" s="5"/>
      <c r="I94" s="5"/>
      <c r="J94" s="5"/>
    </row>
    <row r="95" spans="2:10" ht="17.399999999999999">
      <c r="B95" s="5"/>
      <c r="C95" s="5"/>
      <c r="D95" s="5"/>
      <c r="E95" s="5"/>
      <c r="F95" s="5"/>
      <c r="G95" s="5"/>
      <c r="H95" s="5"/>
      <c r="I95" s="5"/>
      <c r="J95" s="5"/>
    </row>
    <row r="96" spans="2:10" ht="17.399999999999999">
      <c r="B96" s="5"/>
      <c r="C96" s="5"/>
      <c r="D96" s="5"/>
      <c r="E96" s="5"/>
      <c r="F96" s="5"/>
      <c r="G96" s="5"/>
      <c r="H96" s="5"/>
      <c r="I96" s="5"/>
      <c r="J96" s="5"/>
    </row>
    <row r="97" spans="2:10" ht="17.399999999999999">
      <c r="B97" s="5"/>
      <c r="C97" s="5"/>
      <c r="D97" s="5"/>
      <c r="E97" s="5"/>
      <c r="F97" s="5"/>
      <c r="G97" s="5"/>
      <c r="H97" s="5"/>
      <c r="I97" s="5"/>
      <c r="J97" s="5"/>
    </row>
    <row r="98" spans="2:10" ht="17.399999999999999">
      <c r="B98" s="5"/>
      <c r="C98" s="5"/>
      <c r="D98" s="5"/>
      <c r="E98" s="5"/>
      <c r="F98" s="5"/>
      <c r="G98" s="5"/>
      <c r="H98" s="5"/>
      <c r="I98" s="5"/>
      <c r="J98" s="5"/>
    </row>
    <row r="99" spans="2:10" ht="17.399999999999999">
      <c r="B99" s="5"/>
      <c r="C99" s="5"/>
      <c r="D99" s="5"/>
      <c r="E99" s="5"/>
      <c r="F99" s="5"/>
      <c r="G99" s="5"/>
      <c r="H99" s="5"/>
      <c r="I99" s="5"/>
      <c r="J99" s="5"/>
    </row>
    <row r="100" spans="2:10" ht="17.399999999999999">
      <c r="B100" s="5"/>
      <c r="C100" s="5"/>
      <c r="D100" s="5"/>
      <c r="E100" s="5"/>
      <c r="F100" s="5"/>
      <c r="G100" s="5"/>
      <c r="H100" s="5"/>
      <c r="I100" s="5"/>
      <c r="J100" s="5"/>
    </row>
    <row r="101" spans="2:10" ht="17.399999999999999">
      <c r="B101" s="5"/>
      <c r="C101" s="5"/>
      <c r="D101" s="5"/>
      <c r="E101" s="5"/>
      <c r="F101" s="5"/>
      <c r="G101" s="5"/>
      <c r="H101" s="5"/>
      <c r="I101" s="5"/>
      <c r="J101" s="5"/>
    </row>
    <row r="102" spans="2:10" ht="17.399999999999999">
      <c r="B102" s="5"/>
      <c r="C102" s="5"/>
      <c r="D102" s="5"/>
      <c r="E102" s="5"/>
      <c r="F102" s="5"/>
      <c r="G102" s="5"/>
      <c r="H102" s="5"/>
      <c r="I102" s="5"/>
      <c r="J102" s="5"/>
    </row>
    <row r="103" spans="2:10" ht="17.399999999999999">
      <c r="B103" s="5"/>
      <c r="C103" s="5"/>
      <c r="D103" s="5"/>
      <c r="E103" s="5"/>
      <c r="F103" s="5"/>
      <c r="G103" s="5"/>
      <c r="H103" s="5"/>
      <c r="I103" s="5"/>
      <c r="J103" s="5"/>
    </row>
    <row r="104" spans="2:10" ht="17.399999999999999">
      <c r="B104" s="5"/>
      <c r="C104" s="5"/>
      <c r="D104" s="5"/>
      <c r="E104" s="5"/>
      <c r="F104" s="5"/>
      <c r="G104" s="5"/>
      <c r="H104" s="5"/>
      <c r="I104" s="5"/>
      <c r="J104" s="5"/>
    </row>
    <row r="105" spans="2:10" ht="17.399999999999999">
      <c r="B105" s="5"/>
      <c r="C105" s="5"/>
      <c r="D105" s="5"/>
      <c r="E105" s="5"/>
      <c r="F105" s="5"/>
      <c r="G105" s="5"/>
      <c r="H105" s="5"/>
      <c r="I105" s="5"/>
      <c r="J105" s="5"/>
    </row>
    <row r="106" spans="2:10" ht="17.399999999999999">
      <c r="B106" s="5"/>
      <c r="C106" s="5"/>
      <c r="D106" s="5"/>
      <c r="E106" s="5"/>
      <c r="F106" s="5"/>
      <c r="G106" s="5"/>
      <c r="H106" s="5"/>
      <c r="I106" s="5"/>
      <c r="J106" s="5"/>
    </row>
    <row r="107" spans="2:10" ht="17.399999999999999">
      <c r="B107" s="5"/>
      <c r="C107" s="5"/>
      <c r="D107" s="5"/>
      <c r="E107" s="5"/>
      <c r="F107" s="5"/>
      <c r="G107" s="5"/>
      <c r="H107" s="5"/>
      <c r="I107" s="5"/>
      <c r="J107" s="5"/>
    </row>
    <row r="108" spans="2:10" ht="17.399999999999999">
      <c r="B108" s="5"/>
      <c r="C108" s="5"/>
      <c r="D108" s="5"/>
      <c r="E108" s="5"/>
      <c r="F108" s="5"/>
      <c r="G108" s="5"/>
      <c r="H108" s="5"/>
      <c r="I108" s="5"/>
      <c r="J108" s="5"/>
    </row>
    <row r="109" spans="2:10" ht="17.399999999999999">
      <c r="B109" s="5"/>
      <c r="C109" s="5"/>
      <c r="D109" s="5"/>
      <c r="E109" s="5"/>
      <c r="F109" s="5"/>
      <c r="G109" s="5"/>
      <c r="H109" s="5"/>
      <c r="I109" s="5"/>
      <c r="J109" s="5"/>
    </row>
  </sheetData>
  <pageMargins left="0.70866141732283472" right="0.70866141732283472" top="0.74803149606299213" bottom="0.74803149606299213" header="0.31496062992125984" footer="0.31496062992125984"/>
  <pageSetup paperSize="9" scale="85" firstPageNumber="2" fitToHeight="0" orientation="portrait" useFirstPageNumber="1" r:id="rId1"/>
  <headerFooter>
    <oddHeader>&amp;LComité de Prévision et de Conjoncture&amp;RTableau de bord de l’économie - 2ème trimestre 2024</oddHeader>
    <oddFooter>&amp;C&amp;"Arial,Normal"&amp;P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EA56-9FB8-4AE9-A957-9581A91E18DB}">
  <sheetPr codeName="Feuil4">
    <tabColor rgb="FF00B050"/>
  </sheetPr>
  <dimension ref="A1:X53"/>
  <sheetViews>
    <sheetView view="pageBreakPreview" topLeftCell="A22" zoomScale="160" zoomScaleNormal="100" zoomScaleSheetLayoutView="160" zoomScalePageLayoutView="110" workbookViewId="0">
      <selection activeCell="G37" sqref="G37"/>
    </sheetView>
  </sheetViews>
  <sheetFormatPr baseColWidth="10" defaultColWidth="11.44140625" defaultRowHeight="13.8"/>
  <cols>
    <col min="1" max="1" width="11.44140625" style="29"/>
    <col min="2" max="3" width="10.83203125" style="2" customWidth="1"/>
    <col min="4" max="4" width="11.44140625" style="2"/>
    <col min="5" max="7" width="10.83203125" style="2" customWidth="1"/>
    <col min="8" max="8" width="10.71875" style="30" customWidth="1"/>
    <col min="9" max="10" width="2.1640625" style="2" hidden="1" customWidth="1"/>
    <col min="11" max="11" width="3" style="2" hidden="1" customWidth="1"/>
    <col min="12" max="13" width="2.44140625" style="2" hidden="1" customWidth="1"/>
    <col min="14" max="14" width="3.1640625" style="2" hidden="1" customWidth="1"/>
    <col min="15" max="15" width="1.44140625" style="2" hidden="1" customWidth="1"/>
    <col min="16" max="16" width="2" style="2" hidden="1" customWidth="1"/>
    <col min="17" max="17" width="11.44140625" style="2" customWidth="1"/>
    <col min="18" max="18" width="8.44140625" style="2" customWidth="1"/>
    <col min="19" max="19" width="5.5546875" style="2" customWidth="1"/>
    <col min="20" max="24" width="11.44140625" style="2"/>
    <col min="25" max="25" width="10.83203125" style="2" customWidth="1"/>
    <col min="26" max="27" width="11.44140625" style="2"/>
    <col min="28" max="28" width="10.83203125" style="2" customWidth="1"/>
    <col min="29" max="16384" width="11.44140625" style="2"/>
  </cols>
  <sheetData>
    <row r="1" spans="1:24" ht="16.8">
      <c r="A1" s="821" t="s">
        <v>21</v>
      </c>
      <c r="B1" s="822"/>
      <c r="C1" s="822"/>
      <c r="D1" s="822"/>
      <c r="E1" s="822"/>
      <c r="F1" s="822"/>
      <c r="G1" s="822"/>
      <c r="H1" s="823"/>
      <c r="I1" s="34"/>
      <c r="J1" s="35"/>
      <c r="K1" s="35"/>
      <c r="L1" s="35"/>
      <c r="M1" s="35"/>
      <c r="N1" s="35"/>
      <c r="O1" s="35"/>
      <c r="P1" s="35"/>
      <c r="Q1" s="36"/>
      <c r="R1" s="36"/>
      <c r="S1" s="36"/>
      <c r="T1" s="36"/>
      <c r="U1" s="36"/>
      <c r="V1" s="36"/>
      <c r="W1" s="36"/>
      <c r="X1" s="36"/>
    </row>
    <row r="2" spans="1:24">
      <c r="T2" s="29"/>
    </row>
    <row r="3" spans="1:24">
      <c r="Q3" s="2" t="s">
        <v>22</v>
      </c>
      <c r="S3" s="37">
        <v>6.1065201646910428E-3</v>
      </c>
      <c r="T3" s="29"/>
    </row>
    <row r="4" spans="1:24">
      <c r="Q4" s="2" t="s">
        <v>23</v>
      </c>
      <c r="S4" s="786">
        <v>5.0205183742588803E-2</v>
      </c>
      <c r="T4" s="29"/>
    </row>
    <row r="5" spans="1:24">
      <c r="Q5" s="2" t="s">
        <v>24</v>
      </c>
      <c r="S5" s="39">
        <v>3.1559647254464807E-2</v>
      </c>
      <c r="T5" s="29"/>
    </row>
    <row r="6" spans="1:24">
      <c r="Q6" s="2" t="s">
        <v>25</v>
      </c>
      <c r="S6" s="40">
        <v>3.8566978079920711E-2</v>
      </c>
      <c r="T6" s="29"/>
    </row>
    <row r="7" spans="1:24">
      <c r="T7" s="29"/>
    </row>
    <row r="8" spans="1:24">
      <c r="T8" s="29"/>
    </row>
    <row r="9" spans="1:24">
      <c r="T9" s="29"/>
    </row>
    <row r="10" spans="1:24">
      <c r="T10" s="29"/>
    </row>
    <row r="11" spans="1:24">
      <c r="T11" s="29"/>
    </row>
    <row r="12" spans="1:24" ht="14.1">
      <c r="Q12" s="41" t="s">
        <v>26</v>
      </c>
    </row>
    <row r="13" spans="1:24">
      <c r="Q13" s="41"/>
    </row>
    <row r="14" spans="1:24">
      <c r="Q14" s="41"/>
    </row>
    <row r="15" spans="1:24">
      <c r="Q15" s="2" t="s">
        <v>27</v>
      </c>
      <c r="R15" s="2">
        <v>476.99873617649121</v>
      </c>
    </row>
    <row r="17" spans="17:20">
      <c r="Q17" s="2" t="s">
        <v>28</v>
      </c>
      <c r="R17" s="2">
        <v>604.54983142181209</v>
      </c>
    </row>
    <row r="18" spans="17:20">
      <c r="Q18" s="2" t="s">
        <v>29</v>
      </c>
      <c r="R18" s="2">
        <v>1239.0781861683993</v>
      </c>
    </row>
    <row r="29" spans="17:20">
      <c r="Q29" s="41" t="s">
        <v>30</v>
      </c>
      <c r="R29" s="2">
        <v>3306.2274788220689</v>
      </c>
    </row>
    <row r="30" spans="17:20">
      <c r="Q30" s="2" t="s">
        <v>31</v>
      </c>
      <c r="R30" s="2">
        <v>2612.7416853129921</v>
      </c>
    </row>
    <row r="31" spans="17:20">
      <c r="T31" s="29"/>
    </row>
    <row r="32" spans="17:20">
      <c r="T32" s="29"/>
    </row>
    <row r="33" spans="20:20">
      <c r="T33" s="29"/>
    </row>
    <row r="34" spans="20:20">
      <c r="T34" s="29"/>
    </row>
    <row r="35" spans="20:20">
      <c r="T35" s="29"/>
    </row>
    <row r="36" spans="20:20">
      <c r="T36" s="29"/>
    </row>
    <row r="37" spans="20:20">
      <c r="T37" s="29"/>
    </row>
    <row r="38" spans="20:20">
      <c r="T38" s="29"/>
    </row>
    <row r="39" spans="20:20">
      <c r="T39" s="29"/>
    </row>
    <row r="40" spans="20:20">
      <c r="T40" s="29"/>
    </row>
    <row r="41" spans="20:20">
      <c r="T41" s="29"/>
    </row>
    <row r="42" spans="20:20">
      <c r="T42" s="29"/>
    </row>
    <row r="43" spans="20:20">
      <c r="T43" s="29"/>
    </row>
    <row r="44" spans="20:20">
      <c r="T44" s="29"/>
    </row>
    <row r="45" spans="20:20">
      <c r="T45" s="29"/>
    </row>
    <row r="46" spans="20:20">
      <c r="T46" s="29"/>
    </row>
    <row r="47" spans="20:20">
      <c r="T47" s="29"/>
    </row>
    <row r="48" spans="20:20">
      <c r="T48" s="29"/>
    </row>
    <row r="49" spans="1:20">
      <c r="T49" s="29"/>
    </row>
    <row r="50" spans="1:20">
      <c r="T50" s="29"/>
    </row>
    <row r="51" spans="1:20">
      <c r="T51" s="29"/>
    </row>
    <row r="52" spans="1:20">
      <c r="T52" s="29"/>
    </row>
    <row r="53" spans="1:20" ht="18.3" thickBot="1">
      <c r="A53" s="42" t="s">
        <v>32</v>
      </c>
      <c r="B53" s="43"/>
      <c r="C53" s="43"/>
      <c r="D53" s="43"/>
      <c r="E53" s="43"/>
      <c r="F53" s="43"/>
      <c r="G53" s="43"/>
      <c r="H53" s="44"/>
      <c r="I53" s="45"/>
      <c r="J53" s="45"/>
      <c r="K53" s="45"/>
      <c r="L53" s="45"/>
      <c r="M53" s="45"/>
      <c r="N53" s="45"/>
      <c r="O53" s="45"/>
      <c r="P53" s="45"/>
      <c r="T53" s="29"/>
    </row>
  </sheetData>
  <mergeCells count="1">
    <mergeCell ref="A1:H1"/>
  </mergeCells>
  <pageMargins left="0.70866141732283472" right="0.70866141732283472" top="0.74803149606299213" bottom="0.74803149606299213" header="0.31496062992125984" footer="0.31496062992125984"/>
  <pageSetup paperSize="9" scale="94" firstPageNumber="3" orientation="portrait" useFirstPageNumber="1" r:id="rId1"/>
  <headerFooter>
    <oddHeader>&amp;LComité de Prévision et de Conjoncture&amp;RTableau de bord de l’économie - 2ème trimestre 2024</oddHeader>
    <oddFooter>&amp;C&amp;"Arial,Normal"&amp;P</oddFooter>
  </headerFooter>
  <rowBreaks count="1" manualBreakCount="1">
    <brk id="53"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864F-03CF-4908-92BA-62048DFD5D53}">
  <sheetPr codeName="Feuil5">
    <tabColor rgb="FF00B050"/>
  </sheetPr>
  <dimension ref="A2:N69"/>
  <sheetViews>
    <sheetView view="pageBreakPreview" zoomScale="110" zoomScaleNormal="100" zoomScaleSheetLayoutView="110" zoomScalePageLayoutView="120" workbookViewId="0">
      <selection activeCell="G37" sqref="G37"/>
    </sheetView>
  </sheetViews>
  <sheetFormatPr baseColWidth="10" defaultColWidth="11" defaultRowHeight="12.3"/>
  <cols>
    <col min="1" max="1" width="25.5546875" style="107" customWidth="1"/>
    <col min="2" max="6" width="7.5546875" style="46" customWidth="1"/>
    <col min="7" max="7" width="1.1640625" style="46" customWidth="1"/>
    <col min="8" max="8" width="6.27734375" style="46" customWidth="1"/>
    <col min="9" max="9" width="8.44140625" style="46" customWidth="1"/>
    <col min="10" max="11" width="6.27734375" style="46" customWidth="1"/>
    <col min="12" max="12" width="2.27734375" style="46" customWidth="1"/>
    <col min="13" max="16384" width="11" style="46"/>
  </cols>
  <sheetData>
    <row r="2" spans="1:14">
      <c r="A2" s="824" t="s">
        <v>33</v>
      </c>
      <c r="B2" s="825"/>
      <c r="C2" s="825"/>
      <c r="D2" s="825"/>
      <c r="E2" s="825"/>
      <c r="F2" s="825"/>
      <c r="G2" s="825"/>
      <c r="H2" s="825"/>
      <c r="I2" s="825"/>
      <c r="J2" s="825"/>
      <c r="K2" s="825"/>
    </row>
    <row r="3" spans="1:14">
      <c r="A3" s="825"/>
      <c r="B3" s="825"/>
      <c r="C3" s="825"/>
      <c r="D3" s="825"/>
      <c r="E3" s="825"/>
      <c r="F3" s="825"/>
      <c r="G3" s="825"/>
      <c r="H3" s="825"/>
      <c r="I3" s="825"/>
      <c r="J3" s="825"/>
      <c r="K3" s="825"/>
    </row>
    <row r="4" spans="1:14" ht="12.6" thickBot="1">
      <c r="A4" s="47"/>
      <c r="B4" s="48">
        <v>4</v>
      </c>
      <c r="C4" s="48">
        <v>3</v>
      </c>
      <c r="D4" s="48">
        <v>2</v>
      </c>
      <c r="E4" s="48">
        <v>1</v>
      </c>
      <c r="F4" s="48">
        <v>0</v>
      </c>
      <c r="G4" s="49"/>
      <c r="H4" s="49"/>
      <c r="I4" s="49"/>
    </row>
    <row r="5" spans="1:14" ht="26.5" customHeight="1">
      <c r="A5" s="50" t="s">
        <v>34</v>
      </c>
      <c r="B5" s="51" t="s">
        <v>478</v>
      </c>
      <c r="C5" s="52" t="s">
        <v>479</v>
      </c>
      <c r="D5" s="52" t="s">
        <v>480</v>
      </c>
      <c r="E5" s="52" t="s">
        <v>481</v>
      </c>
      <c r="F5" s="53" t="s">
        <v>482</v>
      </c>
      <c r="G5" s="54"/>
      <c r="H5" s="826" t="s">
        <v>35</v>
      </c>
      <c r="I5" s="827"/>
      <c r="J5" s="828" t="s">
        <v>36</v>
      </c>
      <c r="K5" s="829"/>
    </row>
    <row r="6" spans="1:14" ht="36.9">
      <c r="A6" s="55" t="s">
        <v>37</v>
      </c>
      <c r="B6" s="56">
        <v>2023</v>
      </c>
      <c r="C6" s="57">
        <v>2023</v>
      </c>
      <c r="D6" s="57">
        <v>2023</v>
      </c>
      <c r="E6" s="57">
        <v>2024</v>
      </c>
      <c r="F6" s="58">
        <v>2024</v>
      </c>
      <c r="G6" s="59"/>
      <c r="H6" s="60" t="s">
        <v>38</v>
      </c>
      <c r="I6" s="61" t="s">
        <v>39</v>
      </c>
      <c r="J6" s="62" t="s">
        <v>40</v>
      </c>
      <c r="K6" s="61" t="s">
        <v>41</v>
      </c>
    </row>
    <row r="7" spans="1:14">
      <c r="A7" s="63"/>
      <c r="B7" s="64"/>
      <c r="C7" s="65"/>
      <c r="D7" s="65"/>
      <c r="E7" s="65"/>
      <c r="F7" s="66"/>
      <c r="G7" s="67"/>
      <c r="H7" s="68"/>
      <c r="I7" s="69"/>
      <c r="J7" s="70"/>
      <c r="K7" s="71"/>
    </row>
    <row r="8" spans="1:14">
      <c r="A8" s="72" t="s">
        <v>42</v>
      </c>
      <c r="B8" s="73">
        <v>437.58373459796115</v>
      </c>
      <c r="C8" s="74">
        <v>444.65291248480059</v>
      </c>
      <c r="D8" s="75">
        <v>445.15436202590263</v>
      </c>
      <c r="E8" s="74">
        <v>473.43874156302462</v>
      </c>
      <c r="F8" s="76">
        <v>476.99873617649121</v>
      </c>
      <c r="G8" s="77"/>
      <c r="H8" s="78">
        <v>0.75194408503906907</v>
      </c>
      <c r="I8" s="79">
        <v>9.007419257652117</v>
      </c>
      <c r="J8" s="80">
        <v>0.12879714626001698</v>
      </c>
      <c r="K8" s="79">
        <v>1.46708470850121</v>
      </c>
      <c r="M8" s="81"/>
      <c r="N8" s="81"/>
    </row>
    <row r="9" spans="1:14">
      <c r="A9" s="82" t="s">
        <v>9</v>
      </c>
      <c r="B9" s="83">
        <v>290.57404579351714</v>
      </c>
      <c r="C9" s="84">
        <v>295.95983343629609</v>
      </c>
      <c r="D9" s="85">
        <v>296.11821247810678</v>
      </c>
      <c r="E9" s="84">
        <v>318.22651489143567</v>
      </c>
      <c r="F9" s="86">
        <v>320.67096396856556</v>
      </c>
      <c r="G9" s="87"/>
      <c r="H9" s="88">
        <v>0.76814751843159446</v>
      </c>
      <c r="I9" s="89">
        <v>10.357744819520253</v>
      </c>
      <c r="J9" s="90">
        <v>0.11010281469380138</v>
      </c>
      <c r="K9" s="89">
        <v>1.3958657306805466</v>
      </c>
      <c r="M9" s="91"/>
      <c r="N9" s="91"/>
    </row>
    <row r="10" spans="1:14" ht="24.6">
      <c r="A10" s="82" t="s">
        <v>43</v>
      </c>
      <c r="B10" s="83">
        <v>292.91076551258459</v>
      </c>
      <c r="C10" s="84">
        <v>298.59246527223507</v>
      </c>
      <c r="D10" s="85">
        <v>298.75491709753754</v>
      </c>
      <c r="E10" s="84">
        <v>321.13645006538633</v>
      </c>
      <c r="F10" s="86">
        <v>323.62723614738383</v>
      </c>
      <c r="G10" s="87"/>
      <c r="H10" s="88">
        <v>0.77561612252061707</v>
      </c>
      <c r="I10" s="89">
        <v>10.486630828008781</v>
      </c>
      <c r="J10" s="90">
        <v>0.11073471916414311</v>
      </c>
      <c r="K10" s="89">
        <v>1.4115124754647621</v>
      </c>
      <c r="M10" s="91"/>
      <c r="N10" s="91"/>
    </row>
    <row r="11" spans="1:14">
      <c r="A11" s="82" t="s">
        <v>44</v>
      </c>
      <c r="B11" s="83">
        <v>4.2642643337438004</v>
      </c>
      <c r="C11" s="84">
        <v>4.2373779893060233</v>
      </c>
      <c r="D11" s="85">
        <v>4.2385284731477784</v>
      </c>
      <c r="E11" s="84">
        <v>3.848910786782286</v>
      </c>
      <c r="F11" s="86">
        <v>3.8059021281235497</v>
      </c>
      <c r="G11" s="87"/>
      <c r="H11" s="88">
        <v>-1.1174241503968951</v>
      </c>
      <c r="I11" s="89">
        <v>-10.748916336943704</v>
      </c>
      <c r="J11" s="90">
        <v>-6.3190447034655725E-4</v>
      </c>
      <c r="K11" s="89">
        <v>-1.5646744784215186E-2</v>
      </c>
      <c r="M11" s="91"/>
      <c r="N11" s="91"/>
    </row>
    <row r="12" spans="1:14">
      <c r="A12" s="82" t="s">
        <v>8</v>
      </c>
      <c r="B12" s="83">
        <v>108.16231771749328</v>
      </c>
      <c r="C12" s="84">
        <v>108.70339897272071</v>
      </c>
      <c r="D12" s="85">
        <v>108.90247672806434</v>
      </c>
      <c r="E12" s="84">
        <v>110.49033286392948</v>
      </c>
      <c r="F12" s="86">
        <v>111.36509026312675</v>
      </c>
      <c r="G12" s="87"/>
      <c r="H12" s="88">
        <v>0.79170491799906983</v>
      </c>
      <c r="I12" s="89">
        <v>2.9610798041502129</v>
      </c>
      <c r="J12" s="90">
        <v>8.3870338102000636E-3</v>
      </c>
      <c r="K12" s="89">
        <v>3.3271808280647047E-2</v>
      </c>
      <c r="M12" s="91"/>
      <c r="N12" s="91"/>
    </row>
    <row r="13" spans="1:14">
      <c r="A13" s="82" t="s">
        <v>45</v>
      </c>
      <c r="B13" s="83">
        <v>37.354056031368508</v>
      </c>
      <c r="C13" s="84">
        <v>37.468215129068398</v>
      </c>
      <c r="D13" s="85">
        <v>37.675207020605157</v>
      </c>
      <c r="E13" s="84">
        <v>37.975189039126306</v>
      </c>
      <c r="F13" s="86">
        <v>38.200367648574485</v>
      </c>
      <c r="G13" s="87"/>
      <c r="H13" s="88">
        <v>0.59296244507480722</v>
      </c>
      <c r="I13" s="89">
        <v>2.265648518852359</v>
      </c>
      <c r="J13" s="90">
        <v>8.1634929868506685E-3</v>
      </c>
      <c r="K13" s="89">
        <v>2.9835669288002908E-2</v>
      </c>
      <c r="M13" s="91"/>
      <c r="N13" s="91"/>
    </row>
    <row r="14" spans="1:14">
      <c r="A14" s="82" t="s">
        <v>46</v>
      </c>
      <c r="B14" s="83">
        <v>9.4083215940831941</v>
      </c>
      <c r="C14" s="84">
        <v>9.4372526585317935</v>
      </c>
      <c r="D14" s="85">
        <v>9.4895375585426773</v>
      </c>
      <c r="E14" s="84">
        <v>9.5661252972006281</v>
      </c>
      <c r="F14" s="86">
        <v>9.6232648500443077</v>
      </c>
      <c r="G14" s="87"/>
      <c r="H14" s="88">
        <v>0.59731135719496287</v>
      </c>
      <c r="I14" s="89">
        <v>2.2846078741216802</v>
      </c>
      <c r="J14" s="90">
        <v>2.1438047691686155E-3</v>
      </c>
      <c r="K14" s="89">
        <v>8.1115002520184259E-3</v>
      </c>
      <c r="M14" s="91"/>
      <c r="N14" s="91"/>
    </row>
    <row r="15" spans="1:14">
      <c r="A15" s="72" t="s">
        <v>47</v>
      </c>
      <c r="B15" s="73">
        <v>611.94971375868874</v>
      </c>
      <c r="C15" s="74">
        <v>641.0638591415817</v>
      </c>
      <c r="D15" s="75">
        <v>647.50858507590544</v>
      </c>
      <c r="E15" s="74">
        <v>616.10173250725109</v>
      </c>
      <c r="F15" s="76">
        <v>604.54983142181209</v>
      </c>
      <c r="G15" s="77"/>
      <c r="H15" s="78">
        <v>-1.8749989613611517</v>
      </c>
      <c r="I15" s="79">
        <v>-1.2092304597097536</v>
      </c>
      <c r="J15" s="80">
        <v>-0.5229140026335275</v>
      </c>
      <c r="K15" s="79">
        <v>-0.35787639322885856</v>
      </c>
      <c r="M15" s="81"/>
      <c r="N15" s="81"/>
    </row>
    <row r="16" spans="1:14">
      <c r="A16" s="82" t="s">
        <v>48</v>
      </c>
      <c r="B16" s="83">
        <v>199.37567929153283</v>
      </c>
      <c r="C16" s="84">
        <v>209.75214797795266</v>
      </c>
      <c r="D16" s="85">
        <v>214.79999686241774</v>
      </c>
      <c r="E16" s="84">
        <v>199.91394316300034</v>
      </c>
      <c r="F16" s="86">
        <v>190.72995704779623</v>
      </c>
      <c r="G16" s="87"/>
      <c r="H16" s="88">
        <v>-4.5939697701405047</v>
      </c>
      <c r="I16" s="89">
        <v>-4.3363976360901058</v>
      </c>
      <c r="J16" s="90">
        <v>-0.64013500863981532</v>
      </c>
      <c r="K16" s="89">
        <v>-0.65185068435213012</v>
      </c>
      <c r="M16" s="91"/>
      <c r="N16" s="91"/>
    </row>
    <row r="17" spans="1:14">
      <c r="A17" s="82" t="s">
        <v>49</v>
      </c>
      <c r="B17" s="83">
        <v>256.5798231428405</v>
      </c>
      <c r="C17" s="84">
        <v>268.2597864394246</v>
      </c>
      <c r="D17" s="85">
        <v>265.92082536223268</v>
      </c>
      <c r="E17" s="84">
        <v>255.66447602341876</v>
      </c>
      <c r="F17" s="86">
        <v>258.36154644162741</v>
      </c>
      <c r="G17" s="87"/>
      <c r="H17" s="88">
        <v>1.0549257605744211</v>
      </c>
      <c r="I17" s="89">
        <v>0.69441286417717407</v>
      </c>
      <c r="J17" s="90">
        <v>0.10693253655880314</v>
      </c>
      <c r="K17" s="89">
        <v>7.7275476827335446E-2</v>
      </c>
      <c r="M17" s="91"/>
      <c r="N17" s="91"/>
    </row>
    <row r="18" spans="1:14">
      <c r="A18" s="82" t="s">
        <v>50</v>
      </c>
      <c r="B18" s="83">
        <v>170.40844867022378</v>
      </c>
      <c r="C18" s="84">
        <v>182.18525237424657</v>
      </c>
      <c r="D18" s="85">
        <v>180.29162930946416</v>
      </c>
      <c r="E18" s="84">
        <v>172.08437301799927</v>
      </c>
      <c r="F18" s="86">
        <v>175.35093217966275</v>
      </c>
      <c r="G18" s="87"/>
      <c r="H18" s="88">
        <v>1.8982311434646126</v>
      </c>
      <c r="I18" s="89">
        <v>2.9003746868230262</v>
      </c>
      <c r="J18" s="90">
        <v>0.14014411182120934</v>
      </c>
      <c r="K18" s="89">
        <v>0.23237729159873494</v>
      </c>
      <c r="M18" s="91"/>
      <c r="N18" s="91"/>
    </row>
    <row r="19" spans="1:14" ht="25" customHeight="1">
      <c r="A19" s="82" t="s">
        <v>51</v>
      </c>
      <c r="B19" s="83">
        <v>29.509051973298504</v>
      </c>
      <c r="C19" s="84">
        <v>29.196538820040569</v>
      </c>
      <c r="D19" s="85">
        <v>28.77158374926351</v>
      </c>
      <c r="E19" s="84">
        <v>28.964297329816649</v>
      </c>
      <c r="F19" s="86">
        <v>29.039411475894223</v>
      </c>
      <c r="G19" s="87"/>
      <c r="H19" s="88">
        <v>0.25933356926373108</v>
      </c>
      <c r="I19" s="89">
        <v>-1.5915133357358946</v>
      </c>
      <c r="J19" s="90">
        <v>2.2848161635952461E-3</v>
      </c>
      <c r="K19" s="89">
        <v>-1.4666529149057849E-2</v>
      </c>
      <c r="M19" s="91"/>
      <c r="N19" s="91"/>
    </row>
    <row r="20" spans="1:14" ht="24.6">
      <c r="A20" s="82" t="s">
        <v>52</v>
      </c>
      <c r="B20" s="83">
        <v>10.727870262174083</v>
      </c>
      <c r="C20" s="84">
        <v>10.222690401341577</v>
      </c>
      <c r="D20" s="85">
        <v>8.4024915303147942</v>
      </c>
      <c r="E20" s="84">
        <v>8.6960101407076813</v>
      </c>
      <c r="F20" s="86">
        <v>8.8186800932982781</v>
      </c>
      <c r="G20" s="87"/>
      <c r="H20" s="88">
        <v>1.4106463838669647</v>
      </c>
      <c r="I20" s="89">
        <v>-17.796544162241691</v>
      </c>
      <c r="J20" s="90">
        <v>3.9606392082129514E-3</v>
      </c>
      <c r="K20" s="89">
        <v>-6.4141166867932531E-2</v>
      </c>
      <c r="M20" s="91"/>
      <c r="N20" s="91"/>
    </row>
    <row r="21" spans="1:14" ht="24.6">
      <c r="A21" s="82" t="s">
        <v>53</v>
      </c>
      <c r="B21" s="83">
        <v>42.811293489807035</v>
      </c>
      <c r="C21" s="84">
        <v>42.0742870469075</v>
      </c>
      <c r="D21" s="85">
        <v>43.658169544653262</v>
      </c>
      <c r="E21" s="84">
        <v>41.932062025809287</v>
      </c>
      <c r="F21" s="86">
        <v>40.892675319444166</v>
      </c>
      <c r="G21" s="87"/>
      <c r="H21" s="88">
        <v>-2.4787397903908936</v>
      </c>
      <c r="I21" s="89">
        <v>-4.4815701978723865</v>
      </c>
      <c r="J21" s="90">
        <v>-3.9457030634212187E-2</v>
      </c>
      <c r="K21" s="89">
        <v>-7.6294118754410015E-2</v>
      </c>
      <c r="M21" s="91"/>
      <c r="N21" s="91"/>
    </row>
    <row r="22" spans="1:14" ht="24.6">
      <c r="A22" s="82" t="s">
        <v>54</v>
      </c>
      <c r="B22" s="83">
        <v>18.543134025933231</v>
      </c>
      <c r="C22" s="84">
        <v>18.402216112866107</v>
      </c>
      <c r="D22" s="85">
        <v>18.324113476793556</v>
      </c>
      <c r="E22" s="84">
        <v>18.387858217405466</v>
      </c>
      <c r="F22" s="86">
        <v>18.011894803857182</v>
      </c>
      <c r="G22" s="87"/>
      <c r="H22" s="88">
        <v>-2.0446286299532601</v>
      </c>
      <c r="I22" s="89">
        <v>-2.8648836886639328</v>
      </c>
      <c r="J22" s="90">
        <v>-1.2337036146117225E-2</v>
      </c>
      <c r="K22" s="89">
        <v>-2.11530981355268E-2</v>
      </c>
      <c r="M22" s="91"/>
      <c r="N22" s="91"/>
    </row>
    <row r="23" spans="1:14">
      <c r="A23" s="82" t="s">
        <v>55</v>
      </c>
      <c r="B23" s="83">
        <v>152.34441609864791</v>
      </c>
      <c r="C23" s="84">
        <v>159.80755958622586</v>
      </c>
      <c r="D23" s="85">
        <v>163.06744998885338</v>
      </c>
      <c r="E23" s="84">
        <v>162.72494667555983</v>
      </c>
      <c r="F23" s="86">
        <v>163.87025214668196</v>
      </c>
      <c r="G23" s="87"/>
      <c r="H23" s="88">
        <v>0.70382906525430222</v>
      </c>
      <c r="I23" s="89">
        <v>7.565643916066267</v>
      </c>
      <c r="J23" s="90">
        <v>2.2625505593596162E-2</v>
      </c>
      <c r="K23" s="89">
        <v>0.23785191243145518</v>
      </c>
      <c r="M23" s="91"/>
      <c r="N23" s="91"/>
    </row>
    <row r="24" spans="1:14">
      <c r="A24" s="72" t="s">
        <v>56</v>
      </c>
      <c r="B24" s="73">
        <v>1164.6694374839981</v>
      </c>
      <c r="C24" s="74">
        <v>1196.6798439046402</v>
      </c>
      <c r="D24" s="75">
        <v>1224.4498758193038</v>
      </c>
      <c r="E24" s="74">
        <v>1220.6263673361373</v>
      </c>
      <c r="F24" s="76">
        <v>1239.0781861683993</v>
      </c>
      <c r="G24" s="77"/>
      <c r="H24" s="78">
        <v>1.5116680522419657</v>
      </c>
      <c r="I24" s="79">
        <v>6.3888298507380981</v>
      </c>
      <c r="J24" s="80">
        <v>0.66265525020818716</v>
      </c>
      <c r="K24" s="79">
        <v>2.789476571054148</v>
      </c>
      <c r="M24" s="81"/>
      <c r="N24" s="81"/>
    </row>
    <row r="25" spans="1:14">
      <c r="A25" s="82" t="s">
        <v>57</v>
      </c>
      <c r="B25" s="83">
        <v>215.31214288636224</v>
      </c>
      <c r="C25" s="84">
        <v>227.09757603427229</v>
      </c>
      <c r="D25" s="85">
        <v>241.93619841050759</v>
      </c>
      <c r="E25" s="84">
        <v>233.52061813547189</v>
      </c>
      <c r="F25" s="86">
        <v>237.04833761631681</v>
      </c>
      <c r="G25" s="87"/>
      <c r="H25" s="88">
        <v>1.5106672417244171</v>
      </c>
      <c r="I25" s="89">
        <v>10.095201523969099</v>
      </c>
      <c r="J25" s="90">
        <v>0.14500435572404105</v>
      </c>
      <c r="K25" s="89">
        <v>0.91851761972526946</v>
      </c>
      <c r="M25" s="91"/>
      <c r="N25" s="91"/>
    </row>
    <row r="26" spans="1:14">
      <c r="A26" s="82" t="s">
        <v>58</v>
      </c>
      <c r="B26" s="83">
        <v>35.190864506594593</v>
      </c>
      <c r="C26" s="84">
        <v>35.337476906065142</v>
      </c>
      <c r="D26" s="85">
        <v>37.348315152120385</v>
      </c>
      <c r="E26" s="84">
        <v>37.974500450585687</v>
      </c>
      <c r="F26" s="86">
        <v>38.972353220662256</v>
      </c>
      <c r="G26" s="87"/>
      <c r="H26" s="88">
        <v>2.6276916305325138</v>
      </c>
      <c r="I26" s="89">
        <v>10.745654496095213</v>
      </c>
      <c r="J26" s="90">
        <v>4.0664646630148932E-2</v>
      </c>
      <c r="K26" s="89">
        <v>0.16162070098906328</v>
      </c>
      <c r="M26" s="91"/>
      <c r="N26" s="91"/>
    </row>
    <row r="27" spans="1:14">
      <c r="A27" s="82" t="s">
        <v>59</v>
      </c>
      <c r="B27" s="83">
        <v>61.842337142987581</v>
      </c>
      <c r="C27" s="84">
        <v>62.482993848636504</v>
      </c>
      <c r="D27" s="85">
        <v>63.97659551817943</v>
      </c>
      <c r="E27" s="84">
        <v>62.577481484398284</v>
      </c>
      <c r="F27" s="86">
        <v>61.978481992003111</v>
      </c>
      <c r="G27" s="87"/>
      <c r="H27" s="88">
        <v>-0.95721252787157596</v>
      </c>
      <c r="I27" s="89">
        <v>0.2201482921008191</v>
      </c>
      <c r="J27" s="90">
        <v>-1.8976601450169002E-2</v>
      </c>
      <c r="K27" s="89">
        <v>4.4124526844487562E-3</v>
      </c>
      <c r="M27" s="91"/>
      <c r="N27" s="91"/>
    </row>
    <row r="28" spans="1:14">
      <c r="A28" s="82" t="s">
        <v>60</v>
      </c>
      <c r="B28" s="83">
        <v>71.820893149497138</v>
      </c>
      <c r="C28" s="84">
        <v>78.900313177313308</v>
      </c>
      <c r="D28" s="85">
        <v>78.827273259958858</v>
      </c>
      <c r="E28" s="84">
        <v>73.265846636875352</v>
      </c>
      <c r="F28" s="86">
        <v>74.417718878557594</v>
      </c>
      <c r="G28" s="87"/>
      <c r="H28" s="88">
        <v>1.5721817116114423</v>
      </c>
      <c r="I28" s="89">
        <v>3.6156967912597482</v>
      </c>
      <c r="J28" s="90">
        <v>3.4093763317930528E-2</v>
      </c>
      <c r="K28" s="89">
        <v>8.268877766636043E-2</v>
      </c>
      <c r="M28" s="91"/>
      <c r="N28" s="91"/>
    </row>
    <row r="29" spans="1:14" ht="24.6">
      <c r="A29" s="82" t="s">
        <v>61</v>
      </c>
      <c r="B29" s="83">
        <v>51.821868101407929</v>
      </c>
      <c r="C29" s="84">
        <v>54.288610786891134</v>
      </c>
      <c r="D29" s="85">
        <v>53.639180081764763</v>
      </c>
      <c r="E29" s="84">
        <v>55.408739082309893</v>
      </c>
      <c r="F29" s="86">
        <v>61.458234758410484</v>
      </c>
      <c r="G29" s="87"/>
      <c r="H29" s="88">
        <v>10.917945032306275</v>
      </c>
      <c r="I29" s="89">
        <v>18.595174219010357</v>
      </c>
      <c r="J29" s="90">
        <v>0.21822590116329663</v>
      </c>
      <c r="K29" s="89">
        <v>0.36284315331174993</v>
      </c>
      <c r="M29" s="91"/>
      <c r="N29" s="91"/>
    </row>
    <row r="30" spans="1:14" ht="16.5" customHeight="1">
      <c r="A30" s="82" t="s">
        <v>62</v>
      </c>
      <c r="B30" s="83">
        <v>129.83966752678225</v>
      </c>
      <c r="C30" s="84">
        <v>130.5731754528276</v>
      </c>
      <c r="D30" s="85">
        <v>131.33120899900635</v>
      </c>
      <c r="E30" s="84">
        <v>132.11556289769734</v>
      </c>
      <c r="F30" s="86">
        <v>132.70357146109416</v>
      </c>
      <c r="G30" s="87"/>
      <c r="H30" s="88">
        <v>0.44507138334044516</v>
      </c>
      <c r="I30" s="89">
        <v>2.2057234039983609</v>
      </c>
      <c r="J30" s="90">
        <v>1.9320768033853717E-2</v>
      </c>
      <c r="K30" s="89">
        <v>9.6583849222196066E-2</v>
      </c>
      <c r="M30" s="91"/>
      <c r="N30" s="91"/>
    </row>
    <row r="31" spans="1:14" ht="51.6" customHeight="1">
      <c r="A31" s="82" t="s">
        <v>63</v>
      </c>
      <c r="B31" s="83">
        <v>40.370333598128873</v>
      </c>
      <c r="C31" s="84">
        <v>42.421993375408839</v>
      </c>
      <c r="D31" s="85">
        <v>42.986471405319492</v>
      </c>
      <c r="E31" s="84">
        <v>41.467955373233735</v>
      </c>
      <c r="F31" s="86">
        <v>41.472138024769009</v>
      </c>
      <c r="G31" s="87"/>
      <c r="H31" s="88">
        <v>1.0086466761216606E-2</v>
      </c>
      <c r="I31" s="89">
        <v>2.729242808861021</v>
      </c>
      <c r="J31" s="90">
        <v>8.6543398792339552E-5</v>
      </c>
      <c r="K31" s="89">
        <v>2.6384133766202394E-2</v>
      </c>
      <c r="M31" s="91"/>
      <c r="N31" s="91"/>
    </row>
    <row r="32" spans="1:14" ht="37.9" customHeight="1">
      <c r="A32" s="92" t="s">
        <v>64</v>
      </c>
      <c r="B32" s="83">
        <v>551.24589981920894</v>
      </c>
      <c r="C32" s="84">
        <v>558.98689259337948</v>
      </c>
      <c r="D32" s="85">
        <v>566.84970225706468</v>
      </c>
      <c r="E32" s="84">
        <v>574.54749031422489</v>
      </c>
      <c r="F32" s="86">
        <v>580.58445162070734</v>
      </c>
      <c r="G32" s="87"/>
      <c r="H32" s="88">
        <v>1.0507332132250413</v>
      </c>
      <c r="I32" s="89">
        <v>5.3222258544000978</v>
      </c>
      <c r="J32" s="90">
        <v>0.22423587339028864</v>
      </c>
      <c r="K32" s="89">
        <v>1.1364258836888754</v>
      </c>
      <c r="M32" s="91"/>
      <c r="N32" s="91"/>
    </row>
    <row r="33" spans="1:14">
      <c r="A33" s="92"/>
      <c r="B33" s="93"/>
      <c r="C33" s="94"/>
      <c r="D33" s="94"/>
      <c r="E33" s="94"/>
      <c r="F33" s="95"/>
      <c r="G33" s="87"/>
      <c r="H33" s="96"/>
      <c r="I33" s="89"/>
      <c r="J33" s="97"/>
      <c r="K33" s="79"/>
      <c r="M33" s="91"/>
      <c r="N33" s="91"/>
    </row>
    <row r="34" spans="1:14" ht="32.65" customHeight="1">
      <c r="A34" s="72" t="s">
        <v>65</v>
      </c>
      <c r="B34" s="73">
        <v>264.44891974925741</v>
      </c>
      <c r="C34" s="74">
        <v>264.00158587016318</v>
      </c>
      <c r="D34" s="75">
        <v>253.60030476413519</v>
      </c>
      <c r="E34" s="74">
        <v>282.84342120980614</v>
      </c>
      <c r="F34" s="76">
        <v>291.52446404063261</v>
      </c>
      <c r="G34" s="77"/>
      <c r="H34" s="78">
        <v>3.0692044360427717</v>
      </c>
      <c r="I34" s="79">
        <v>10.238477932542667</v>
      </c>
      <c r="J34" s="80">
        <v>0.34211362263441764</v>
      </c>
      <c r="K34" s="79">
        <v>1.1218334879324074</v>
      </c>
      <c r="M34" s="91"/>
      <c r="N34" s="91"/>
    </row>
    <row r="35" spans="1:14" ht="46.5" customHeight="1" thickBot="1">
      <c r="A35" s="98" t="s">
        <v>66</v>
      </c>
      <c r="B35" s="99">
        <v>2487.8392582314559</v>
      </c>
      <c r="C35" s="100">
        <v>2557.8530218769688</v>
      </c>
      <c r="D35" s="101">
        <v>2581.6848380875049</v>
      </c>
      <c r="E35" s="100">
        <v>2596.8837622534325</v>
      </c>
      <c r="F35" s="102">
        <v>2612.7416853129921</v>
      </c>
      <c r="G35" s="103"/>
      <c r="H35" s="104">
        <v>0.61065201646910428</v>
      </c>
      <c r="I35" s="105">
        <v>5.0205183742588755</v>
      </c>
      <c r="J35" s="106">
        <v>0.61065201646910816</v>
      </c>
      <c r="K35" s="105">
        <v>5.020518374258879</v>
      </c>
      <c r="M35" s="91"/>
      <c r="N35" s="91"/>
    </row>
    <row r="38" spans="1:14" ht="12.6" thickBot="1"/>
    <row r="39" spans="1:14">
      <c r="A39" s="108" t="s">
        <v>34</v>
      </c>
      <c r="B39" s="109" t="s">
        <v>478</v>
      </c>
      <c r="C39" s="109" t="s">
        <v>479</v>
      </c>
      <c r="D39" s="109" t="s">
        <v>480</v>
      </c>
      <c r="E39" s="109" t="s">
        <v>481</v>
      </c>
      <c r="F39" s="110" t="s">
        <v>482</v>
      </c>
      <c r="G39" s="111"/>
      <c r="H39" s="830" t="s">
        <v>67</v>
      </c>
      <c r="I39" s="831"/>
    </row>
    <row r="40" spans="1:14" ht="18.399999999999999" customHeight="1">
      <c r="A40" s="112" t="s">
        <v>68</v>
      </c>
      <c r="B40" s="113">
        <v>2023</v>
      </c>
      <c r="C40" s="113">
        <v>2023</v>
      </c>
      <c r="D40" s="113">
        <v>2023</v>
      </c>
      <c r="E40" s="113">
        <v>2024</v>
      </c>
      <c r="F40" s="114">
        <v>2024</v>
      </c>
      <c r="G40" s="115"/>
      <c r="H40" s="116" t="s">
        <v>40</v>
      </c>
      <c r="I40" s="117" t="s">
        <v>41</v>
      </c>
    </row>
    <row r="41" spans="1:14">
      <c r="A41" s="118"/>
      <c r="B41" s="49"/>
      <c r="C41" s="49"/>
      <c r="D41" s="49"/>
      <c r="E41" s="49"/>
      <c r="F41" s="119"/>
      <c r="G41" s="49"/>
      <c r="H41" s="120"/>
      <c r="I41" s="119"/>
    </row>
    <row r="42" spans="1:14">
      <c r="A42" s="121" t="s">
        <v>42</v>
      </c>
      <c r="B42" s="122">
        <v>496.35724726209958</v>
      </c>
      <c r="C42" s="123">
        <v>510.29404969422228</v>
      </c>
      <c r="D42" s="122">
        <v>511.6152830775286</v>
      </c>
      <c r="E42" s="123">
        <v>519.23676880000482</v>
      </c>
      <c r="F42" s="124">
        <v>534.65719234937592</v>
      </c>
      <c r="G42" s="125"/>
      <c r="H42" s="126">
        <v>2.2013281925595818E-2</v>
      </c>
      <c r="I42" s="127">
        <v>-1.184519174705545E-2</v>
      </c>
    </row>
    <row r="43" spans="1:14">
      <c r="A43" s="128" t="s">
        <v>9</v>
      </c>
      <c r="B43" s="129">
        <v>417.96544949445138</v>
      </c>
      <c r="C43" s="130">
        <v>416.32734140403329</v>
      </c>
      <c r="D43" s="129">
        <v>408.51717425272034</v>
      </c>
      <c r="E43" s="130">
        <v>444.61663717133314</v>
      </c>
      <c r="F43" s="131">
        <v>449.84453572505521</v>
      </c>
      <c r="G43" s="132"/>
      <c r="H43" s="133">
        <v>4.0456643626967104E-3</v>
      </c>
      <c r="I43" s="134">
        <v>-2.4742610778746066E-2</v>
      </c>
    </row>
    <row r="44" spans="1:14" ht="24.6">
      <c r="A44" s="128" t="s">
        <v>43</v>
      </c>
      <c r="B44" s="129">
        <v>416.86690816316121</v>
      </c>
      <c r="C44" s="130">
        <v>413.4450928940683</v>
      </c>
      <c r="D44" s="129">
        <v>405.81701503717829</v>
      </c>
      <c r="E44" s="130">
        <v>441.77290148456603</v>
      </c>
      <c r="F44" s="131">
        <v>449.49098185471695</v>
      </c>
      <c r="G44" s="132"/>
      <c r="H44" s="133">
        <v>9.6397678765220984E-3</v>
      </c>
      <c r="I44" s="134">
        <v>-2.4080869748560829E-2</v>
      </c>
    </row>
    <row r="45" spans="1:14">
      <c r="A45" s="128" t="s">
        <v>44</v>
      </c>
      <c r="B45" s="129">
        <v>1.098541331290231</v>
      </c>
      <c r="C45" s="130">
        <v>2.8822485099650001</v>
      </c>
      <c r="D45" s="129">
        <v>2.7001592155420369</v>
      </c>
      <c r="E45" s="130">
        <v>2.8437356867670895</v>
      </c>
      <c r="F45" s="131">
        <v>0.35355387033826263</v>
      </c>
      <c r="G45" s="132"/>
      <c r="H45" s="133">
        <v>-0.87426777627689101</v>
      </c>
      <c r="I45" s="134">
        <v>-0.63940002146548469</v>
      </c>
    </row>
    <row r="46" spans="1:14">
      <c r="A46" s="128" t="s">
        <v>8</v>
      </c>
      <c r="B46" s="129">
        <v>26.136955314819819</v>
      </c>
      <c r="C46" s="130">
        <v>38.733941956439125</v>
      </c>
      <c r="D46" s="129">
        <v>46.847829278227564</v>
      </c>
      <c r="E46" s="130">
        <v>21.569445934887888</v>
      </c>
      <c r="F46" s="131">
        <v>32.091300301159123</v>
      </c>
      <c r="G46" s="132"/>
      <c r="H46" s="133">
        <v>0.47612635330287278</v>
      </c>
      <c r="I46" s="134">
        <v>0.19250231440603716</v>
      </c>
    </row>
    <row r="47" spans="1:14">
      <c r="A47" s="128" t="s">
        <v>45</v>
      </c>
      <c r="B47" s="129">
        <v>39.074414092789169</v>
      </c>
      <c r="C47" s="130">
        <v>45.826213455886204</v>
      </c>
      <c r="D47" s="129">
        <v>47.110317127381059</v>
      </c>
      <c r="E47" s="130">
        <v>39.893345434840825</v>
      </c>
      <c r="F47" s="131">
        <v>39.298078353224078</v>
      </c>
      <c r="G47" s="132"/>
      <c r="H47" s="133">
        <v>-2.0728177238540368E-2</v>
      </c>
      <c r="I47" s="134">
        <v>-1.6557295836021169E-2</v>
      </c>
    </row>
    <row r="48" spans="1:14">
      <c r="A48" s="128" t="s">
        <v>46</v>
      </c>
      <c r="B48" s="129">
        <v>13.180428360039212</v>
      </c>
      <c r="C48" s="130">
        <v>9.406552877863632</v>
      </c>
      <c r="D48" s="129">
        <v>9.1399624191996356</v>
      </c>
      <c r="E48" s="130">
        <v>13.157340258942993</v>
      </c>
      <c r="F48" s="131">
        <v>13.42327796993748</v>
      </c>
      <c r="G48" s="132"/>
      <c r="H48" s="133">
        <v>1.4154458023425853E-2</v>
      </c>
      <c r="I48" s="134">
        <v>-4.3223143165340705E-3</v>
      </c>
    </row>
    <row r="49" spans="1:9">
      <c r="A49" s="121" t="s">
        <v>47</v>
      </c>
      <c r="B49" s="122">
        <v>894.75024651738897</v>
      </c>
      <c r="C49" s="123">
        <v>895.29902360282131</v>
      </c>
      <c r="D49" s="122">
        <v>931.92189612437619</v>
      </c>
      <c r="E49" s="123">
        <v>934.45187451971594</v>
      </c>
      <c r="F49" s="124">
        <v>1004.6535930814252</v>
      </c>
      <c r="G49" s="125"/>
      <c r="H49" s="126">
        <v>9.5669892241283319E-2</v>
      </c>
      <c r="I49" s="127">
        <v>0.13657512445937003</v>
      </c>
    </row>
    <row r="50" spans="1:9">
      <c r="A50" s="128" t="s">
        <v>48</v>
      </c>
      <c r="B50" s="129">
        <v>439.92497707615087</v>
      </c>
      <c r="C50" s="130">
        <v>457.58207696130751</v>
      </c>
      <c r="D50" s="129">
        <v>500.82317895678642</v>
      </c>
      <c r="E50" s="130">
        <v>476.090991226406</v>
      </c>
      <c r="F50" s="131">
        <v>547.54575722410129</v>
      </c>
      <c r="G50" s="132"/>
      <c r="H50" s="133">
        <v>0.20546506508140142</v>
      </c>
      <c r="I50" s="134">
        <v>0.30105323570145481</v>
      </c>
    </row>
    <row r="51" spans="1:9">
      <c r="A51" s="128" t="s">
        <v>49</v>
      </c>
      <c r="B51" s="129">
        <v>342.82226571574415</v>
      </c>
      <c r="C51" s="130">
        <v>316.58277839211354</v>
      </c>
      <c r="D51" s="129">
        <v>306.31590682450485</v>
      </c>
      <c r="E51" s="130">
        <v>338.51568905228521</v>
      </c>
      <c r="F51" s="131">
        <v>337.01982295340929</v>
      </c>
      <c r="G51" s="132"/>
      <c r="H51" s="133">
        <v>-1.4811900454182569E-2</v>
      </c>
      <c r="I51" s="134">
        <v>-2.370503099498078E-2</v>
      </c>
    </row>
    <row r="52" spans="1:9">
      <c r="A52" s="128" t="s">
        <v>50</v>
      </c>
      <c r="B52" s="129">
        <v>252.29229755032108</v>
      </c>
      <c r="C52" s="130">
        <v>227.14037730792509</v>
      </c>
      <c r="D52" s="129">
        <v>217.21472674955078</v>
      </c>
      <c r="E52" s="130">
        <v>251.79722152665076</v>
      </c>
      <c r="F52" s="131">
        <v>251.6926657605716</v>
      </c>
      <c r="G52" s="132"/>
      <c r="H52" s="133">
        <v>-1.9036198354816403E-2</v>
      </c>
      <c r="I52" s="134">
        <v>-3.0495983510942182E-2</v>
      </c>
    </row>
    <row r="53" spans="1:9" ht="24.6">
      <c r="A53" s="128" t="s">
        <v>51</v>
      </c>
      <c r="B53" s="129">
        <v>28.286136583978028</v>
      </c>
      <c r="C53" s="130">
        <v>28.194983134462074</v>
      </c>
      <c r="D53" s="129">
        <v>27.840443440991805</v>
      </c>
      <c r="E53" s="130">
        <v>27.785284128655135</v>
      </c>
      <c r="F53" s="131">
        <v>28.004143337271078</v>
      </c>
      <c r="G53" s="132"/>
      <c r="H53" s="133">
        <v>5.26980091703666E-3</v>
      </c>
      <c r="I53" s="134">
        <v>6.0419829439046779E-3</v>
      </c>
    </row>
    <row r="54" spans="1:9" ht="24.6">
      <c r="A54" s="128" t="s">
        <v>52</v>
      </c>
      <c r="B54" s="129">
        <v>10.377757601536127</v>
      </c>
      <c r="C54" s="130">
        <v>11.046359760513296</v>
      </c>
      <c r="D54" s="129">
        <v>9.2018827033699413</v>
      </c>
      <c r="E54" s="130">
        <v>8.257407751261125</v>
      </c>
      <c r="F54" s="131">
        <v>8.1274851119729288</v>
      </c>
      <c r="G54" s="132"/>
      <c r="H54" s="133">
        <v>-2.9425445785623894E-2</v>
      </c>
      <c r="I54" s="134">
        <v>-4.7285918110295262E-2</v>
      </c>
    </row>
    <row r="55" spans="1:9" ht="24.6">
      <c r="A55" s="128" t="s">
        <v>53</v>
      </c>
      <c r="B55" s="129">
        <v>51.866073979908933</v>
      </c>
      <c r="C55" s="130">
        <v>50.2010581892131</v>
      </c>
      <c r="D55" s="129">
        <v>52.058853930592306</v>
      </c>
      <c r="E55" s="130">
        <v>50.675775645718169</v>
      </c>
      <c r="F55" s="131">
        <v>49.195528743593748</v>
      </c>
      <c r="G55" s="132"/>
      <c r="H55" s="133">
        <v>-4.5351649453149179E-3</v>
      </c>
      <c r="I55" s="134">
        <v>-6.9866598284894499E-3</v>
      </c>
    </row>
    <row r="56" spans="1:9" ht="24.6">
      <c r="A56" s="128" t="s">
        <v>54</v>
      </c>
      <c r="B56" s="129">
        <v>16.517595005782947</v>
      </c>
      <c r="C56" s="130">
        <v>21.333397150413656</v>
      </c>
      <c r="D56" s="129">
        <v>21.809943564014887</v>
      </c>
      <c r="E56" s="130">
        <v>16.117519170038605</v>
      </c>
      <c r="F56" s="131">
        <v>15.322481310344461</v>
      </c>
      <c r="G56" s="132"/>
      <c r="H56" s="133">
        <v>-2.9484112176337618E-2</v>
      </c>
      <c r="I56" s="134">
        <v>-4.4994171165010366E-2</v>
      </c>
    </row>
    <row r="57" spans="1:9">
      <c r="A57" s="128" t="s">
        <v>55</v>
      </c>
      <c r="B57" s="129">
        <v>95.485408719710918</v>
      </c>
      <c r="C57" s="130">
        <v>99.800771098986587</v>
      </c>
      <c r="D57" s="129">
        <v>102.97286677907015</v>
      </c>
      <c r="E57" s="130">
        <v>103.72767507098604</v>
      </c>
      <c r="F57" s="131">
        <v>104.76553159357026</v>
      </c>
      <c r="G57" s="132"/>
      <c r="H57" s="133">
        <v>2.9465599673459408E-3</v>
      </c>
      <c r="I57" s="134">
        <v>2.0017982403918611E-2</v>
      </c>
    </row>
    <row r="58" spans="1:9">
      <c r="A58" s="121" t="s">
        <v>56</v>
      </c>
      <c r="B58" s="122">
        <v>1325.617011185356</v>
      </c>
      <c r="C58" s="123">
        <v>1352.132944548659</v>
      </c>
      <c r="D58" s="122">
        <v>1379.0536912595271</v>
      </c>
      <c r="E58" s="123">
        <v>1390.6049071880061</v>
      </c>
      <c r="F58" s="124">
        <v>1364.6344462313243</v>
      </c>
      <c r="G58" s="125"/>
      <c r="H58" s="126">
        <v>-3.3289117069215668E-2</v>
      </c>
      <c r="I58" s="127">
        <v>-3.2385809666028553E-2</v>
      </c>
    </row>
    <row r="59" spans="1:9">
      <c r="A59" s="128" t="s">
        <v>57</v>
      </c>
      <c r="B59" s="129">
        <v>285.53005064737448</v>
      </c>
      <c r="C59" s="130">
        <v>267.88377956453292</v>
      </c>
      <c r="D59" s="129">
        <v>355.19879024881368</v>
      </c>
      <c r="E59" s="130">
        <v>252.36194590190127</v>
      </c>
      <c r="F59" s="131">
        <v>300.9636770140375</v>
      </c>
      <c r="G59" s="132"/>
      <c r="H59" s="133">
        <v>0.17483948511980274</v>
      </c>
      <c r="I59" s="134">
        <v>-4.2599012487637748E-2</v>
      </c>
    </row>
    <row r="60" spans="1:9">
      <c r="A60" s="128" t="s">
        <v>58</v>
      </c>
      <c r="B60" s="129">
        <v>41.522166473187902</v>
      </c>
      <c r="C60" s="130">
        <v>48.734600876366926</v>
      </c>
      <c r="D60" s="129">
        <v>52.056050129893485</v>
      </c>
      <c r="E60" s="130">
        <v>44.262755689001018</v>
      </c>
      <c r="F60" s="131">
        <v>44.524936815745519</v>
      </c>
      <c r="G60" s="132"/>
      <c r="H60" s="133">
        <v>-1.9832489886030036E-2</v>
      </c>
      <c r="I60" s="134">
        <v>-3.1729696501063276E-2</v>
      </c>
    </row>
    <row r="61" spans="1:9">
      <c r="A61" s="128" t="s">
        <v>59</v>
      </c>
      <c r="B61" s="129">
        <v>63.878542302950287</v>
      </c>
      <c r="C61" s="130">
        <v>59.97955906991173</v>
      </c>
      <c r="D61" s="129">
        <v>64.309766889521413</v>
      </c>
      <c r="E61" s="130">
        <v>60.03830769951346</v>
      </c>
      <c r="F61" s="131">
        <v>64.367447669981914</v>
      </c>
      <c r="G61" s="132"/>
      <c r="H61" s="133">
        <v>8.2467813254623726E-2</v>
      </c>
      <c r="I61" s="134">
        <v>5.4402118630487717E-3</v>
      </c>
    </row>
    <row r="62" spans="1:9">
      <c r="A62" s="128" t="s">
        <v>60</v>
      </c>
      <c r="B62" s="129">
        <v>67.467739252666206</v>
      </c>
      <c r="C62" s="130">
        <v>73.503397079550851</v>
      </c>
      <c r="D62" s="129">
        <v>74.04721857942512</v>
      </c>
      <c r="E62" s="130">
        <v>69.622478818362453</v>
      </c>
      <c r="F62" s="131">
        <v>69.62415428464594</v>
      </c>
      <c r="G62" s="132"/>
      <c r="H62" s="133">
        <v>-1.5454774951640715E-2</v>
      </c>
      <c r="I62" s="134">
        <v>-4.0484239150411216E-3</v>
      </c>
    </row>
    <row r="63" spans="1:9" ht="24.6">
      <c r="A63" s="128" t="s">
        <v>61</v>
      </c>
      <c r="B63" s="129">
        <v>58.520144953701468</v>
      </c>
      <c r="C63" s="130">
        <v>62.466133525874262</v>
      </c>
      <c r="D63" s="129">
        <v>61.988218177130754</v>
      </c>
      <c r="E63" s="130">
        <v>62.242284493620019</v>
      </c>
      <c r="F63" s="131">
        <v>83.033093816212471</v>
      </c>
      <c r="G63" s="132"/>
      <c r="H63" s="133">
        <v>0.20271819443046901</v>
      </c>
      <c r="I63" s="134">
        <v>0.19640662555533073</v>
      </c>
    </row>
    <row r="64" spans="1:9">
      <c r="A64" s="128" t="s">
        <v>62</v>
      </c>
      <c r="B64" s="129">
        <v>135.73206525554795</v>
      </c>
      <c r="C64" s="130">
        <v>134.68733000655794</v>
      </c>
      <c r="D64" s="129">
        <v>135.471952391537</v>
      </c>
      <c r="E64" s="130">
        <v>138.20927278899583</v>
      </c>
      <c r="F64" s="131">
        <v>138.94603029862762</v>
      </c>
      <c r="G64" s="132"/>
      <c r="H64" s="133">
        <v>8.7612541418935486E-4</v>
      </c>
      <c r="I64" s="134">
        <v>1.5865173759119777E-3</v>
      </c>
    </row>
    <row r="65" spans="1:9" ht="52" customHeight="1">
      <c r="A65" s="128" t="s">
        <v>63</v>
      </c>
      <c r="B65" s="129">
        <v>26.034556848604844</v>
      </c>
      <c r="C65" s="130">
        <v>27.441509997285756</v>
      </c>
      <c r="D65" s="129">
        <v>27.347781752851152</v>
      </c>
      <c r="E65" s="130">
        <v>24.305234503360175</v>
      </c>
      <c r="F65" s="131">
        <v>23.918537176046652</v>
      </c>
      <c r="G65" s="132"/>
      <c r="H65" s="133">
        <v>-1.6009292946617459E-2</v>
      </c>
      <c r="I65" s="134">
        <v>-0.10568536343151791</v>
      </c>
    </row>
    <row r="66" spans="1:9" ht="36.9">
      <c r="A66" s="135" t="s">
        <v>64</v>
      </c>
      <c r="B66" s="129">
        <v>646.93174545132274</v>
      </c>
      <c r="C66" s="130">
        <v>677.43663442857837</v>
      </c>
      <c r="D66" s="129">
        <v>608.63391309035467</v>
      </c>
      <c r="E66" s="130">
        <v>739.56262729325192</v>
      </c>
      <c r="F66" s="131">
        <v>639.25656915602644</v>
      </c>
      <c r="G66" s="132"/>
      <c r="H66" s="133">
        <v>-0.14461668645673786</v>
      </c>
      <c r="I66" s="134">
        <v>-6.1797236161025948E-2</v>
      </c>
    </row>
    <row r="67" spans="1:9">
      <c r="A67" s="135"/>
      <c r="B67" s="136"/>
      <c r="C67" s="136"/>
      <c r="D67" s="136"/>
      <c r="E67" s="136"/>
      <c r="F67" s="137"/>
      <c r="G67" s="132"/>
      <c r="H67" s="138"/>
      <c r="I67" s="139"/>
    </row>
    <row r="68" spans="1:9" ht="24.6">
      <c r="A68" s="135" t="s">
        <v>65</v>
      </c>
      <c r="B68" s="129">
        <v>314.5416024017988</v>
      </c>
      <c r="C68" s="130">
        <v>331.05116882799229</v>
      </c>
      <c r="D68" s="129">
        <v>373.11218167015414</v>
      </c>
      <c r="E68" s="130">
        <v>341.32977468893569</v>
      </c>
      <c r="F68" s="131">
        <v>402.28224715994349</v>
      </c>
      <c r="G68" s="125"/>
      <c r="H68" s="133">
        <v>0.14347788449356846</v>
      </c>
      <c r="I68" s="134">
        <v>0.16016447842443271</v>
      </c>
    </row>
    <row r="69" spans="1:9" ht="24.9" thickBot="1">
      <c r="A69" s="140" t="s">
        <v>69</v>
      </c>
      <c r="B69" s="141">
        <v>3031.2661073666427</v>
      </c>
      <c r="C69" s="142">
        <v>3088.7771866736948</v>
      </c>
      <c r="D69" s="141">
        <v>3195.7030521315869</v>
      </c>
      <c r="E69" s="142">
        <v>3185.6233251966623</v>
      </c>
      <c r="F69" s="143">
        <v>3306.2274788220689</v>
      </c>
      <c r="G69" s="144"/>
      <c r="H69" s="145">
        <v>3.1559647254464807E-2</v>
      </c>
      <c r="I69" s="146">
        <v>3.8566978079920711E-2</v>
      </c>
    </row>
  </sheetData>
  <mergeCells count="4">
    <mergeCell ref="A2:K3"/>
    <mergeCell ref="H5:I5"/>
    <mergeCell ref="J5:K5"/>
    <mergeCell ref="H39:I39"/>
  </mergeCells>
  <pageMargins left="0.70866141732283472" right="0.70866141732283472" top="0.74803149606299213" bottom="0.74803149606299213" header="0.31496062992125984" footer="0.31496062992125984"/>
  <pageSetup scale="95" firstPageNumber="4" orientation="portrait" useFirstPageNumber="1" r:id="rId1"/>
  <headerFooter>
    <oddHeader>&amp;LComité de Prévision et de Conjoncture&amp;RTableau de bord de l’économie - 2ème trimestre 2024</oddHeader>
    <oddFooter>&amp;C&amp;"Arial,Normal"&amp;P</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F9187-0AB1-4311-9F44-B5D4A9AE2327}">
  <sheetPr codeName="Feuil6">
    <tabColor rgb="FF00B050"/>
  </sheetPr>
  <dimension ref="A1:P130"/>
  <sheetViews>
    <sheetView view="pageBreakPreview" topLeftCell="A103" zoomScaleNormal="100" zoomScaleSheetLayoutView="100" zoomScalePageLayoutView="80" workbookViewId="0">
      <selection activeCell="G37" sqref="G37"/>
    </sheetView>
  </sheetViews>
  <sheetFormatPr baseColWidth="10" defaultColWidth="11.44140625" defaultRowHeight="15"/>
  <cols>
    <col min="1" max="1" width="3.5546875" style="186" customWidth="1"/>
    <col min="2" max="2" width="67" style="2" customWidth="1"/>
    <col min="3" max="7" width="11.71875" style="2" customWidth="1"/>
    <col min="8" max="8" width="3.71875" style="2" customWidth="1"/>
    <col min="9" max="9" width="12.83203125" style="2" customWidth="1"/>
    <col min="10" max="10" width="11.71875" style="2" customWidth="1"/>
    <col min="11" max="11" width="12" style="2" bestFit="1" customWidth="1"/>
    <col min="12" max="16384" width="11.44140625" style="2"/>
  </cols>
  <sheetData>
    <row r="1" spans="2:16" ht="9" customHeight="1">
      <c r="B1" s="147"/>
      <c r="C1" s="148"/>
      <c r="D1" s="148"/>
      <c r="E1" s="148"/>
      <c r="F1" s="148"/>
      <c r="G1" s="148"/>
      <c r="H1" s="148"/>
      <c r="I1" s="148"/>
      <c r="J1" s="149"/>
    </row>
    <row r="2" spans="2:16" ht="28.2">
      <c r="B2" s="832" t="s">
        <v>70</v>
      </c>
      <c r="C2" s="833"/>
      <c r="D2" s="833"/>
      <c r="E2" s="833"/>
      <c r="F2" s="833"/>
      <c r="G2" s="833"/>
      <c r="H2" s="833"/>
      <c r="I2" s="833"/>
      <c r="J2" s="834"/>
    </row>
    <row r="3" spans="2:16" ht="9" customHeight="1" thickBot="1">
      <c r="B3" s="150"/>
      <c r="C3" s="151"/>
      <c r="D3" s="151"/>
      <c r="E3" s="151"/>
      <c r="F3" s="151"/>
      <c r="G3" s="151"/>
      <c r="H3" s="151"/>
      <c r="I3" s="151"/>
      <c r="J3" s="152"/>
    </row>
    <row r="4" spans="2:16" ht="17.399999999999999">
      <c r="B4" s="153"/>
      <c r="C4" s="154"/>
      <c r="D4" s="154"/>
      <c r="E4" s="154"/>
      <c r="F4" s="154"/>
      <c r="G4" s="154"/>
      <c r="H4" s="154"/>
      <c r="I4" s="154"/>
      <c r="J4" s="155"/>
    </row>
    <row r="5" spans="2:16" ht="17.7">
      <c r="B5" s="156" t="s">
        <v>71</v>
      </c>
      <c r="C5" s="157" t="s">
        <v>483</v>
      </c>
      <c r="D5" s="157" t="s">
        <v>484</v>
      </c>
      <c r="E5" s="157" t="s">
        <v>485</v>
      </c>
      <c r="F5" s="157" t="s">
        <v>486</v>
      </c>
      <c r="G5" s="157" t="s">
        <v>479</v>
      </c>
      <c r="H5" s="158"/>
      <c r="I5" s="835" t="s">
        <v>72</v>
      </c>
      <c r="J5" s="836"/>
    </row>
    <row r="6" spans="2:16" ht="17.7">
      <c r="B6" s="156" t="s">
        <v>73</v>
      </c>
      <c r="C6" s="157">
        <v>2023</v>
      </c>
      <c r="D6" s="157">
        <v>2023</v>
      </c>
      <c r="E6" s="157">
        <v>2024</v>
      </c>
      <c r="F6" s="157">
        <v>2024</v>
      </c>
      <c r="G6" s="157">
        <v>2024</v>
      </c>
      <c r="H6" s="158"/>
      <c r="I6" s="159" t="s">
        <v>38</v>
      </c>
      <c r="J6" s="160" t="s">
        <v>39</v>
      </c>
    </row>
    <row r="7" spans="2:16" ht="17.399999999999999">
      <c r="B7" s="161"/>
      <c r="C7" s="158"/>
      <c r="D7" s="158"/>
      <c r="E7" s="158"/>
      <c r="F7" s="158"/>
      <c r="G7" s="158"/>
      <c r="H7" s="158"/>
      <c r="I7" s="158"/>
      <c r="J7" s="162"/>
    </row>
    <row r="8" spans="2:16" ht="17.7">
      <c r="B8" s="163"/>
      <c r="C8" s="164"/>
      <c r="D8" s="156"/>
      <c r="E8" s="164"/>
      <c r="F8" s="156"/>
      <c r="G8" s="164"/>
      <c r="H8" s="158"/>
      <c r="I8" s="165"/>
      <c r="J8" s="165"/>
      <c r="K8" s="2" t="s">
        <v>74</v>
      </c>
    </row>
    <row r="9" spans="2:16" ht="17.7">
      <c r="B9" s="163" t="s">
        <v>75</v>
      </c>
      <c r="C9" s="166">
        <v>126.08815100333334</v>
      </c>
      <c r="D9" s="167">
        <v>125.45673561333335</v>
      </c>
      <c r="E9" s="166">
        <v>125.34757146666669</v>
      </c>
      <c r="F9" s="167">
        <v>128.1601636566667</v>
      </c>
      <c r="G9" s="166">
        <v>132.89889991333337</v>
      </c>
      <c r="H9" s="158"/>
      <c r="I9" s="168">
        <f>(G9/F9-1)*100</f>
        <v>3.6975110841473757</v>
      </c>
      <c r="J9" s="168">
        <f>(G9/C9-1)*100</f>
        <v>5.4015772741563772</v>
      </c>
      <c r="K9" s="37">
        <v>3.3989098162288345E-2</v>
      </c>
    </row>
    <row r="10" spans="2:16" ht="17.7">
      <c r="B10" s="169"/>
      <c r="C10" s="166"/>
      <c r="D10" s="170"/>
      <c r="E10" s="166"/>
      <c r="F10" s="170"/>
      <c r="G10" s="166"/>
      <c r="H10" s="158"/>
      <c r="I10" s="168"/>
      <c r="J10" s="168"/>
      <c r="K10" s="2" t="s">
        <v>76</v>
      </c>
    </row>
    <row r="11" spans="2:16" ht="17.7">
      <c r="B11" s="169" t="s">
        <v>77</v>
      </c>
      <c r="C11" s="171">
        <v>140.54666666666665</v>
      </c>
      <c r="D11" s="172">
        <v>139.37666666666667</v>
      </c>
      <c r="E11" s="171">
        <v>137.61666666666667</v>
      </c>
      <c r="F11" s="172">
        <v>144.26000000000002</v>
      </c>
      <c r="G11" s="171">
        <v>154.18</v>
      </c>
      <c r="H11" s="158"/>
      <c r="I11" s="168">
        <f t="shared" ref="I11:I27" si="0">(G11/F11-1)*100</f>
        <v>6.8764730347982805</v>
      </c>
      <c r="J11" s="168">
        <f t="shared" ref="J11:J27" si="1">(G11/C11-1)*100</f>
        <v>9.7002181956171274</v>
      </c>
      <c r="K11" s="37">
        <v>3.7814858093558001E-2</v>
      </c>
    </row>
    <row r="12" spans="2:16" ht="17.7">
      <c r="B12" s="169" t="s">
        <v>78</v>
      </c>
      <c r="C12" s="171">
        <v>164.72666666666666</v>
      </c>
      <c r="D12" s="172">
        <v>158.25333333333333</v>
      </c>
      <c r="E12" s="171">
        <v>153.98333333333335</v>
      </c>
      <c r="F12" s="172">
        <v>159.57333333333335</v>
      </c>
      <c r="G12" s="171">
        <v>155.44333333333333</v>
      </c>
      <c r="H12" s="158"/>
      <c r="I12" s="168">
        <f t="shared" si="0"/>
        <v>-2.5881517379679253</v>
      </c>
      <c r="J12" s="168">
        <f t="shared" si="1"/>
        <v>-5.6355983649682306</v>
      </c>
      <c r="K12" s="2" t="s">
        <v>79</v>
      </c>
    </row>
    <row r="13" spans="2:16" ht="17.7">
      <c r="B13" s="169" t="s">
        <v>80</v>
      </c>
      <c r="C13" s="171">
        <v>101.70333333333333</v>
      </c>
      <c r="D13" s="172">
        <v>101.76</v>
      </c>
      <c r="E13" s="171">
        <v>101.76666666666667</v>
      </c>
      <c r="F13" s="172">
        <v>101.78000000000002</v>
      </c>
      <c r="G13" s="171">
        <v>101.77</v>
      </c>
      <c r="H13" s="158"/>
      <c r="I13" s="168">
        <f t="shared" si="0"/>
        <v>-9.8251129888149435E-3</v>
      </c>
      <c r="J13" s="168">
        <f t="shared" si="1"/>
        <v>6.5550129461500184E-2</v>
      </c>
      <c r="K13" s="38">
        <f>(K9-K11)*100</f>
        <v>-0.38257599312696566</v>
      </c>
    </row>
    <row r="14" spans="2:16" ht="17.7">
      <c r="B14" s="169" t="s">
        <v>81</v>
      </c>
      <c r="C14" s="171">
        <v>116.27</v>
      </c>
      <c r="D14" s="172">
        <v>116.86333333333334</v>
      </c>
      <c r="E14" s="171">
        <v>126.72666666666667</v>
      </c>
      <c r="F14" s="172">
        <v>118.65333333333335</v>
      </c>
      <c r="G14" s="171">
        <v>117.56666666666666</v>
      </c>
      <c r="H14" s="158"/>
      <c r="I14" s="168">
        <f t="shared" si="0"/>
        <v>-0.91583323968986718</v>
      </c>
      <c r="J14" s="168">
        <f t="shared" si="1"/>
        <v>1.1152203205183397</v>
      </c>
      <c r="M14" s="2">
        <v>142.20823794991597</v>
      </c>
      <c r="N14" s="2">
        <v>138.47485150804201</v>
      </c>
      <c r="O14" s="2">
        <v>138.7557421388706</v>
      </c>
      <c r="P14" s="2">
        <v>154.18</v>
      </c>
    </row>
    <row r="15" spans="2:16" ht="17.7">
      <c r="B15" s="169" t="s">
        <v>82</v>
      </c>
      <c r="C15" s="171">
        <v>102.03333333333335</v>
      </c>
      <c r="D15" s="172">
        <v>102.00333333333333</v>
      </c>
      <c r="E15" s="171">
        <v>102.02333333333333</v>
      </c>
      <c r="F15" s="172">
        <v>102.05</v>
      </c>
      <c r="G15" s="171">
        <v>102.05333333333333</v>
      </c>
      <c r="H15" s="158"/>
      <c r="I15" s="168">
        <f t="shared" si="0"/>
        <v>3.2663726931225767E-3</v>
      </c>
      <c r="J15" s="168">
        <f t="shared" si="1"/>
        <v>1.9601437438732106E-2</v>
      </c>
    </row>
    <row r="16" spans="2:16" ht="17.7">
      <c r="B16" s="169" t="s">
        <v>83</v>
      </c>
      <c r="C16" s="171">
        <v>106.54</v>
      </c>
      <c r="D16" s="172">
        <v>106.54</v>
      </c>
      <c r="E16" s="171">
        <v>106.57333333333334</v>
      </c>
      <c r="F16" s="172">
        <v>106.62</v>
      </c>
      <c r="G16" s="171">
        <v>106.62</v>
      </c>
      <c r="H16" s="158"/>
      <c r="I16" s="168">
        <f t="shared" si="0"/>
        <v>0</v>
      </c>
      <c r="J16" s="168">
        <f t="shared" si="1"/>
        <v>7.5089168387454386E-2</v>
      </c>
    </row>
    <row r="17" spans="2:14" ht="17.7">
      <c r="B17" s="169" t="s">
        <v>84</v>
      </c>
      <c r="C17" s="171">
        <v>110.52</v>
      </c>
      <c r="D17" s="172">
        <v>110.51666666666667</v>
      </c>
      <c r="E17" s="171">
        <v>110.56666666666666</v>
      </c>
      <c r="F17" s="172">
        <v>110.56</v>
      </c>
      <c r="G17" s="171">
        <v>110.56</v>
      </c>
      <c r="H17" s="158"/>
      <c r="I17" s="168">
        <f t="shared" si="0"/>
        <v>0</v>
      </c>
      <c r="J17" s="168">
        <f t="shared" si="1"/>
        <v>3.6192544335866828E-2</v>
      </c>
    </row>
    <row r="18" spans="2:14" ht="17.7">
      <c r="B18" s="169" t="s">
        <v>85</v>
      </c>
      <c r="C18" s="171">
        <v>99.34999999999998</v>
      </c>
      <c r="D18" s="172">
        <v>99.34999999999998</v>
      </c>
      <c r="E18" s="171">
        <v>99.34999999999998</v>
      </c>
      <c r="F18" s="172">
        <v>99.34999999999998</v>
      </c>
      <c r="G18" s="171">
        <v>99.34999999999998</v>
      </c>
      <c r="H18" s="158"/>
      <c r="I18" s="168">
        <f t="shared" si="0"/>
        <v>0</v>
      </c>
      <c r="J18" s="168">
        <f t="shared" si="1"/>
        <v>0</v>
      </c>
    </row>
    <row r="19" spans="2:14" ht="17.7">
      <c r="B19" s="169" t="s">
        <v>86</v>
      </c>
      <c r="C19" s="171">
        <v>101.20666666666666</v>
      </c>
      <c r="D19" s="172">
        <v>102.06</v>
      </c>
      <c r="E19" s="171">
        <v>102.04</v>
      </c>
      <c r="F19" s="172">
        <v>102</v>
      </c>
      <c r="G19" s="171">
        <v>102</v>
      </c>
      <c r="H19" s="158"/>
      <c r="I19" s="168">
        <f t="shared" si="0"/>
        <v>0</v>
      </c>
      <c r="J19" s="168">
        <f t="shared" si="1"/>
        <v>0.7838745800671898</v>
      </c>
    </row>
    <row r="20" spans="2:14" ht="17.7">
      <c r="B20" s="169" t="s">
        <v>87</v>
      </c>
      <c r="C20" s="171">
        <v>114.07</v>
      </c>
      <c r="D20" s="172">
        <v>117.08</v>
      </c>
      <c r="E20" s="171">
        <v>117.08</v>
      </c>
      <c r="F20" s="172">
        <v>117.08</v>
      </c>
      <c r="G20" s="171">
        <v>117.08</v>
      </c>
      <c r="H20" s="158"/>
      <c r="I20" s="168">
        <f t="shared" si="0"/>
        <v>0</v>
      </c>
      <c r="J20" s="168">
        <f t="shared" si="1"/>
        <v>2.6387306040150937</v>
      </c>
    </row>
    <row r="21" spans="2:14" ht="17.7">
      <c r="B21" s="169" t="s">
        <v>88</v>
      </c>
      <c r="C21" s="171">
        <v>113.21</v>
      </c>
      <c r="D21" s="172">
        <v>113.45666666666666</v>
      </c>
      <c r="E21" s="171">
        <v>113.13</v>
      </c>
      <c r="F21" s="172">
        <v>114.05</v>
      </c>
      <c r="G21" s="171">
        <v>113.72333333333331</v>
      </c>
      <c r="H21" s="158"/>
      <c r="I21" s="168">
        <f t="shared" si="0"/>
        <v>-0.28642408300454392</v>
      </c>
      <c r="J21" s="168">
        <f t="shared" si="1"/>
        <v>0.45343462002767065</v>
      </c>
    </row>
    <row r="22" spans="2:14" ht="17.7">
      <c r="B22" s="173" t="s">
        <v>89</v>
      </c>
      <c r="C22" s="171">
        <v>102.38999999999999</v>
      </c>
      <c r="D22" s="172">
        <v>102.51333333333332</v>
      </c>
      <c r="E22" s="171">
        <v>102.57666666666667</v>
      </c>
      <c r="F22" s="172">
        <v>102.66666666666667</v>
      </c>
      <c r="G22" s="171">
        <v>102.68</v>
      </c>
      <c r="H22" s="158"/>
      <c r="I22" s="168">
        <f t="shared" si="0"/>
        <v>1.2987012987020208E-2</v>
      </c>
      <c r="J22" s="168">
        <f t="shared" si="1"/>
        <v>0.28323078425629422</v>
      </c>
    </row>
    <row r="23" spans="2:14" ht="17.7">
      <c r="B23" s="169" t="s">
        <v>90</v>
      </c>
      <c r="C23" s="171">
        <v>132.75</v>
      </c>
      <c r="D23" s="172">
        <v>131.88999999999999</v>
      </c>
      <c r="E23" s="171">
        <v>131.09666666666666</v>
      </c>
      <c r="F23" s="172">
        <v>135.07</v>
      </c>
      <c r="G23" s="171">
        <v>142.29333333333332</v>
      </c>
      <c r="H23" s="158"/>
      <c r="I23" s="168">
        <f t="shared" si="0"/>
        <v>5.3478443276325782</v>
      </c>
      <c r="J23" s="168">
        <f t="shared" si="1"/>
        <v>7.1889516635279316</v>
      </c>
    </row>
    <row r="24" spans="2:14" ht="17.7">
      <c r="B24" s="173" t="s">
        <v>91</v>
      </c>
      <c r="C24" s="171">
        <v>112.95666666666666</v>
      </c>
      <c r="D24" s="172">
        <v>112.65333333333332</v>
      </c>
      <c r="E24" s="171">
        <v>113.58666666666666</v>
      </c>
      <c r="F24" s="172">
        <v>114.46999999999998</v>
      </c>
      <c r="G24" s="171">
        <v>114.36333333333333</v>
      </c>
      <c r="H24" s="158"/>
      <c r="I24" s="168">
        <f t="shared" si="0"/>
        <v>-9.3183075623881617E-2</v>
      </c>
      <c r="J24" s="168">
        <f t="shared" si="1"/>
        <v>1.2453153126567695</v>
      </c>
    </row>
    <row r="25" spans="2:14" ht="17.7">
      <c r="B25" s="169" t="s">
        <v>27</v>
      </c>
      <c r="C25" s="171">
        <v>150.99</v>
      </c>
      <c r="D25" s="172">
        <v>149.41</v>
      </c>
      <c r="E25" s="171">
        <v>148.5</v>
      </c>
      <c r="F25" s="172">
        <v>156.89666666666668</v>
      </c>
      <c r="G25" s="171">
        <v>168.74666666666667</v>
      </c>
      <c r="H25" s="158"/>
      <c r="I25" s="168">
        <f t="shared" si="0"/>
        <v>7.5527417196031399</v>
      </c>
      <c r="J25" s="168">
        <f t="shared" si="1"/>
        <v>11.760160717045265</v>
      </c>
    </row>
    <row r="26" spans="2:14" ht="17.7">
      <c r="B26" s="169" t="s">
        <v>28</v>
      </c>
      <c r="C26" s="171">
        <v>113.35333333333334</v>
      </c>
      <c r="D26" s="172">
        <v>113.02</v>
      </c>
      <c r="E26" s="171">
        <v>113.09999999999998</v>
      </c>
      <c r="F26" s="172">
        <v>113.29333333333334</v>
      </c>
      <c r="G26" s="171">
        <v>114.14</v>
      </c>
      <c r="H26" s="158"/>
      <c r="I26" s="168">
        <f t="shared" si="0"/>
        <v>0.74732258444156763</v>
      </c>
      <c r="J26" s="168">
        <f t="shared" si="1"/>
        <v>0.69399517732164906</v>
      </c>
    </row>
    <row r="27" spans="2:14" ht="17.7">
      <c r="B27" s="173" t="s">
        <v>29</v>
      </c>
      <c r="C27" s="171">
        <v>108.08999999999999</v>
      </c>
      <c r="D27" s="172">
        <v>108.50666666666666</v>
      </c>
      <c r="E27" s="171">
        <v>108.55</v>
      </c>
      <c r="F27" s="172">
        <v>108.58</v>
      </c>
      <c r="G27" s="171">
        <v>108.61</v>
      </c>
      <c r="H27" s="158"/>
      <c r="I27" s="168">
        <f t="shared" si="0"/>
        <v>2.7629397679129752E-2</v>
      </c>
      <c r="J27" s="168">
        <f t="shared" si="1"/>
        <v>0.48108058099731732</v>
      </c>
    </row>
    <row r="28" spans="2:14" ht="17.7" thickBot="1">
      <c r="B28" s="174"/>
      <c r="C28" s="175"/>
      <c r="D28" s="175"/>
      <c r="E28" s="175"/>
      <c r="F28" s="175"/>
      <c r="G28" s="175"/>
      <c r="H28" s="175"/>
      <c r="I28" s="175"/>
      <c r="J28" s="176"/>
    </row>
    <row r="29" spans="2:14">
      <c r="B29" s="177"/>
      <c r="C29" s="178"/>
      <c r="D29" s="178"/>
      <c r="E29" s="178"/>
      <c r="F29" s="178"/>
      <c r="G29" s="178"/>
      <c r="H29" s="178"/>
      <c r="I29" s="178"/>
      <c r="J29" s="179"/>
    </row>
    <row r="30" spans="2:14" ht="15.3" thickBot="1">
      <c r="B30" s="29"/>
      <c r="J30" s="30"/>
    </row>
    <row r="31" spans="2:14" ht="15.3" thickTop="1">
      <c r="B31" s="29"/>
      <c r="J31" s="30"/>
      <c r="L31" s="787">
        <v>45536</v>
      </c>
      <c r="M31" s="788">
        <v>154.81</v>
      </c>
      <c r="N31" s="793">
        <v>133.34263116</v>
      </c>
    </row>
    <row r="32" spans="2:14">
      <c r="B32" s="29"/>
      <c r="J32" s="30"/>
      <c r="L32" s="789">
        <v>45505</v>
      </c>
      <c r="M32" s="790">
        <v>154.91999999999999</v>
      </c>
      <c r="N32" s="794">
        <v>133.23119429000005</v>
      </c>
    </row>
    <row r="33" spans="2:14">
      <c r="B33" s="29"/>
      <c r="J33" s="30"/>
      <c r="L33" s="789">
        <v>45474</v>
      </c>
      <c r="M33" s="790">
        <v>152.81</v>
      </c>
      <c r="N33" s="794">
        <v>132.12287429000006</v>
      </c>
    </row>
    <row r="34" spans="2:14">
      <c r="B34" s="29"/>
      <c r="J34" s="30"/>
      <c r="L34" s="789">
        <v>45444</v>
      </c>
      <c r="M34" s="790">
        <v>146.55000000000001</v>
      </c>
      <c r="N34" s="794">
        <v>129.17027473449701</v>
      </c>
    </row>
    <row r="35" spans="2:14">
      <c r="B35" s="29"/>
      <c r="J35" s="30"/>
      <c r="L35" s="789">
        <v>45413</v>
      </c>
      <c r="M35" s="790">
        <v>144.63</v>
      </c>
      <c r="N35" s="794">
        <v>128.44381332397401</v>
      </c>
    </row>
    <row r="36" spans="2:14">
      <c r="B36" s="29"/>
      <c r="J36" s="30"/>
      <c r="L36" s="789">
        <v>45383</v>
      </c>
      <c r="M36" s="790">
        <v>142.57141126661176</v>
      </c>
      <c r="N36" s="794">
        <v>127.60931542</v>
      </c>
    </row>
    <row r="37" spans="2:14">
      <c r="B37" s="29"/>
      <c r="J37" s="30"/>
      <c r="L37" s="789">
        <v>45352</v>
      </c>
      <c r="M37" s="790">
        <v>139.31631992297832</v>
      </c>
      <c r="N37" s="794">
        <v>125.44593053999999</v>
      </c>
    </row>
    <row r="38" spans="2:14">
      <c r="B38" s="29"/>
      <c r="J38" s="30"/>
      <c r="L38" s="789">
        <v>45323</v>
      </c>
      <c r="M38" s="790">
        <v>138.00462197788616</v>
      </c>
      <c r="N38" s="794">
        <v>124.79216410999997</v>
      </c>
    </row>
    <row r="39" spans="2:14">
      <c r="B39" s="29"/>
      <c r="J39" s="30"/>
      <c r="L39" s="789">
        <v>45292</v>
      </c>
      <c r="M39" s="790">
        <v>138.10361262326157</v>
      </c>
      <c r="N39" s="794">
        <v>126.19224217000001</v>
      </c>
    </row>
    <row r="40" spans="2:14">
      <c r="B40" s="29"/>
      <c r="J40" s="30"/>
      <c r="L40" s="789">
        <v>45261</v>
      </c>
      <c r="M40" s="790">
        <v>139.88154424061693</v>
      </c>
      <c r="N40" s="794">
        <v>127.13718759</v>
      </c>
    </row>
    <row r="41" spans="2:14">
      <c r="B41" s="29"/>
      <c r="J41" s="30"/>
      <c r="L41" s="789">
        <v>45231</v>
      </c>
      <c r="M41" s="790">
        <v>143.69792049466088</v>
      </c>
      <c r="N41" s="794">
        <v>129.29721126000001</v>
      </c>
    </row>
    <row r="42" spans="2:14">
      <c r="B42" s="29"/>
      <c r="J42" s="30"/>
      <c r="L42" s="789">
        <v>45200</v>
      </c>
      <c r="M42" s="790">
        <v>143.04524911447007</v>
      </c>
      <c r="N42" s="794">
        <v>128.07451846000001</v>
      </c>
    </row>
    <row r="43" spans="2:14">
      <c r="B43" s="29"/>
      <c r="J43" s="30"/>
      <c r="L43" s="789">
        <v>45170</v>
      </c>
      <c r="M43" s="790">
        <v>141.00660161817265</v>
      </c>
      <c r="N43" s="794">
        <v>126.02636161000001</v>
      </c>
    </row>
    <row r="44" spans="2:14">
      <c r="B44" s="29"/>
      <c r="J44" s="30"/>
      <c r="L44" s="789">
        <v>45139</v>
      </c>
      <c r="M44" s="790">
        <v>141.07602477291164</v>
      </c>
      <c r="N44" s="794">
        <v>126.44912232000003</v>
      </c>
    </row>
    <row r="45" spans="2:14">
      <c r="B45" s="29"/>
      <c r="J45" s="30"/>
      <c r="L45" s="789">
        <v>45108</v>
      </c>
      <c r="M45" s="790">
        <v>142.33970062410674</v>
      </c>
      <c r="N45" s="794">
        <v>127.09062953</v>
      </c>
    </row>
    <row r="46" spans="2:14">
      <c r="B46" s="29"/>
      <c r="J46" s="30"/>
      <c r="L46" s="789">
        <v>45078</v>
      </c>
      <c r="M46" s="790">
        <v>141.68770148920518</v>
      </c>
      <c r="N46" s="794">
        <v>126.29818422000002</v>
      </c>
    </row>
    <row r="47" spans="2:14">
      <c r="B47" s="29"/>
      <c r="J47" s="30"/>
      <c r="L47" s="789">
        <v>45047</v>
      </c>
      <c r="M47" s="790">
        <v>138.63609164861057</v>
      </c>
      <c r="N47" s="794">
        <v>124.29561928</v>
      </c>
    </row>
    <row r="48" spans="2:14">
      <c r="B48" s="29"/>
      <c r="J48" s="30"/>
      <c r="L48" s="789">
        <v>45017</v>
      </c>
      <c r="M48" s="790">
        <v>136.0681002517556</v>
      </c>
      <c r="N48" s="794">
        <v>122.68747968000001</v>
      </c>
    </row>
    <row r="49" spans="2:14">
      <c r="B49" s="29"/>
      <c r="J49" s="30"/>
      <c r="L49" s="789">
        <v>44986</v>
      </c>
      <c r="M49" s="790">
        <v>134.92316197473673</v>
      </c>
      <c r="N49" s="794">
        <v>122.0667859</v>
      </c>
    </row>
    <row r="50" spans="2:14">
      <c r="B50" s="29"/>
      <c r="J50" s="30"/>
      <c r="L50" s="789">
        <v>44958</v>
      </c>
      <c r="M50" s="790">
        <v>134.34828200216472</v>
      </c>
      <c r="N50" s="794">
        <v>121.53550749000001</v>
      </c>
    </row>
    <row r="51" spans="2:14">
      <c r="B51" s="29"/>
      <c r="J51" s="30"/>
      <c r="L51" s="789">
        <v>44927</v>
      </c>
      <c r="M51" s="790">
        <v>133.91646427880886</v>
      </c>
      <c r="N51" s="794">
        <v>120.99631079</v>
      </c>
    </row>
    <row r="52" spans="2:14" ht="14.1" customHeight="1">
      <c r="B52" s="29"/>
      <c r="J52" s="30"/>
      <c r="L52" s="789">
        <v>44896</v>
      </c>
      <c r="M52" s="790">
        <v>138.97999999999999</v>
      </c>
      <c r="N52" s="794">
        <v>123.24</v>
      </c>
    </row>
    <row r="53" spans="2:14">
      <c r="B53" s="29"/>
      <c r="J53" s="30"/>
      <c r="L53" s="789">
        <v>44866</v>
      </c>
      <c r="M53" s="790">
        <v>143.59</v>
      </c>
      <c r="N53" s="794">
        <v>125.75</v>
      </c>
    </row>
    <row r="54" spans="2:14">
      <c r="B54" s="29"/>
      <c r="J54" s="30"/>
      <c r="L54" s="789">
        <v>44835</v>
      </c>
      <c r="M54" s="790">
        <v>146.62</v>
      </c>
      <c r="N54" s="794">
        <v>127.54</v>
      </c>
    </row>
    <row r="55" spans="2:14">
      <c r="B55" s="29"/>
      <c r="J55" s="30"/>
      <c r="L55" s="789">
        <v>44805</v>
      </c>
      <c r="M55" s="790">
        <v>149.37</v>
      </c>
      <c r="N55" s="794">
        <v>128.91</v>
      </c>
    </row>
    <row r="56" spans="2:14">
      <c r="B56" s="29"/>
      <c r="J56" s="30"/>
      <c r="L56" s="789">
        <v>44774</v>
      </c>
      <c r="M56" s="790">
        <v>148.96</v>
      </c>
      <c r="N56" s="794">
        <v>128.53</v>
      </c>
    </row>
    <row r="57" spans="2:14">
      <c r="B57" s="29"/>
      <c r="J57" s="30"/>
      <c r="L57" s="789">
        <v>44743</v>
      </c>
      <c r="M57" s="790">
        <v>148.96</v>
      </c>
      <c r="N57" s="794">
        <v>128.13</v>
      </c>
    </row>
    <row r="58" spans="2:14">
      <c r="B58" s="29"/>
      <c r="J58" s="30"/>
      <c r="L58" s="789">
        <v>44713</v>
      </c>
      <c r="M58" s="790">
        <v>146.41999999999999</v>
      </c>
      <c r="N58" s="794">
        <v>126.95</v>
      </c>
    </row>
    <row r="59" spans="2:14">
      <c r="B59" s="29"/>
      <c r="J59" s="30"/>
      <c r="L59" s="789">
        <v>44682</v>
      </c>
      <c r="M59" s="790">
        <v>142.22</v>
      </c>
      <c r="N59" s="794">
        <v>124.51</v>
      </c>
    </row>
    <row r="60" spans="2:14">
      <c r="B60" s="29"/>
      <c r="J60" s="30"/>
      <c r="L60" s="789">
        <v>44652</v>
      </c>
      <c r="M60" s="790">
        <v>138.16</v>
      </c>
      <c r="N60" s="794">
        <v>122.22</v>
      </c>
    </row>
    <row r="61" spans="2:14">
      <c r="B61" s="29"/>
      <c r="J61" s="30"/>
      <c r="L61" s="789">
        <v>44621</v>
      </c>
      <c r="M61" s="790">
        <v>133.18</v>
      </c>
      <c r="N61" s="794">
        <v>118.64</v>
      </c>
    </row>
    <row r="62" spans="2:14">
      <c r="B62" s="29"/>
      <c r="J62" s="30"/>
      <c r="L62" s="789">
        <v>44593</v>
      </c>
      <c r="M62" s="790">
        <v>124.88</v>
      </c>
      <c r="N62" s="794">
        <v>114.39</v>
      </c>
    </row>
    <row r="63" spans="2:14">
      <c r="B63" s="29"/>
      <c r="J63" s="30"/>
      <c r="L63" s="789">
        <v>44562</v>
      </c>
      <c r="M63" s="790">
        <v>120.89</v>
      </c>
      <c r="N63" s="794">
        <v>111.81</v>
      </c>
    </row>
    <row r="64" spans="2:14">
      <c r="B64" s="29"/>
      <c r="J64" s="30"/>
      <c r="L64" s="789">
        <v>44531</v>
      </c>
      <c r="M64" s="790">
        <v>121.19</v>
      </c>
      <c r="N64" s="794">
        <v>112.47</v>
      </c>
    </row>
    <row r="65" spans="2:14">
      <c r="B65" s="29"/>
      <c r="J65" s="30"/>
      <c r="L65" s="789">
        <v>44501</v>
      </c>
      <c r="M65" s="790">
        <v>120.07</v>
      </c>
      <c r="N65" s="794">
        <v>112.12</v>
      </c>
    </row>
    <row r="66" spans="2:14">
      <c r="B66" s="29"/>
      <c r="J66" s="30"/>
      <c r="L66" s="789">
        <v>44470</v>
      </c>
      <c r="M66" s="790">
        <v>118.53</v>
      </c>
      <c r="N66" s="794">
        <v>110.86</v>
      </c>
    </row>
    <row r="67" spans="2:14">
      <c r="B67" s="29"/>
      <c r="J67" s="30"/>
      <c r="L67" s="789">
        <v>44440</v>
      </c>
      <c r="M67" s="790">
        <v>118.19</v>
      </c>
      <c r="N67" s="794">
        <v>110.69</v>
      </c>
    </row>
    <row r="68" spans="2:14">
      <c r="B68" s="29"/>
      <c r="J68" s="30"/>
      <c r="L68" s="789">
        <v>44409</v>
      </c>
      <c r="M68" s="790">
        <v>114.78</v>
      </c>
      <c r="N68" s="794">
        <v>108.82</v>
      </c>
    </row>
    <row r="69" spans="2:14">
      <c r="B69" s="29"/>
      <c r="J69" s="30"/>
      <c r="L69" s="789">
        <v>44378</v>
      </c>
      <c r="M69" s="790">
        <v>113.93</v>
      </c>
      <c r="N69" s="794">
        <v>108.37</v>
      </c>
    </row>
    <row r="70" spans="2:14">
      <c r="B70" s="29"/>
      <c r="J70" s="30"/>
      <c r="L70" s="789">
        <v>44348</v>
      </c>
      <c r="M70" s="790">
        <v>113.59</v>
      </c>
      <c r="N70" s="794">
        <v>107.81</v>
      </c>
    </row>
    <row r="71" spans="2:14">
      <c r="B71" s="29"/>
      <c r="J71" s="30"/>
      <c r="L71" s="789">
        <v>44317</v>
      </c>
      <c r="M71" s="790">
        <v>113.58</v>
      </c>
      <c r="N71" s="794">
        <v>107.95</v>
      </c>
    </row>
    <row r="72" spans="2:14">
      <c r="B72" s="29"/>
      <c r="J72" s="30"/>
      <c r="L72" s="789">
        <v>44287</v>
      </c>
      <c r="M72" s="790">
        <v>109.95</v>
      </c>
      <c r="N72" s="794">
        <v>106.17</v>
      </c>
    </row>
    <row r="73" spans="2:14">
      <c r="B73" s="29"/>
      <c r="J73" s="30"/>
      <c r="L73" s="789">
        <v>44256</v>
      </c>
      <c r="M73" s="790">
        <v>107.19</v>
      </c>
      <c r="N73" s="794">
        <v>104.54</v>
      </c>
    </row>
    <row r="74" spans="2:14">
      <c r="B74" s="29"/>
      <c r="J74" s="30"/>
      <c r="L74" s="789">
        <v>44228</v>
      </c>
      <c r="M74" s="790">
        <v>105.98</v>
      </c>
      <c r="N74" s="794">
        <v>103.89</v>
      </c>
    </row>
    <row r="75" spans="2:14">
      <c r="B75" s="29"/>
      <c r="J75" s="30"/>
      <c r="L75" s="789">
        <v>44197</v>
      </c>
      <c r="M75" s="790">
        <v>105.93</v>
      </c>
      <c r="N75" s="794">
        <v>104.33</v>
      </c>
    </row>
    <row r="76" spans="2:14">
      <c r="B76" s="29"/>
      <c r="J76" s="30"/>
      <c r="L76" s="789">
        <v>44166</v>
      </c>
      <c r="M76" s="790">
        <v>106.05</v>
      </c>
      <c r="N76" s="794">
        <v>104.15</v>
      </c>
    </row>
    <row r="77" spans="2:14">
      <c r="B77" s="29"/>
      <c r="J77" s="30"/>
      <c r="L77" s="789">
        <v>44136</v>
      </c>
      <c r="M77" s="790">
        <v>108.91</v>
      </c>
      <c r="N77" s="794">
        <v>105.82</v>
      </c>
    </row>
    <row r="78" spans="2:14">
      <c r="B78" s="29"/>
      <c r="J78" s="30"/>
      <c r="L78" s="789">
        <v>44105</v>
      </c>
      <c r="M78" s="790">
        <v>109.39</v>
      </c>
      <c r="N78" s="794">
        <v>106.69</v>
      </c>
    </row>
    <row r="79" spans="2:14">
      <c r="B79" s="29"/>
      <c r="J79" s="30"/>
      <c r="L79" s="789">
        <v>44075</v>
      </c>
      <c r="M79" s="790">
        <v>108.87</v>
      </c>
      <c r="N79" s="794">
        <v>106.02</v>
      </c>
    </row>
    <row r="80" spans="2:14">
      <c r="B80" s="29"/>
      <c r="J80" s="30"/>
      <c r="L80" s="789">
        <v>44044</v>
      </c>
      <c r="M80" s="790">
        <v>108.19</v>
      </c>
      <c r="N80" s="794">
        <v>105.85</v>
      </c>
    </row>
    <row r="81" spans="2:14">
      <c r="B81" s="29"/>
      <c r="J81" s="30"/>
      <c r="L81" s="789">
        <v>44013</v>
      </c>
      <c r="M81" s="790">
        <v>107.85</v>
      </c>
      <c r="N81" s="794">
        <v>104.66</v>
      </c>
    </row>
    <row r="82" spans="2:14">
      <c r="B82" s="29"/>
      <c r="J82" s="30"/>
      <c r="L82" s="789">
        <v>43983</v>
      </c>
      <c r="M82" s="790">
        <v>107.25</v>
      </c>
      <c r="N82" s="794">
        <v>104.15</v>
      </c>
    </row>
    <row r="83" spans="2:14">
      <c r="B83" s="29"/>
      <c r="J83" s="30"/>
      <c r="L83" s="789">
        <v>43952</v>
      </c>
      <c r="M83" s="790">
        <v>108.99</v>
      </c>
      <c r="N83" s="794">
        <v>105.51</v>
      </c>
    </row>
    <row r="84" spans="2:14">
      <c r="B84" s="29"/>
      <c r="J84" s="30"/>
      <c r="L84" s="789">
        <v>43922</v>
      </c>
      <c r="M84" s="790">
        <v>102.4</v>
      </c>
      <c r="N84" s="794">
        <v>101.53</v>
      </c>
    </row>
    <row r="85" spans="2:14">
      <c r="B85" s="29"/>
      <c r="J85" s="30"/>
      <c r="L85" s="789">
        <v>43891</v>
      </c>
      <c r="M85" s="790">
        <v>101.53</v>
      </c>
      <c r="N85" s="794">
        <v>101.97</v>
      </c>
    </row>
    <row r="86" spans="2:14">
      <c r="B86" s="29"/>
      <c r="J86" s="30"/>
      <c r="L86" s="789">
        <v>43862</v>
      </c>
      <c r="M86" s="790">
        <v>100.92</v>
      </c>
      <c r="N86" s="794">
        <v>102.23</v>
      </c>
    </row>
    <row r="87" spans="2:14">
      <c r="B87" s="29"/>
      <c r="J87" s="30"/>
      <c r="L87" s="789">
        <v>43831</v>
      </c>
      <c r="M87" s="790">
        <v>100.15</v>
      </c>
      <c r="N87" s="794">
        <v>101.26</v>
      </c>
    </row>
    <row r="88" spans="2:14">
      <c r="B88" s="29"/>
      <c r="J88" s="30"/>
      <c r="L88" s="789">
        <v>43800</v>
      </c>
      <c r="M88" s="790">
        <v>100.62</v>
      </c>
      <c r="N88" s="794">
        <v>101.79</v>
      </c>
    </row>
    <row r="89" spans="2:14">
      <c r="B89" s="29"/>
      <c r="J89" s="30"/>
      <c r="L89" s="789">
        <v>43770</v>
      </c>
      <c r="M89" s="790">
        <v>100.2</v>
      </c>
      <c r="N89" s="794">
        <v>101.26</v>
      </c>
    </row>
    <row r="90" spans="2:14">
      <c r="B90" s="29"/>
      <c r="J90" s="30"/>
      <c r="L90" s="789">
        <v>43739</v>
      </c>
      <c r="M90" s="790">
        <v>100.78</v>
      </c>
      <c r="N90" s="794">
        <v>102.02</v>
      </c>
    </row>
    <row r="91" spans="2:14">
      <c r="B91" s="29"/>
      <c r="J91" s="30"/>
      <c r="L91" s="789">
        <v>43709</v>
      </c>
      <c r="M91" s="790">
        <v>100.71</v>
      </c>
      <c r="N91" s="794">
        <v>101.47</v>
      </c>
    </row>
    <row r="92" spans="2:14">
      <c r="B92" s="29"/>
      <c r="J92" s="30"/>
      <c r="L92" s="789">
        <v>43678</v>
      </c>
      <c r="M92" s="790">
        <v>101.47</v>
      </c>
      <c r="N92" s="794">
        <v>101.68</v>
      </c>
    </row>
    <row r="93" spans="2:14">
      <c r="B93" s="31"/>
      <c r="C93" s="32"/>
      <c r="D93" s="32"/>
      <c r="E93" s="32"/>
      <c r="F93" s="32"/>
      <c r="G93" s="32"/>
      <c r="H93" s="32"/>
      <c r="I93" s="32"/>
      <c r="J93" s="33"/>
      <c r="L93" s="789">
        <v>43647</v>
      </c>
      <c r="M93" s="790">
        <v>104.7</v>
      </c>
      <c r="N93" s="794">
        <v>103.22</v>
      </c>
    </row>
    <row r="94" spans="2:14">
      <c r="B94" s="26"/>
      <c r="C94" s="27"/>
      <c r="D94" s="27"/>
      <c r="E94" s="27"/>
      <c r="F94" s="27"/>
      <c r="G94" s="27"/>
      <c r="H94" s="27"/>
      <c r="I94" s="27"/>
      <c r="J94" s="28"/>
      <c r="L94" s="789">
        <v>43617</v>
      </c>
      <c r="M94" s="790">
        <v>103.58</v>
      </c>
      <c r="N94" s="794">
        <v>102.99</v>
      </c>
    </row>
    <row r="95" spans="2:14">
      <c r="B95" s="29"/>
      <c r="J95" s="30"/>
      <c r="L95" s="789">
        <v>43586</v>
      </c>
      <c r="M95" s="790">
        <v>104.3</v>
      </c>
      <c r="N95" s="794">
        <v>103.29</v>
      </c>
    </row>
    <row r="96" spans="2:14">
      <c r="B96" s="29"/>
      <c r="J96" s="30"/>
      <c r="L96" s="789">
        <v>43556</v>
      </c>
      <c r="M96" s="790">
        <v>102.93</v>
      </c>
      <c r="N96" s="794">
        <v>102.76</v>
      </c>
    </row>
    <row r="97" spans="2:14">
      <c r="B97" s="29"/>
      <c r="J97" s="30"/>
      <c r="L97" s="789">
        <v>43525</v>
      </c>
      <c r="M97" s="790">
        <v>102.17</v>
      </c>
      <c r="N97" s="794">
        <v>102.28</v>
      </c>
    </row>
    <row r="98" spans="2:14">
      <c r="B98" s="29"/>
      <c r="J98" s="30"/>
      <c r="L98" s="789">
        <v>43497</v>
      </c>
      <c r="M98" s="790">
        <v>101.3</v>
      </c>
      <c r="N98" s="794">
        <v>101.77</v>
      </c>
    </row>
    <row r="99" spans="2:14">
      <c r="B99" s="29"/>
      <c r="J99" s="30"/>
      <c r="L99" s="789">
        <v>43466</v>
      </c>
      <c r="M99" s="790">
        <v>102.31</v>
      </c>
      <c r="N99" s="794">
        <v>102.19</v>
      </c>
    </row>
    <row r="100" spans="2:14">
      <c r="B100" s="29"/>
      <c r="J100" s="30"/>
      <c r="L100" s="789">
        <v>43435</v>
      </c>
      <c r="M100" s="790">
        <v>106.27</v>
      </c>
      <c r="N100" s="794">
        <v>104.46</v>
      </c>
    </row>
    <row r="101" spans="2:14">
      <c r="B101" s="29"/>
      <c r="J101" s="30"/>
      <c r="L101" s="789">
        <v>43405</v>
      </c>
      <c r="M101" s="790">
        <v>106.65</v>
      </c>
      <c r="N101" s="794">
        <v>104.52</v>
      </c>
    </row>
    <row r="102" spans="2:14" ht="15.3" thickBot="1">
      <c r="B102" s="29"/>
      <c r="J102" s="30"/>
      <c r="L102" s="791">
        <v>43374</v>
      </c>
      <c r="M102" s="792">
        <v>109.9</v>
      </c>
      <c r="N102" s="795">
        <v>106.05</v>
      </c>
    </row>
    <row r="103" spans="2:14">
      <c r="B103" s="29"/>
      <c r="J103" s="30"/>
    </row>
    <row r="104" spans="2:14">
      <c r="B104" s="29"/>
      <c r="J104" s="30"/>
    </row>
    <row r="105" spans="2:14">
      <c r="B105" s="29"/>
      <c r="J105" s="30"/>
    </row>
    <row r="106" spans="2:14">
      <c r="B106" s="29"/>
      <c r="J106" s="30"/>
    </row>
    <row r="107" spans="2:14">
      <c r="B107" s="29"/>
      <c r="J107" s="30"/>
    </row>
    <row r="108" spans="2:14">
      <c r="B108" s="29"/>
      <c r="J108" s="30"/>
    </row>
    <row r="109" spans="2:14">
      <c r="B109" s="29"/>
      <c r="J109" s="30"/>
    </row>
    <row r="110" spans="2:14">
      <c r="B110" s="29"/>
      <c r="J110" s="30"/>
    </row>
    <row r="111" spans="2:14">
      <c r="B111" s="29"/>
      <c r="J111" s="30"/>
    </row>
    <row r="112" spans="2:14">
      <c r="B112" s="29"/>
      <c r="J112" s="30"/>
    </row>
    <row r="113" spans="2:10">
      <c r="B113" s="29"/>
      <c r="J113" s="30"/>
    </row>
    <row r="114" spans="2:10">
      <c r="B114" s="29"/>
      <c r="J114" s="30"/>
    </row>
    <row r="115" spans="2:10">
      <c r="B115" s="29"/>
      <c r="J115" s="30"/>
    </row>
    <row r="116" spans="2:10">
      <c r="B116" s="29"/>
      <c r="J116" s="30"/>
    </row>
    <row r="117" spans="2:10">
      <c r="B117" s="29"/>
      <c r="J117" s="30"/>
    </row>
    <row r="118" spans="2:10">
      <c r="B118" s="29"/>
      <c r="J118" s="30"/>
    </row>
    <row r="119" spans="2:10">
      <c r="B119" s="29"/>
      <c r="J119" s="30"/>
    </row>
    <row r="120" spans="2:10">
      <c r="B120" s="29"/>
      <c r="J120" s="30"/>
    </row>
    <row r="121" spans="2:10">
      <c r="B121" s="29"/>
      <c r="J121" s="30"/>
    </row>
    <row r="122" spans="2:10">
      <c r="B122" s="29"/>
      <c r="J122" s="30"/>
    </row>
    <row r="123" spans="2:10">
      <c r="B123" s="29"/>
      <c r="J123" s="30"/>
    </row>
    <row r="124" spans="2:10">
      <c r="B124" s="29"/>
      <c r="J124" s="30"/>
    </row>
    <row r="125" spans="2:10">
      <c r="B125" s="29"/>
      <c r="J125" s="30"/>
    </row>
    <row r="126" spans="2:10">
      <c r="B126" s="29"/>
      <c r="J126" s="30"/>
    </row>
    <row r="127" spans="2:10">
      <c r="B127" s="29"/>
      <c r="J127" s="30"/>
    </row>
    <row r="128" spans="2:10">
      <c r="B128" s="29"/>
      <c r="J128" s="30"/>
    </row>
    <row r="129" spans="2:10">
      <c r="B129" s="29"/>
      <c r="J129" s="30"/>
    </row>
    <row r="130" spans="2:10" ht="18">
      <c r="B130" s="180" t="s">
        <v>32</v>
      </c>
      <c r="C130" s="181"/>
      <c r="D130" s="182"/>
      <c r="E130" s="183"/>
      <c r="F130" s="183"/>
      <c r="G130" s="184"/>
      <c r="H130" s="181"/>
      <c r="I130" s="183"/>
      <c r="J130" s="185"/>
    </row>
  </sheetData>
  <mergeCells count="2">
    <mergeCell ref="B2:J2"/>
    <mergeCell ref="I5:J5"/>
  </mergeCells>
  <pageMargins left="0.70866141732283472" right="0.70866141732283472" top="0.74803149606299213" bottom="0.74803149606299213" header="0.31496062992125984" footer="0.31496062992125984"/>
  <pageSetup paperSize="9" scale="49" firstPageNumber="6" orientation="portrait" useFirstPageNumber="1" r:id="rId1"/>
  <headerFooter>
    <oddHeader>&amp;LComité de Prévision et de Conjoncture&amp;RTableau de bord de l’économie - 2ème trimestre 2024</oddHeader>
    <oddFooter>&amp;C&amp;"Arial,Normal"&amp;P</oddFooter>
  </headerFooter>
  <rowBreaks count="1" manualBreakCount="1">
    <brk id="93"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6ABF-798E-4A56-99DD-62D033D62B31}">
  <sheetPr codeName="Feuil7">
    <tabColor rgb="FF00B050"/>
  </sheetPr>
  <dimension ref="A1:P181"/>
  <sheetViews>
    <sheetView showGridLines="0" view="pageBreakPreview" topLeftCell="B1" zoomScaleNormal="100" zoomScaleSheetLayoutView="100" zoomScalePageLayoutView="70" workbookViewId="0">
      <selection activeCell="G37" sqref="G37"/>
    </sheetView>
  </sheetViews>
  <sheetFormatPr baseColWidth="10" defaultColWidth="11.44140625" defaultRowHeight="15"/>
  <cols>
    <col min="1" max="1" width="1.27734375" style="186" hidden="1" customWidth="1"/>
    <col min="2" max="7" width="12.1640625" style="2" customWidth="1"/>
    <col min="8" max="8" width="10.44140625" style="189" customWidth="1"/>
    <col min="9" max="14" width="10.44140625" style="2" customWidth="1"/>
    <col min="15" max="16384" width="11.44140625" style="2"/>
  </cols>
  <sheetData>
    <row r="1" spans="2:14">
      <c r="B1" s="26"/>
      <c r="C1" s="27"/>
      <c r="D1" s="27"/>
      <c r="E1" s="27"/>
      <c r="F1" s="27"/>
      <c r="G1" s="27"/>
      <c r="H1" s="187"/>
      <c r="I1" s="27"/>
      <c r="J1" s="27"/>
      <c r="K1" s="27"/>
      <c r="L1" s="27"/>
      <c r="M1" s="27"/>
      <c r="N1" s="28"/>
    </row>
    <row r="2" spans="2:14" ht="9" customHeight="1">
      <c r="B2" s="161"/>
      <c r="C2" s="158"/>
      <c r="D2" s="158"/>
      <c r="E2" s="158"/>
      <c r="F2" s="158"/>
      <c r="G2" s="158"/>
      <c r="H2" s="158"/>
      <c r="I2" s="158"/>
      <c r="J2" s="158"/>
      <c r="N2" s="30"/>
    </row>
    <row r="3" spans="2:14" ht="28.2">
      <c r="B3" s="839" t="s">
        <v>92</v>
      </c>
      <c r="C3" s="840"/>
      <c r="D3" s="840"/>
      <c r="E3" s="840"/>
      <c r="F3" s="840"/>
      <c r="G3" s="840"/>
      <c r="H3" s="840"/>
      <c r="I3" s="840"/>
      <c r="J3" s="840"/>
      <c r="K3" s="840"/>
      <c r="L3" s="840"/>
      <c r="M3" s="840"/>
      <c r="N3" s="841"/>
    </row>
    <row r="4" spans="2:14" ht="17.7">
      <c r="B4" s="842" t="s">
        <v>93</v>
      </c>
      <c r="C4" s="843"/>
      <c r="D4" s="843"/>
      <c r="E4" s="843"/>
      <c r="F4" s="843"/>
      <c r="G4" s="188"/>
      <c r="I4" s="190" t="s">
        <v>94</v>
      </c>
      <c r="J4" s="191"/>
      <c r="K4" s="191"/>
      <c r="L4" s="191"/>
      <c r="M4" s="191"/>
      <c r="N4" s="30"/>
    </row>
    <row r="5" spans="2:14" ht="17.7">
      <c r="B5" s="192"/>
      <c r="C5" s="188"/>
      <c r="D5" s="188"/>
      <c r="E5" s="188"/>
      <c r="F5" s="188"/>
      <c r="G5" s="188"/>
      <c r="H5" s="193"/>
      <c r="I5" s="188"/>
      <c r="J5" s="188"/>
      <c r="N5" s="30"/>
    </row>
    <row r="6" spans="2:14" ht="17.7">
      <c r="B6" s="192"/>
      <c r="C6" s="188"/>
      <c r="D6" s="188"/>
      <c r="E6" s="188"/>
      <c r="F6" s="188"/>
      <c r="G6" s="188"/>
      <c r="H6" s="193"/>
      <c r="I6" s="188"/>
      <c r="J6" s="188"/>
      <c r="N6" s="30"/>
    </row>
    <row r="7" spans="2:14" ht="17.7">
      <c r="B7" s="192"/>
      <c r="C7" s="188"/>
      <c r="D7" s="188"/>
      <c r="E7" s="188"/>
      <c r="F7" s="188"/>
      <c r="G7" s="188"/>
      <c r="H7" s="193"/>
      <c r="I7" s="188"/>
      <c r="J7" s="188"/>
      <c r="N7" s="30"/>
    </row>
    <row r="8" spans="2:14" ht="17.7">
      <c r="B8" s="192"/>
      <c r="C8" s="188"/>
      <c r="D8" s="188"/>
      <c r="E8" s="188"/>
      <c r="F8" s="188"/>
      <c r="G8" s="188"/>
      <c r="H8" s="193"/>
      <c r="I8" s="188"/>
      <c r="J8" s="188"/>
      <c r="N8" s="30"/>
    </row>
    <row r="9" spans="2:14" ht="17.7">
      <c r="B9" s="192"/>
      <c r="C9" s="188"/>
      <c r="D9" s="188"/>
      <c r="E9" s="188"/>
      <c r="F9" s="188"/>
      <c r="G9" s="188"/>
      <c r="H9" s="193"/>
      <c r="I9" s="188"/>
      <c r="J9" s="188"/>
      <c r="N9" s="30"/>
    </row>
    <row r="10" spans="2:14" ht="17.7">
      <c r="B10" s="192"/>
      <c r="C10" s="188"/>
      <c r="D10" s="188"/>
      <c r="E10" s="188"/>
      <c r="F10" s="188"/>
      <c r="G10" s="188"/>
      <c r="H10" s="193"/>
      <c r="I10" s="188"/>
      <c r="J10" s="188"/>
      <c r="N10" s="30"/>
    </row>
    <row r="11" spans="2:14" ht="17.7">
      <c r="B11" s="192"/>
      <c r="C11" s="188"/>
      <c r="D11" s="188"/>
      <c r="E11" s="188"/>
      <c r="F11" s="188"/>
      <c r="G11" s="188"/>
      <c r="H11" s="193"/>
      <c r="I11" s="188"/>
      <c r="J11" s="188"/>
      <c r="N11" s="30"/>
    </row>
    <row r="12" spans="2:14" ht="17.7">
      <c r="B12" s="192"/>
      <c r="C12" s="188"/>
      <c r="D12" s="188"/>
      <c r="E12" s="188"/>
      <c r="F12" s="188"/>
      <c r="G12" s="188"/>
      <c r="H12" s="193"/>
      <c r="I12" s="188"/>
      <c r="J12" s="188"/>
      <c r="N12" s="30"/>
    </row>
    <row r="13" spans="2:14" ht="17.7">
      <c r="B13" s="192"/>
      <c r="C13" s="188"/>
      <c r="D13" s="188"/>
      <c r="E13" s="188"/>
      <c r="F13" s="188"/>
      <c r="G13" s="188"/>
      <c r="H13" s="193"/>
      <c r="I13" s="188"/>
      <c r="J13" s="188"/>
      <c r="N13" s="30"/>
    </row>
    <row r="14" spans="2:14" ht="17.7">
      <c r="B14" s="192"/>
      <c r="C14" s="188"/>
      <c r="D14" s="188"/>
      <c r="E14" s="188"/>
      <c r="F14" s="188"/>
      <c r="G14" s="188"/>
      <c r="H14" s="193"/>
      <c r="I14" s="188"/>
      <c r="J14" s="188"/>
      <c r="N14" s="30"/>
    </row>
    <row r="15" spans="2:14" ht="17.7">
      <c r="B15" s="192"/>
      <c r="C15" s="188"/>
      <c r="D15" s="188"/>
      <c r="E15" s="188"/>
      <c r="F15" s="188"/>
      <c r="G15" s="188"/>
      <c r="H15" s="193"/>
      <c r="I15" s="188"/>
      <c r="J15" s="188"/>
      <c r="N15" s="30"/>
    </row>
    <row r="16" spans="2:14" ht="17.7">
      <c r="B16" s="192"/>
      <c r="C16" s="188"/>
      <c r="D16" s="188"/>
      <c r="E16" s="188"/>
      <c r="F16" s="188"/>
      <c r="G16" s="188"/>
      <c r="H16" s="193"/>
      <c r="I16" s="188"/>
      <c r="J16" s="188"/>
      <c r="N16" s="30"/>
    </row>
    <row r="17" spans="2:16" ht="17.7">
      <c r="B17" s="192"/>
      <c r="C17" s="188"/>
      <c r="D17" s="188"/>
      <c r="E17" s="188"/>
      <c r="F17" s="188"/>
      <c r="G17" s="188"/>
      <c r="H17" s="193"/>
      <c r="I17" s="188"/>
      <c r="J17" s="188"/>
      <c r="N17" s="30"/>
    </row>
    <row r="18" spans="2:16" ht="17.7">
      <c r="B18" s="192"/>
      <c r="C18" s="188"/>
      <c r="D18" s="188"/>
      <c r="E18" s="188"/>
      <c r="F18" s="188"/>
      <c r="G18" s="188"/>
      <c r="I18" s="188"/>
      <c r="J18" s="188"/>
      <c r="N18" s="30"/>
    </row>
    <row r="19" spans="2:16" ht="17.7">
      <c r="B19" s="192"/>
      <c r="C19" s="188"/>
      <c r="D19" s="188"/>
      <c r="E19" s="188"/>
      <c r="F19" s="188"/>
      <c r="G19" s="188"/>
      <c r="H19" s="193"/>
      <c r="I19" s="188"/>
      <c r="J19" s="188"/>
      <c r="N19" s="30"/>
    </row>
    <row r="20" spans="2:16" ht="17.7">
      <c r="B20" s="192"/>
      <c r="C20" s="188"/>
      <c r="D20" s="188"/>
      <c r="E20" s="188"/>
      <c r="F20" s="188"/>
      <c r="G20" s="188"/>
      <c r="H20" s="193"/>
      <c r="I20" s="188"/>
      <c r="J20" s="188"/>
      <c r="N20" s="30"/>
    </row>
    <row r="21" spans="2:16" ht="17.7">
      <c r="B21" s="192"/>
      <c r="C21" s="188"/>
      <c r="D21" s="188"/>
      <c r="E21" s="188"/>
      <c r="F21" s="188"/>
      <c r="G21" s="188"/>
      <c r="H21" s="193"/>
      <c r="I21" s="188"/>
      <c r="J21" s="188"/>
      <c r="N21" s="30"/>
    </row>
    <row r="22" spans="2:16" ht="17.7">
      <c r="B22" s="192"/>
      <c r="C22" s="188"/>
      <c r="D22" s="188"/>
      <c r="E22" s="188"/>
      <c r="F22" s="188"/>
      <c r="G22" s="188"/>
      <c r="H22" s="193"/>
      <c r="I22" s="188"/>
      <c r="J22" s="188"/>
      <c r="N22" s="30"/>
    </row>
    <row r="23" spans="2:16" ht="17.7">
      <c r="B23" s="192"/>
      <c r="C23" s="188"/>
      <c r="D23" s="188"/>
      <c r="E23" s="188"/>
      <c r="F23" s="188"/>
      <c r="G23" s="188"/>
      <c r="H23" s="193"/>
      <c r="I23" s="188"/>
      <c r="J23" s="188"/>
      <c r="N23" s="30"/>
    </row>
    <row r="24" spans="2:16" ht="17.7">
      <c r="B24" s="192"/>
      <c r="C24" s="188"/>
      <c r="D24" s="188"/>
      <c r="E24" s="188"/>
      <c r="F24" s="188"/>
      <c r="G24" s="188"/>
      <c r="H24" s="193"/>
      <c r="I24" s="188"/>
      <c r="J24" s="188"/>
      <c r="N24" s="30"/>
    </row>
    <row r="25" spans="2:16" ht="17.7">
      <c r="B25" s="192"/>
      <c r="C25" s="188"/>
      <c r="D25" s="188"/>
      <c r="E25" s="188"/>
      <c r="F25" s="188"/>
      <c r="G25" s="188"/>
      <c r="H25" s="193"/>
      <c r="I25" s="188"/>
      <c r="J25" s="188"/>
      <c r="N25" s="30"/>
    </row>
    <row r="26" spans="2:16" ht="17.7">
      <c r="B26" s="192"/>
      <c r="C26" s="188"/>
      <c r="D26" s="188"/>
      <c r="E26" s="188"/>
      <c r="F26" s="188"/>
      <c r="G26" s="188"/>
      <c r="H26" s="193"/>
      <c r="I26" s="188"/>
      <c r="J26" s="194"/>
      <c r="N26" s="30"/>
    </row>
    <row r="27" spans="2:16" ht="17.7">
      <c r="B27" s="195"/>
      <c r="C27" s="188"/>
      <c r="D27" s="188"/>
      <c r="E27" s="188"/>
      <c r="F27" s="188"/>
      <c r="G27" s="188"/>
      <c r="H27" s="193"/>
      <c r="I27" s="188"/>
      <c r="J27" s="188"/>
      <c r="N27" s="30"/>
    </row>
    <row r="28" spans="2:16" ht="17.7">
      <c r="B28" s="195"/>
      <c r="C28" s="188"/>
      <c r="D28" s="188"/>
      <c r="E28" s="188"/>
      <c r="F28" s="188"/>
      <c r="G28" s="188"/>
      <c r="H28" s="193"/>
      <c r="I28" s="188"/>
      <c r="J28" s="188"/>
      <c r="N28" s="30"/>
    </row>
    <row r="29" spans="2:16" ht="9" customHeight="1">
      <c r="B29" s="196"/>
      <c r="C29" s="158"/>
      <c r="D29" s="158"/>
      <c r="E29" s="158"/>
      <c r="F29" s="158"/>
      <c r="G29" s="158"/>
      <c r="H29" s="193"/>
      <c r="I29" s="158"/>
      <c r="J29" s="158"/>
      <c r="N29" s="30"/>
    </row>
    <row r="30" spans="2:16" ht="17.5" customHeight="1">
      <c r="B30" s="197"/>
      <c r="C30" s="198" t="s">
        <v>95</v>
      </c>
      <c r="D30" s="198"/>
      <c r="E30" s="198"/>
      <c r="F30" s="198"/>
      <c r="G30" s="198"/>
      <c r="H30" s="193"/>
      <c r="I30" s="199"/>
      <c r="J30" s="198"/>
      <c r="N30" s="30"/>
    </row>
    <row r="31" spans="2:16" ht="20.5" customHeight="1">
      <c r="B31" s="200"/>
      <c r="C31" s="201"/>
      <c r="D31" s="201"/>
      <c r="E31" s="201"/>
      <c r="F31" s="201"/>
      <c r="G31" s="201"/>
      <c r="H31" s="193"/>
      <c r="I31" s="202"/>
      <c r="J31" s="198"/>
      <c r="N31" s="30"/>
      <c r="P31" s="203" t="s">
        <v>96</v>
      </c>
    </row>
    <row r="32" spans="2:16" ht="20.5" customHeight="1">
      <c r="B32" s="200"/>
      <c r="C32" s="201"/>
      <c r="D32" s="201"/>
      <c r="E32" s="201"/>
      <c r="F32" s="201"/>
      <c r="G32" s="201"/>
      <c r="H32" s="193"/>
      <c r="I32" s="202"/>
      <c r="J32" s="198"/>
      <c r="N32" s="30"/>
      <c r="P32" s="203" t="s">
        <v>97</v>
      </c>
    </row>
    <row r="33" spans="2:16" ht="17.399999999999999">
      <c r="B33" s="204"/>
      <c r="C33" s="201"/>
      <c r="D33" s="201"/>
      <c r="E33" s="201"/>
      <c r="F33" s="201"/>
      <c r="G33" s="201"/>
      <c r="H33" s="198"/>
      <c r="I33" s="202"/>
      <c r="J33" s="198"/>
      <c r="N33" s="30"/>
      <c r="P33" s="203" t="s">
        <v>98</v>
      </c>
    </row>
    <row r="34" spans="2:16" ht="17.399999999999999">
      <c r="B34" s="205">
        <f>L117/100</f>
        <v>6.2049666266874803E-2</v>
      </c>
      <c r="C34" s="198"/>
      <c r="D34" s="198"/>
      <c r="E34" s="198"/>
      <c r="F34" s="198"/>
      <c r="G34" s="198"/>
      <c r="H34" s="198"/>
      <c r="I34" s="206">
        <f>+L148/100</f>
        <v>-1.665152187902863E-3</v>
      </c>
      <c r="J34" s="198"/>
      <c r="N34" s="30"/>
      <c r="O34" s="37"/>
      <c r="P34" s="203" t="s">
        <v>99</v>
      </c>
    </row>
    <row r="35" spans="2:16" ht="18.600000000000001" customHeight="1">
      <c r="B35" s="207"/>
      <c r="C35" s="198"/>
      <c r="D35" s="198"/>
      <c r="E35" s="198"/>
      <c r="F35" s="198"/>
      <c r="G35" s="198"/>
      <c r="H35" s="198"/>
      <c r="I35" s="208"/>
      <c r="J35" s="198"/>
      <c r="N35" s="30"/>
    </row>
    <row r="36" spans="2:16" ht="17.399999999999999">
      <c r="B36" s="205">
        <f>M117/100</f>
        <v>0.22090635770894651</v>
      </c>
      <c r="C36" s="198"/>
      <c r="D36" s="198"/>
      <c r="E36" s="198"/>
      <c r="F36" s="198"/>
      <c r="G36" s="198"/>
      <c r="H36" s="198"/>
      <c r="I36" s="209">
        <f>M148/100</f>
        <v>-3.2938873544164915E-3</v>
      </c>
      <c r="J36" s="198"/>
      <c r="N36" s="30"/>
    </row>
    <row r="37" spans="2:16" ht="17.5" customHeight="1">
      <c r="B37" s="210"/>
      <c r="C37" s="198"/>
      <c r="D37" s="198"/>
      <c r="E37" s="198"/>
      <c r="F37" s="198"/>
      <c r="G37" s="198"/>
      <c r="H37" s="198"/>
      <c r="I37" s="199"/>
      <c r="J37" s="198"/>
      <c r="N37" s="30"/>
    </row>
    <row r="38" spans="2:16" ht="17.399999999999999">
      <c r="B38" s="204"/>
      <c r="C38" s="198"/>
      <c r="D38" s="198"/>
      <c r="E38" s="198"/>
      <c r="F38" s="198"/>
      <c r="G38" s="198"/>
      <c r="H38" s="198"/>
      <c r="I38" s="198"/>
      <c r="J38" s="198"/>
      <c r="N38" s="30"/>
    </row>
    <row r="39" spans="2:16" ht="17.399999999999999">
      <c r="B39" s="204"/>
      <c r="C39" s="198"/>
      <c r="D39" s="198"/>
      <c r="E39" s="198"/>
      <c r="F39" s="198"/>
      <c r="G39" s="198"/>
      <c r="H39" s="198"/>
      <c r="I39" s="198"/>
      <c r="J39" s="198"/>
      <c r="N39" s="30"/>
    </row>
    <row r="40" spans="2:16" ht="17.399999999999999">
      <c r="B40" s="204"/>
      <c r="C40" s="211"/>
      <c r="D40" s="211"/>
      <c r="E40" s="211"/>
      <c r="F40" s="211"/>
      <c r="G40" s="211"/>
      <c r="H40" s="211"/>
      <c r="I40" s="211"/>
      <c r="J40" s="198"/>
      <c r="N40" s="30"/>
    </row>
    <row r="41" spans="2:16" ht="17.399999999999999">
      <c r="B41" s="204"/>
      <c r="C41" s="211"/>
      <c r="D41" s="211"/>
      <c r="E41" s="211"/>
      <c r="F41" s="211"/>
      <c r="G41" s="211"/>
      <c r="H41" s="211"/>
      <c r="I41" s="211"/>
      <c r="J41" s="198"/>
      <c r="N41" s="30"/>
    </row>
    <row r="42" spans="2:16" ht="17.399999999999999">
      <c r="B42" s="204"/>
      <c r="C42" s="198"/>
      <c r="D42" s="198"/>
      <c r="E42" s="198"/>
      <c r="F42" s="198"/>
      <c r="G42" s="198"/>
      <c r="H42" s="198"/>
      <c r="I42" s="198"/>
      <c r="J42" s="198"/>
      <c r="N42" s="30"/>
    </row>
    <row r="43" spans="2:16" ht="17.7">
      <c r="B43" s="210"/>
      <c r="C43" s="212"/>
      <c r="D43" s="212"/>
      <c r="E43" s="212"/>
      <c r="F43" s="212"/>
      <c r="G43" s="212"/>
      <c r="H43" s="158"/>
      <c r="I43" s="213"/>
      <c r="J43" s="213"/>
      <c r="N43" s="30"/>
    </row>
    <row r="44" spans="2:16" ht="17.5" customHeight="1">
      <c r="B44" s="210"/>
      <c r="C44" s="211"/>
      <c r="D44" s="211"/>
      <c r="E44" s="211"/>
      <c r="F44" s="212"/>
      <c r="G44" s="212"/>
      <c r="H44" s="211"/>
      <c r="I44" s="211"/>
      <c r="J44" s="211"/>
      <c r="N44" s="30"/>
    </row>
    <row r="45" spans="2:16" ht="17.399999999999999">
      <c r="B45" s="214"/>
      <c r="C45" s="211"/>
      <c r="D45" s="211"/>
      <c r="E45" s="211"/>
      <c r="F45" s="212"/>
      <c r="G45" s="212"/>
      <c r="H45" s="211"/>
      <c r="I45" s="211"/>
      <c r="J45" s="211"/>
      <c r="N45" s="30"/>
    </row>
    <row r="46" spans="2:16" ht="17.399999999999999">
      <c r="B46" s="161"/>
      <c r="C46" s="211"/>
      <c r="D46" s="211"/>
      <c r="E46" s="211"/>
      <c r="F46" s="212"/>
      <c r="G46" s="212"/>
      <c r="H46" s="211"/>
      <c r="I46" s="215"/>
      <c r="J46" s="211"/>
      <c r="N46" s="30"/>
    </row>
    <row r="47" spans="2:16" ht="17.7">
      <c r="B47" s="216"/>
      <c r="C47" s="212"/>
      <c r="D47" s="212"/>
      <c r="E47" s="212"/>
      <c r="F47" s="212"/>
      <c r="G47" s="212"/>
      <c r="H47" s="158"/>
      <c r="I47" s="217"/>
      <c r="J47" s="213"/>
      <c r="N47" s="30"/>
    </row>
    <row r="48" spans="2:16" ht="17.7">
      <c r="B48" s="204"/>
      <c r="C48" s="212"/>
      <c r="D48" s="212"/>
      <c r="E48" s="218"/>
      <c r="F48" s="218"/>
      <c r="G48" s="218"/>
      <c r="H48" s="158"/>
      <c r="I48" s="217"/>
      <c r="J48" s="213"/>
      <c r="N48" s="30"/>
    </row>
    <row r="49" spans="2:14" ht="17.7">
      <c r="B49" s="204"/>
      <c r="C49" s="212"/>
      <c r="D49" s="212"/>
      <c r="E49" s="218"/>
      <c r="F49" s="218"/>
      <c r="G49" s="218"/>
      <c r="H49" s="158"/>
      <c r="I49" s="217"/>
      <c r="J49" s="213"/>
      <c r="N49" s="30"/>
    </row>
    <row r="50" spans="2:14" ht="17.7">
      <c r="B50" s="204"/>
      <c r="C50" s="212"/>
      <c r="D50" s="212"/>
      <c r="E50" s="218"/>
      <c r="F50" s="218"/>
      <c r="G50" s="218"/>
      <c r="H50" s="158"/>
      <c r="I50" s="217"/>
      <c r="J50" s="213"/>
      <c r="N50" s="30"/>
    </row>
    <row r="51" spans="2:14" ht="17.7">
      <c r="B51" s="204"/>
      <c r="C51" s="212"/>
      <c r="D51" s="212"/>
      <c r="E51" s="218"/>
      <c r="F51" s="218"/>
      <c r="G51" s="218"/>
      <c r="H51" s="158"/>
      <c r="I51" s="217"/>
      <c r="J51" s="213"/>
      <c r="N51" s="30"/>
    </row>
    <row r="52" spans="2:14" ht="17.399999999999999">
      <c r="B52" s="216"/>
      <c r="E52" s="219"/>
      <c r="F52" s="219"/>
      <c r="G52" s="219"/>
      <c r="I52" s="208"/>
      <c r="N52" s="30"/>
    </row>
    <row r="53" spans="2:14" ht="17.399999999999999">
      <c r="B53" s="216"/>
      <c r="E53" s="219"/>
      <c r="F53" s="219"/>
      <c r="G53" s="219"/>
      <c r="I53" s="208"/>
      <c r="N53" s="30"/>
    </row>
    <row r="54" spans="2:14" ht="17.399999999999999">
      <c r="B54" s="220"/>
      <c r="D54" s="221"/>
      <c r="E54" s="219"/>
      <c r="F54" s="219"/>
      <c r="G54" s="219"/>
      <c r="I54" s="208"/>
      <c r="N54" s="30"/>
    </row>
    <row r="55" spans="2:14" ht="17.7">
      <c r="B55" s="200">
        <f>L120/100</f>
        <v>0.26769711877875801</v>
      </c>
      <c r="C55" s="844"/>
      <c r="D55" s="844"/>
      <c r="E55" s="158"/>
      <c r="F55" s="158"/>
      <c r="G55" s="158"/>
      <c r="H55" s="158"/>
      <c r="I55" s="208"/>
      <c r="N55" s="30"/>
    </row>
    <row r="56" spans="2:14" ht="17.399999999999999">
      <c r="B56" s="210"/>
      <c r="C56" s="844"/>
      <c r="D56" s="844"/>
      <c r="E56" s="158"/>
      <c r="F56" s="158"/>
      <c r="G56" s="158"/>
      <c r="H56" s="158"/>
      <c r="I56" s="206">
        <f>+L151/100</f>
        <v>1.3027565732159907E-4</v>
      </c>
      <c r="N56" s="30"/>
    </row>
    <row r="57" spans="2:14" ht="17.7">
      <c r="B57" s="200"/>
      <c r="C57" s="844"/>
      <c r="D57" s="844"/>
      <c r="E57" s="158"/>
      <c r="F57" s="158"/>
      <c r="G57" s="158"/>
      <c r="H57" s="158"/>
      <c r="I57" s="208"/>
      <c r="N57" s="30"/>
    </row>
    <row r="58" spans="2:14" ht="17.7">
      <c r="B58" s="200">
        <f>M120/100</f>
        <v>0.24709663541527971</v>
      </c>
      <c r="E58" s="158"/>
      <c r="F58" s="158"/>
      <c r="G58" s="158"/>
      <c r="H58" s="158"/>
      <c r="I58" s="209">
        <f>+M151/100</f>
        <v>0.11695377455904833</v>
      </c>
      <c r="N58" s="30"/>
    </row>
    <row r="59" spans="2:14">
      <c r="B59" s="210"/>
      <c r="E59" s="219"/>
      <c r="F59" s="219"/>
      <c r="G59" s="219"/>
      <c r="I59" s="208"/>
      <c r="N59" s="30"/>
    </row>
    <row r="60" spans="2:14" ht="17.7">
      <c r="B60" s="200"/>
      <c r="E60" s="219"/>
      <c r="F60" s="219"/>
      <c r="G60" s="219"/>
      <c r="I60" s="208"/>
      <c r="N60" s="30"/>
    </row>
    <row r="61" spans="2:14">
      <c r="B61" s="210"/>
      <c r="N61" s="30"/>
    </row>
    <row r="62" spans="2:14" ht="17.7">
      <c r="B62" s="222"/>
      <c r="N62" s="30"/>
    </row>
    <row r="63" spans="2:14" ht="17.7">
      <c r="B63" s="222"/>
      <c r="N63" s="30"/>
    </row>
    <row r="64" spans="2:14" ht="17.7">
      <c r="B64" s="222"/>
      <c r="N64" s="30"/>
    </row>
    <row r="65" spans="2:14" ht="17.7">
      <c r="B65" s="222"/>
      <c r="N65" s="30"/>
    </row>
    <row r="66" spans="2:14" ht="17.7">
      <c r="B66" s="222"/>
      <c r="N66" s="30"/>
    </row>
    <row r="67" spans="2:14" ht="17.7">
      <c r="B67" s="222"/>
      <c r="N67" s="30"/>
    </row>
    <row r="68" spans="2:14">
      <c r="B68" s="31"/>
      <c r="C68" s="32"/>
      <c r="D68" s="32"/>
      <c r="E68" s="32"/>
      <c r="F68" s="32"/>
      <c r="G68" s="32"/>
      <c r="H68" s="223"/>
      <c r="I68" s="32"/>
      <c r="J68" s="32"/>
      <c r="K68" s="32"/>
      <c r="L68" s="32"/>
      <c r="M68" s="32"/>
      <c r="N68" s="33"/>
    </row>
    <row r="69" spans="2:14" ht="17.7">
      <c r="B69" s="224"/>
      <c r="C69" s="225"/>
      <c r="D69" s="27"/>
      <c r="E69" s="27"/>
      <c r="F69" s="27"/>
      <c r="G69" s="27"/>
      <c r="H69" s="187"/>
      <c r="I69" s="27"/>
      <c r="J69" s="27"/>
      <c r="K69" s="27"/>
      <c r="L69" s="27"/>
      <c r="M69" s="27"/>
      <c r="N69" s="28"/>
    </row>
    <row r="70" spans="2:14" ht="17.7">
      <c r="B70" s="222"/>
      <c r="C70" s="226"/>
      <c r="N70" s="30"/>
    </row>
    <row r="71" spans="2:14" ht="17.7">
      <c r="B71" s="227"/>
      <c r="C71" s="228"/>
      <c r="I71" s="208"/>
      <c r="J71" s="208"/>
      <c r="N71" s="30"/>
    </row>
    <row r="72" spans="2:14" ht="17.7">
      <c r="B72" s="227"/>
      <c r="C72" s="228"/>
      <c r="I72" s="208"/>
      <c r="J72" s="208"/>
      <c r="N72" s="30"/>
    </row>
    <row r="73" spans="2:14" ht="17.7">
      <c r="B73" s="227"/>
      <c r="C73" s="228"/>
      <c r="I73" s="208"/>
      <c r="J73" s="208"/>
      <c r="N73" s="30"/>
    </row>
    <row r="74" spans="2:14" ht="17.7">
      <c r="B74" s="227"/>
      <c r="C74" s="229">
        <f>+L137/100</f>
        <v>0.11932812011549189</v>
      </c>
      <c r="I74" s="208"/>
      <c r="J74" s="206">
        <f>+L168/100</f>
        <v>0</v>
      </c>
      <c r="N74" s="30"/>
    </row>
    <row r="75" spans="2:14" ht="17.7">
      <c r="B75" s="227"/>
      <c r="C75" s="228"/>
      <c r="I75" s="208"/>
      <c r="J75" s="208"/>
      <c r="N75" s="30"/>
    </row>
    <row r="76" spans="2:14">
      <c r="B76" s="230"/>
      <c r="C76" s="229">
        <f>+M137/100</f>
        <v>-7.260621025174141E-2</v>
      </c>
      <c r="I76" s="208"/>
      <c r="J76" s="206">
        <f>M168/100</f>
        <v>1.8588138639863416E-5</v>
      </c>
      <c r="N76" s="30"/>
    </row>
    <row r="77" spans="2:14" ht="17.7">
      <c r="B77" s="200"/>
      <c r="C77" s="208"/>
      <c r="N77" s="30"/>
    </row>
    <row r="78" spans="2:14" ht="17.7">
      <c r="B78" s="222"/>
      <c r="C78" s="226"/>
      <c r="N78" s="30"/>
    </row>
    <row r="79" spans="2:14" ht="17.7">
      <c r="B79" s="222"/>
      <c r="N79" s="30"/>
    </row>
    <row r="80" spans="2:14">
      <c r="B80" s="29"/>
      <c r="N80" s="30"/>
    </row>
    <row r="81" spans="2:14" ht="17.7">
      <c r="B81" s="222"/>
      <c r="N81" s="30"/>
    </row>
    <row r="82" spans="2:14">
      <c r="B82" s="29"/>
      <c r="N82" s="30"/>
    </row>
    <row r="83" spans="2:14" ht="17.7">
      <c r="B83" s="222"/>
      <c r="N83" s="30"/>
    </row>
    <row r="84" spans="2:14">
      <c r="B84" s="29"/>
      <c r="N84" s="30"/>
    </row>
    <row r="85" spans="2:14">
      <c r="B85" s="29"/>
      <c r="N85" s="30"/>
    </row>
    <row r="86" spans="2:14" ht="17.7">
      <c r="B86" s="837" t="s">
        <v>100</v>
      </c>
      <c r="C86" s="838"/>
      <c r="D86" s="838"/>
      <c r="E86" s="838"/>
      <c r="F86" s="838"/>
      <c r="G86" s="838"/>
      <c r="H86" s="231"/>
      <c r="I86" s="231"/>
      <c r="J86" s="231"/>
      <c r="K86" s="232"/>
      <c r="L86" s="232"/>
      <c r="M86" s="232"/>
      <c r="N86" s="233"/>
    </row>
    <row r="87" spans="2:14" ht="17.7">
      <c r="B87" s="234"/>
      <c r="C87" s="235"/>
      <c r="D87" s="235"/>
      <c r="E87" s="235"/>
      <c r="F87" s="235"/>
      <c r="G87" s="235"/>
      <c r="H87" s="236"/>
      <c r="I87" s="236"/>
      <c r="J87" s="236"/>
      <c r="N87" s="30"/>
    </row>
    <row r="88" spans="2:14">
      <c r="B88" s="29"/>
      <c r="N88" s="30"/>
    </row>
    <row r="89" spans="2:14">
      <c r="B89" s="29"/>
      <c r="N89" s="30"/>
    </row>
    <row r="90" spans="2:14">
      <c r="B90" s="29"/>
      <c r="N90" s="30"/>
    </row>
    <row r="91" spans="2:14">
      <c r="B91" s="29"/>
      <c r="N91" s="30"/>
    </row>
    <row r="92" spans="2:14">
      <c r="B92" s="29"/>
      <c r="N92" s="30"/>
    </row>
    <row r="93" spans="2:14">
      <c r="B93" s="29"/>
      <c r="N93" s="30"/>
    </row>
    <row r="94" spans="2:14">
      <c r="B94" s="29"/>
      <c r="N94" s="30"/>
    </row>
    <row r="95" spans="2:14">
      <c r="B95" s="29"/>
      <c r="N95" s="30"/>
    </row>
    <row r="96" spans="2:14">
      <c r="B96" s="29"/>
      <c r="N96" s="30"/>
    </row>
    <row r="97" spans="1:14">
      <c r="B97" s="29"/>
      <c r="N97" s="30"/>
    </row>
    <row r="98" spans="1:14">
      <c r="B98" s="29"/>
      <c r="N98" s="30"/>
    </row>
    <row r="99" spans="1:14">
      <c r="B99" s="29"/>
      <c r="N99" s="30"/>
    </row>
    <row r="100" spans="1:14">
      <c r="B100" s="29"/>
      <c r="N100" s="30"/>
    </row>
    <row r="101" spans="1:14">
      <c r="B101" s="29"/>
      <c r="N101" s="30"/>
    </row>
    <row r="102" spans="1:14">
      <c r="B102" s="29"/>
      <c r="N102" s="30"/>
    </row>
    <row r="103" spans="1:14">
      <c r="B103" s="29"/>
      <c r="N103" s="30"/>
    </row>
    <row r="104" spans="1:14">
      <c r="B104" s="29"/>
      <c r="N104" s="30"/>
    </row>
    <row r="105" spans="1:14">
      <c r="B105" s="29"/>
      <c r="N105" s="30"/>
    </row>
    <row r="106" spans="1:14">
      <c r="B106" s="29"/>
      <c r="N106" s="30"/>
    </row>
    <row r="107" spans="1:14">
      <c r="B107" s="29"/>
      <c r="N107" s="30"/>
    </row>
    <row r="108" spans="1:14">
      <c r="B108" s="29"/>
      <c r="N108" s="30"/>
    </row>
    <row r="109" spans="1:14">
      <c r="B109" s="29"/>
      <c r="N109" s="30"/>
    </row>
    <row r="110" spans="1:14">
      <c r="B110" s="31"/>
      <c r="C110" s="32"/>
      <c r="D110" s="32"/>
      <c r="E110" s="32"/>
      <c r="F110" s="32"/>
      <c r="G110" s="32"/>
      <c r="H110" s="223"/>
      <c r="I110" s="32"/>
      <c r="J110" s="32"/>
      <c r="K110" s="32"/>
      <c r="L110" s="32"/>
      <c r="M110" s="32"/>
      <c r="N110" s="33"/>
    </row>
    <row r="111" spans="1:14" ht="16.5" customHeight="1"/>
    <row r="112" spans="1:14" s="241" customFormat="1" ht="16.5" customHeight="1">
      <c r="A112" s="49"/>
      <c r="B112" s="237" t="s">
        <v>101</v>
      </c>
      <c r="C112" s="238"/>
      <c r="D112" s="238"/>
      <c r="E112" s="238"/>
      <c r="F112" s="239" t="s">
        <v>486</v>
      </c>
      <c r="G112" s="239" t="s">
        <v>483</v>
      </c>
      <c r="H112" s="239" t="s">
        <v>484</v>
      </c>
      <c r="I112" s="239" t="s">
        <v>485</v>
      </c>
      <c r="J112" s="239" t="s">
        <v>482</v>
      </c>
      <c r="K112" s="240"/>
      <c r="L112" s="849" t="s">
        <v>35</v>
      </c>
      <c r="M112" s="849"/>
    </row>
    <row r="113" spans="1:13" s="241" customFormat="1" ht="16.5" customHeight="1">
      <c r="A113" s="49"/>
      <c r="B113" s="242" t="s">
        <v>102</v>
      </c>
      <c r="C113" s="243"/>
      <c r="D113" s="243"/>
      <c r="E113" s="243"/>
      <c r="F113" s="239">
        <v>2023</v>
      </c>
      <c r="G113" s="239">
        <v>2023</v>
      </c>
      <c r="H113" s="239">
        <v>2023</v>
      </c>
      <c r="I113" s="239">
        <v>2024</v>
      </c>
      <c r="J113" s="239">
        <v>2024</v>
      </c>
      <c r="K113" s="49"/>
      <c r="L113" s="239" t="s">
        <v>38</v>
      </c>
      <c r="M113" s="244" t="s">
        <v>39</v>
      </c>
    </row>
    <row r="114" spans="1:13" s="241" customFormat="1" ht="16.5" customHeight="1">
      <c r="A114" s="49"/>
      <c r="B114" s="245"/>
      <c r="F114" s="49"/>
      <c r="G114" s="49"/>
      <c r="H114" s="49"/>
      <c r="I114" s="49"/>
      <c r="J114" s="49"/>
      <c r="K114" s="49"/>
      <c r="L114" s="49"/>
      <c r="M114" s="246"/>
    </row>
    <row r="115" spans="1:13" s="241" customFormat="1" ht="16.5" customHeight="1">
      <c r="A115" s="49"/>
      <c r="B115" s="247" t="s">
        <v>103</v>
      </c>
      <c r="C115" s="248"/>
      <c r="D115" s="248"/>
      <c r="E115" s="249"/>
      <c r="F115" s="250">
        <v>137.4140213577603</v>
      </c>
      <c r="G115" s="251">
        <v>128.1200830954682</v>
      </c>
      <c r="H115" s="252">
        <v>149.09210124171867</v>
      </c>
      <c r="I115" s="251">
        <v>154.44000835869167</v>
      </c>
      <c r="J115" s="253">
        <v>162.12625314422644</v>
      </c>
      <c r="K115" s="254"/>
      <c r="L115" s="255">
        <f>(J115/I115-1)*100</f>
        <v>4.976848206122364</v>
      </c>
      <c r="M115" s="255">
        <f>(J115/F115-1)*100</f>
        <v>17.983777450284588</v>
      </c>
    </row>
    <row r="116" spans="1:13" s="241" customFormat="1" ht="16.5" customHeight="1">
      <c r="A116" s="49"/>
      <c r="B116" s="245"/>
      <c r="C116" s="248"/>
      <c r="D116" s="248"/>
      <c r="E116" s="249"/>
      <c r="F116" s="250"/>
      <c r="G116" s="256"/>
      <c r="H116" s="252"/>
      <c r="I116" s="256"/>
      <c r="J116" s="253"/>
      <c r="K116" s="254"/>
      <c r="L116" s="255"/>
      <c r="M116" s="255"/>
    </row>
    <row r="117" spans="1:13" s="260" customFormat="1" ht="16.5" customHeight="1">
      <c r="A117" s="221"/>
      <c r="B117" s="247" t="s">
        <v>104</v>
      </c>
      <c r="C117" s="257"/>
      <c r="D117" s="257"/>
      <c r="E117" s="258"/>
      <c r="F117" s="250">
        <v>110.64208471372487</v>
      </c>
      <c r="G117" s="256">
        <v>100.14771824114429</v>
      </c>
      <c r="H117" s="252">
        <v>105.75553112825263</v>
      </c>
      <c r="I117" s="256">
        <v>127.19143835521373</v>
      </c>
      <c r="J117" s="253">
        <v>135.08362465715854</v>
      </c>
      <c r="K117" s="259"/>
      <c r="L117" s="255">
        <f t="shared" ref="L117:L139" si="0">(J117/I117-1)*100</f>
        <v>6.2049666266874803</v>
      </c>
      <c r="M117" s="255">
        <f t="shared" ref="M117:M139" si="1">(J117/F117-1)*100</f>
        <v>22.09063577089465</v>
      </c>
    </row>
    <row r="118" spans="1:13" s="241" customFormat="1" ht="16.5" customHeight="1">
      <c r="A118" s="49"/>
      <c r="B118" s="245" t="s">
        <v>105</v>
      </c>
      <c r="C118" s="248"/>
      <c r="D118" s="248"/>
      <c r="E118" s="249"/>
      <c r="F118" s="261">
        <v>104.31150983187554</v>
      </c>
      <c r="G118" s="262">
        <v>93.5637237998437</v>
      </c>
      <c r="H118" s="263">
        <v>99.693392128644817</v>
      </c>
      <c r="I118" s="262">
        <v>120.5726248467689</v>
      </c>
      <c r="J118" s="264">
        <v>128.38986840338902</v>
      </c>
      <c r="K118" s="254"/>
      <c r="L118" s="265">
        <f t="shared" si="0"/>
        <v>6.4834315140395615</v>
      </c>
      <c r="M118" s="265">
        <f t="shared" si="1"/>
        <v>23.083127269772884</v>
      </c>
    </row>
    <row r="119" spans="1:13" s="241" customFormat="1" ht="16.5" customHeight="1">
      <c r="A119" s="49"/>
      <c r="B119" s="266" t="s">
        <v>106</v>
      </c>
      <c r="C119" s="238"/>
      <c r="D119" s="238"/>
      <c r="E119" s="267"/>
      <c r="F119" s="268">
        <v>172.35119061350852</v>
      </c>
      <c r="G119" s="269">
        <v>238.92775845761105</v>
      </c>
      <c r="H119" s="270">
        <v>165.82270292504836</v>
      </c>
      <c r="I119" s="269">
        <v>147.08909598278728</v>
      </c>
      <c r="J119" s="271">
        <v>128.0247687639143</v>
      </c>
      <c r="K119" s="254"/>
      <c r="L119" s="272">
        <f t="shared" si="0"/>
        <v>-12.961074436886843</v>
      </c>
      <c r="M119" s="272">
        <f t="shared" si="1"/>
        <v>-25.718662976338045</v>
      </c>
    </row>
    <row r="120" spans="1:13" s="260" customFormat="1" ht="16.5" customHeight="1">
      <c r="A120" s="221"/>
      <c r="B120" s="247" t="s">
        <v>107</v>
      </c>
      <c r="C120" s="257"/>
      <c r="D120" s="257"/>
      <c r="E120" s="258"/>
      <c r="F120" s="253">
        <v>155.46966930800639</v>
      </c>
      <c r="G120" s="256">
        <v>153.1407522630559</v>
      </c>
      <c r="H120" s="252">
        <v>200.80307873040738</v>
      </c>
      <c r="I120" s="256">
        <v>152.94323749029394</v>
      </c>
      <c r="J120" s="253">
        <v>193.88570150314095</v>
      </c>
      <c r="K120" s="273"/>
      <c r="L120" s="255">
        <f t="shared" si="0"/>
        <v>26.7697118778758</v>
      </c>
      <c r="M120" s="255">
        <f t="shared" si="1"/>
        <v>24.70966354152797</v>
      </c>
    </row>
    <row r="121" spans="1:13" s="241" customFormat="1" ht="16.5" customHeight="1">
      <c r="A121" s="49"/>
      <c r="B121" s="274" t="s">
        <v>108</v>
      </c>
      <c r="C121" s="243"/>
      <c r="D121" s="243"/>
      <c r="E121" s="275"/>
      <c r="F121" s="276">
        <v>86.392873760811469</v>
      </c>
      <c r="G121" s="277">
        <v>63.142388121474873</v>
      </c>
      <c r="H121" s="278">
        <v>70.058797569298719</v>
      </c>
      <c r="I121" s="277">
        <v>65.117233866479594</v>
      </c>
      <c r="J121" s="279">
        <v>93.16704203610341</v>
      </c>
      <c r="K121" s="254"/>
      <c r="L121" s="280">
        <f t="shared" si="0"/>
        <v>43.075859498483737</v>
      </c>
      <c r="M121" s="280">
        <f t="shared" si="1"/>
        <v>7.8411192733870649</v>
      </c>
    </row>
    <row r="122" spans="1:13" s="241" customFormat="1" ht="16.5" customHeight="1">
      <c r="A122" s="49"/>
      <c r="B122" s="245" t="s">
        <v>109</v>
      </c>
      <c r="C122" s="248"/>
      <c r="D122" s="248"/>
      <c r="E122" s="249"/>
      <c r="F122" s="261">
        <v>196.04803253308597</v>
      </c>
      <c r="G122" s="262">
        <v>242.69464924536592</v>
      </c>
      <c r="H122" s="263">
        <v>355.94317417209629</v>
      </c>
      <c r="I122" s="262">
        <v>197.91297960336766</v>
      </c>
      <c r="J122" s="264">
        <v>208.56356166826876</v>
      </c>
      <c r="K122" s="254"/>
      <c r="L122" s="265">
        <f t="shared" si="0"/>
        <v>5.3814469805091303</v>
      </c>
      <c r="M122" s="265">
        <f t="shared" si="1"/>
        <v>6.3839095825001912</v>
      </c>
    </row>
    <row r="123" spans="1:13" s="241" customFormat="1" ht="16.5" customHeight="1">
      <c r="A123" s="49"/>
      <c r="B123" s="245" t="s">
        <v>110</v>
      </c>
      <c r="C123" s="248"/>
      <c r="D123" s="248"/>
      <c r="E123" s="249"/>
      <c r="F123" s="261">
        <v>113.65016826643757</v>
      </c>
      <c r="G123" s="262">
        <v>73.383729040015709</v>
      </c>
      <c r="H123" s="263">
        <v>123.78576649853257</v>
      </c>
      <c r="I123" s="262">
        <v>150.02018447815331</v>
      </c>
      <c r="J123" s="264">
        <v>105.44316556559812</v>
      </c>
      <c r="K123" s="254"/>
      <c r="L123" s="265">
        <f t="shared" si="0"/>
        <v>-29.714014195900894</v>
      </c>
      <c r="M123" s="265">
        <f t="shared" si="1"/>
        <v>-7.2212851296438396</v>
      </c>
    </row>
    <row r="124" spans="1:13" s="241" customFormat="1" ht="16.5" customHeight="1">
      <c r="A124" s="49"/>
      <c r="B124" s="245" t="s">
        <v>111</v>
      </c>
      <c r="C124" s="248"/>
      <c r="D124" s="248"/>
      <c r="E124" s="249"/>
      <c r="F124" s="261">
        <v>118.66640409331735</v>
      </c>
      <c r="G124" s="262">
        <v>110.34682378720299</v>
      </c>
      <c r="H124" s="263">
        <v>97.984219993325567</v>
      </c>
      <c r="I124" s="262">
        <v>144.47799962488975</v>
      </c>
      <c r="J124" s="264">
        <v>125.67896822936386</v>
      </c>
      <c r="K124" s="254"/>
      <c r="L124" s="265">
        <f t="shared" si="0"/>
        <v>-13.011691360853606</v>
      </c>
      <c r="M124" s="265">
        <f t="shared" si="1"/>
        <v>5.9094772354709058</v>
      </c>
    </row>
    <row r="125" spans="1:13" s="241" customFormat="1" ht="16.5" customHeight="1">
      <c r="A125" s="49"/>
      <c r="B125" s="245" t="s">
        <v>112</v>
      </c>
      <c r="C125" s="248"/>
      <c r="D125" s="248"/>
      <c r="E125" s="249"/>
      <c r="F125" s="261">
        <v>138.06815013973517</v>
      </c>
      <c r="G125" s="262">
        <v>128.63268025451976</v>
      </c>
      <c r="H125" s="263">
        <v>327.02361775983223</v>
      </c>
      <c r="I125" s="262">
        <v>261.90576524916997</v>
      </c>
      <c r="J125" s="264">
        <v>243.80576322993443</v>
      </c>
      <c r="K125" s="254"/>
      <c r="L125" s="265">
        <f t="shared" si="0"/>
        <v>-6.910883386631717</v>
      </c>
      <c r="M125" s="265">
        <f t="shared" si="1"/>
        <v>76.583638574997195</v>
      </c>
    </row>
    <row r="126" spans="1:13" s="241" customFormat="1" ht="28.15" customHeight="1">
      <c r="A126" s="49"/>
      <c r="B126" s="850" t="s">
        <v>113</v>
      </c>
      <c r="C126" s="851"/>
      <c r="D126" s="851"/>
      <c r="E126" s="852"/>
      <c r="F126" s="261">
        <v>31.718711871698588</v>
      </c>
      <c r="G126" s="262">
        <v>31.654209532910478</v>
      </c>
      <c r="H126" s="263">
        <v>13.595544373148289</v>
      </c>
      <c r="I126" s="262">
        <v>27.795212702406729</v>
      </c>
      <c r="J126" s="264">
        <v>25.604363654670273</v>
      </c>
      <c r="K126" s="254"/>
      <c r="L126" s="265">
        <f t="shared" si="0"/>
        <v>-7.8821093085096443</v>
      </c>
      <c r="M126" s="265">
        <f t="shared" si="1"/>
        <v>-19.276786023848334</v>
      </c>
    </row>
    <row r="127" spans="1:13" s="241" customFormat="1" ht="25.15" customHeight="1">
      <c r="A127" s="49"/>
      <c r="B127" s="850" t="s">
        <v>114</v>
      </c>
      <c r="C127" s="851"/>
      <c r="D127" s="851"/>
      <c r="E127" s="852"/>
      <c r="F127" s="261">
        <v>205.05140140217026</v>
      </c>
      <c r="G127" s="262">
        <v>266.94878953949404</v>
      </c>
      <c r="H127" s="263">
        <v>251.29757374329185</v>
      </c>
      <c r="I127" s="262">
        <v>327.23080725394237</v>
      </c>
      <c r="J127" s="264">
        <v>308.04525489263767</v>
      </c>
      <c r="K127" s="254"/>
      <c r="L127" s="265">
        <f t="shared" si="0"/>
        <v>-5.8630030962873452</v>
      </c>
      <c r="M127" s="265">
        <f t="shared" si="1"/>
        <v>50.228309968223094</v>
      </c>
    </row>
    <row r="128" spans="1:13" s="241" customFormat="1" ht="16.5" customHeight="1">
      <c r="A128" s="49"/>
      <c r="B128" s="245" t="s">
        <v>115</v>
      </c>
      <c r="C128" s="248"/>
      <c r="D128" s="248"/>
      <c r="E128" s="249"/>
      <c r="F128" s="261">
        <v>220.71128715450962</v>
      </c>
      <c r="G128" s="262">
        <v>29.887575301680261</v>
      </c>
      <c r="H128" s="263">
        <v>204.4428681185048</v>
      </c>
      <c r="I128" s="262">
        <v>487.20761190192383</v>
      </c>
      <c r="J128" s="264">
        <v>142.95878286308167</v>
      </c>
      <c r="K128" s="254"/>
      <c r="L128" s="265">
        <f t="shared" si="0"/>
        <v>-70.65752271295392</v>
      </c>
      <c r="M128" s="265">
        <f t="shared" si="1"/>
        <v>-35.228150446604509</v>
      </c>
    </row>
    <row r="129" spans="1:14" s="241" customFormat="1" ht="16.5" customHeight="1">
      <c r="A129" s="49"/>
      <c r="B129" s="281" t="s">
        <v>116</v>
      </c>
      <c r="C129" s="248"/>
      <c r="D129" s="248"/>
      <c r="E129" s="249"/>
      <c r="F129" s="261">
        <v>201.6991876351463</v>
      </c>
      <c r="G129" s="262">
        <v>186.55697322793864</v>
      </c>
      <c r="H129" s="263">
        <v>162.51764960651033</v>
      </c>
      <c r="I129" s="262">
        <v>247.04596115155792</v>
      </c>
      <c r="J129" s="264">
        <v>276.61618752263752</v>
      </c>
      <c r="K129" s="254"/>
      <c r="L129" s="265">
        <f t="shared" si="0"/>
        <v>11.9695243076404</v>
      </c>
      <c r="M129" s="265">
        <f t="shared" si="1"/>
        <v>37.142935857039049</v>
      </c>
    </row>
    <row r="130" spans="1:14" s="241" customFormat="1" ht="16.5" customHeight="1">
      <c r="A130" s="49"/>
      <c r="B130" s="281" t="s">
        <v>117</v>
      </c>
      <c r="C130" s="248"/>
      <c r="D130" s="248"/>
      <c r="E130" s="249"/>
      <c r="F130" s="261">
        <v>592.96961754197685</v>
      </c>
      <c r="G130" s="262">
        <v>801.73317626152846</v>
      </c>
      <c r="H130" s="263">
        <v>819.5325352749162</v>
      </c>
      <c r="I130" s="262">
        <v>710.7245689205447</v>
      </c>
      <c r="J130" s="264">
        <v>713.12504700086959</v>
      </c>
      <c r="K130" s="254"/>
      <c r="L130" s="265">
        <f t="shared" si="0"/>
        <v>0.3377508229342352</v>
      </c>
      <c r="M130" s="265">
        <f t="shared" si="1"/>
        <v>20.26333658661472</v>
      </c>
    </row>
    <row r="131" spans="1:14" s="241" customFormat="1" ht="16.5" customHeight="1">
      <c r="A131" s="49"/>
      <c r="B131" s="281" t="s">
        <v>118</v>
      </c>
      <c r="C131" s="248"/>
      <c r="D131" s="248"/>
      <c r="E131" s="249"/>
      <c r="F131" s="261">
        <v>159.30312931922569</v>
      </c>
      <c r="G131" s="262">
        <v>122.24124302178664</v>
      </c>
      <c r="H131" s="263">
        <v>219.11280591477595</v>
      </c>
      <c r="I131" s="262">
        <v>101.47980584963899</v>
      </c>
      <c r="J131" s="264">
        <v>158.11969317008865</v>
      </c>
      <c r="K131" s="254"/>
      <c r="L131" s="265">
        <f t="shared" si="0"/>
        <v>55.81394923475915</v>
      </c>
      <c r="M131" s="265">
        <f t="shared" si="1"/>
        <v>-0.74288317762143397</v>
      </c>
    </row>
    <row r="132" spans="1:14" s="241" customFormat="1" ht="16.5" customHeight="1">
      <c r="A132" s="49"/>
      <c r="B132" s="281" t="s">
        <v>119</v>
      </c>
      <c r="C132" s="248"/>
      <c r="D132" s="248"/>
      <c r="E132" s="249"/>
      <c r="F132" s="261">
        <v>96.644964964760248</v>
      </c>
      <c r="G132" s="262">
        <v>72.451209781053649</v>
      </c>
      <c r="H132" s="263">
        <v>83.025063292102587</v>
      </c>
      <c r="I132" s="262">
        <v>76.315640908114702</v>
      </c>
      <c r="J132" s="264">
        <v>103.94824667072221</v>
      </c>
      <c r="K132" s="254"/>
      <c r="L132" s="265">
        <f t="shared" si="0"/>
        <v>36.208312521253184</v>
      </c>
      <c r="M132" s="265">
        <f t="shared" si="1"/>
        <v>7.5568155140052662</v>
      </c>
    </row>
    <row r="133" spans="1:14" s="241" customFormat="1" ht="16.5" customHeight="1">
      <c r="A133" s="49"/>
      <c r="B133" s="281" t="s">
        <v>120</v>
      </c>
      <c r="C133" s="248"/>
      <c r="D133" s="248"/>
      <c r="E133" s="249"/>
      <c r="F133" s="261">
        <v>76.852216360663064</v>
      </c>
      <c r="G133" s="262">
        <v>68.889672259324797</v>
      </c>
      <c r="H133" s="263">
        <v>98.674115564562612</v>
      </c>
      <c r="I133" s="262">
        <v>71.943144866465886</v>
      </c>
      <c r="J133" s="264">
        <v>95.301576934377735</v>
      </c>
      <c r="K133" s="254"/>
      <c r="L133" s="265">
        <f t="shared" si="0"/>
        <v>32.467905192729042</v>
      </c>
      <c r="M133" s="265">
        <f t="shared" si="1"/>
        <v>24.006283029148932</v>
      </c>
    </row>
    <row r="134" spans="1:14" s="241" customFormat="1" ht="16.5" customHeight="1">
      <c r="A134" s="49"/>
      <c r="B134" s="281" t="s">
        <v>121</v>
      </c>
      <c r="C134" s="248"/>
      <c r="D134" s="248"/>
      <c r="E134" s="249"/>
      <c r="F134" s="261">
        <v>137.65198356552284</v>
      </c>
      <c r="G134" s="262">
        <v>146.0664936993594</v>
      </c>
      <c r="H134" s="263">
        <v>169.31450285026179</v>
      </c>
      <c r="I134" s="262">
        <v>109.15471090083609</v>
      </c>
      <c r="J134" s="264">
        <v>109.57168572461146</v>
      </c>
      <c r="K134" s="254"/>
      <c r="L134" s="265">
        <f t="shared" si="0"/>
        <v>0.38200350707187081</v>
      </c>
      <c r="M134" s="265">
        <f t="shared" si="1"/>
        <v>-20.399486526501853</v>
      </c>
    </row>
    <row r="135" spans="1:14" s="241" customFormat="1" ht="16.5" customHeight="1">
      <c r="A135" s="49"/>
      <c r="B135" s="281" t="s">
        <v>122</v>
      </c>
      <c r="C135" s="248"/>
      <c r="D135" s="248"/>
      <c r="E135" s="249"/>
      <c r="F135" s="261">
        <v>374.37911005063756</v>
      </c>
      <c r="G135" s="262">
        <v>161.97060958376693</v>
      </c>
      <c r="H135" s="263">
        <v>114.75817118374368</v>
      </c>
      <c r="I135" s="262">
        <v>178.60267866012089</v>
      </c>
      <c r="J135" s="264">
        <v>271.78846729553385</v>
      </c>
      <c r="K135" s="254"/>
      <c r="L135" s="265">
        <f t="shared" si="0"/>
        <v>52.174911000492095</v>
      </c>
      <c r="M135" s="265">
        <f t="shared" si="1"/>
        <v>-27.402875855233365</v>
      </c>
    </row>
    <row r="136" spans="1:14" s="241" customFormat="1" ht="16.5" customHeight="1">
      <c r="A136" s="49"/>
      <c r="B136" s="281" t="s">
        <v>123</v>
      </c>
      <c r="C136" s="248"/>
      <c r="D136" s="248"/>
      <c r="E136" s="249"/>
      <c r="F136" s="261">
        <v>28.421940205632669</v>
      </c>
      <c r="G136" s="262">
        <v>296.07572226330376</v>
      </c>
      <c r="H136" s="263">
        <v>337.39417019285355</v>
      </c>
      <c r="I136" s="262">
        <v>271.61005881590546</v>
      </c>
      <c r="J136" s="264">
        <v>280.50376927132299</v>
      </c>
      <c r="K136" s="254"/>
      <c r="L136" s="265">
        <f t="shared" si="0"/>
        <v>3.274440753111274</v>
      </c>
      <c r="M136" s="265">
        <f t="shared" si="1"/>
        <v>886.9268855042227</v>
      </c>
    </row>
    <row r="137" spans="1:14" s="260" customFormat="1" ht="28.5" customHeight="1">
      <c r="A137" s="221"/>
      <c r="B137" s="853" t="s">
        <v>124</v>
      </c>
      <c r="C137" s="854"/>
      <c r="D137" s="854"/>
      <c r="E137" s="855"/>
      <c r="F137" s="250">
        <v>538.04110443460331</v>
      </c>
      <c r="G137" s="256">
        <v>363.69024318815838</v>
      </c>
      <c r="H137" s="252">
        <v>386.04765390430106</v>
      </c>
      <c r="I137" s="256">
        <v>445.78168806342609</v>
      </c>
      <c r="J137" s="253">
        <v>498.97597888194537</v>
      </c>
      <c r="K137" s="259"/>
      <c r="L137" s="255">
        <f t="shared" si="0"/>
        <v>11.932812011549188</v>
      </c>
      <c r="M137" s="255">
        <f t="shared" si="1"/>
        <v>-7.2606210251741405</v>
      </c>
      <c r="N137" s="241"/>
    </row>
    <row r="138" spans="1:14" s="241" customFormat="1" ht="16.5" customHeight="1">
      <c r="A138" s="49"/>
      <c r="B138" s="281" t="s">
        <v>125</v>
      </c>
      <c r="C138" s="248"/>
      <c r="D138" s="248"/>
      <c r="E138" s="249"/>
      <c r="F138" s="261">
        <v>565.88207671328144</v>
      </c>
      <c r="G138" s="262">
        <v>352.45459896494077</v>
      </c>
      <c r="H138" s="263">
        <v>370.2656230986816</v>
      </c>
      <c r="I138" s="262">
        <v>424.17180566619834</v>
      </c>
      <c r="J138" s="264">
        <v>700.72582724638255</v>
      </c>
      <c r="K138" s="254"/>
      <c r="L138" s="265">
        <f t="shared" si="0"/>
        <v>65.198586489225121</v>
      </c>
      <c r="M138" s="265">
        <f t="shared" si="1"/>
        <v>23.828948836176544</v>
      </c>
    </row>
    <row r="139" spans="1:14" s="241" customFormat="1" ht="16.5" customHeight="1">
      <c r="A139" s="49"/>
      <c r="B139" s="281" t="s">
        <v>126</v>
      </c>
      <c r="C139" s="248"/>
      <c r="D139" s="248"/>
      <c r="E139" s="249"/>
      <c r="F139" s="261">
        <v>229.17917078185528</v>
      </c>
      <c r="G139" s="262">
        <v>228.80903178355095</v>
      </c>
      <c r="H139" s="263">
        <v>252.35464139123823</v>
      </c>
      <c r="I139" s="262">
        <v>254.32110197053282</v>
      </c>
      <c r="J139" s="264">
        <v>228.09740380435193</v>
      </c>
      <c r="K139" s="282"/>
      <c r="L139" s="265">
        <f t="shared" si="0"/>
        <v>-10.311255323681056</v>
      </c>
      <c r="M139" s="265">
        <f t="shared" si="1"/>
        <v>-0.47201801708804947</v>
      </c>
    </row>
    <row r="140" spans="1:14" s="241" customFormat="1" ht="16.5" customHeight="1">
      <c r="A140" s="49"/>
      <c r="B140" s="283" t="s">
        <v>127</v>
      </c>
      <c r="C140" s="284"/>
      <c r="D140" s="285"/>
      <c r="E140" s="286"/>
      <c r="F140" s="286"/>
      <c r="G140" s="287"/>
      <c r="H140" s="287"/>
      <c r="I140" s="286"/>
      <c r="J140" s="286"/>
      <c r="K140" s="286"/>
      <c r="L140" s="286"/>
      <c r="M140" s="286"/>
    </row>
    <row r="141" spans="1:14" ht="16.5" customHeight="1"/>
    <row r="142" spans="1:14" s="241" customFormat="1" ht="16.5" customHeight="1">
      <c r="A142" s="49"/>
      <c r="B142" s="288" t="s">
        <v>128</v>
      </c>
      <c r="C142" s="238"/>
      <c r="D142" s="238"/>
      <c r="E142" s="267"/>
      <c r="F142" s="239" t="s">
        <v>486</v>
      </c>
      <c r="G142" s="239" t="s">
        <v>483</v>
      </c>
      <c r="H142" s="239" t="s">
        <v>484</v>
      </c>
      <c r="I142" s="239" t="s">
        <v>485</v>
      </c>
      <c r="J142" s="239" t="s">
        <v>482</v>
      </c>
      <c r="K142" s="240"/>
      <c r="L142" s="849" t="s">
        <v>35</v>
      </c>
      <c r="M142" s="849"/>
    </row>
    <row r="143" spans="1:14" s="241" customFormat="1" ht="16.5" customHeight="1">
      <c r="A143" s="49"/>
      <c r="B143" s="242" t="s">
        <v>102</v>
      </c>
      <c r="C143" s="243"/>
      <c r="D143" s="243"/>
      <c r="E143" s="275"/>
      <c r="F143" s="239">
        <v>2023</v>
      </c>
      <c r="G143" s="239">
        <v>2023</v>
      </c>
      <c r="H143" s="239">
        <v>2023</v>
      </c>
      <c r="I143" s="239">
        <v>2024</v>
      </c>
      <c r="J143" s="239">
        <v>2024</v>
      </c>
      <c r="K143" s="49"/>
      <c r="L143" s="239" t="s">
        <v>38</v>
      </c>
      <c r="M143" s="244" t="s">
        <v>39</v>
      </c>
    </row>
    <row r="144" spans="1:14" s="241" customFormat="1" ht="16.5" customHeight="1">
      <c r="A144" s="49"/>
      <c r="B144" s="245"/>
      <c r="F144" s="49"/>
      <c r="G144" s="49"/>
      <c r="H144" s="49"/>
      <c r="I144" s="49"/>
      <c r="J144" s="49"/>
      <c r="K144" s="49"/>
      <c r="L144" s="49"/>
      <c r="M144" s="289"/>
    </row>
    <row r="145" spans="1:13" s="241" customFormat="1" ht="16.5" customHeight="1">
      <c r="A145" s="49"/>
      <c r="B145" s="247"/>
      <c r="C145" s="248"/>
      <c r="D145" s="248"/>
      <c r="E145" s="249"/>
      <c r="F145" s="290"/>
      <c r="G145" s="291"/>
      <c r="H145" s="292"/>
      <c r="I145" s="291"/>
      <c r="J145" s="290"/>
      <c r="K145" s="254"/>
      <c r="L145" s="293"/>
      <c r="M145" s="293"/>
    </row>
    <row r="146" spans="1:13" s="241" customFormat="1" ht="16.5" customHeight="1">
      <c r="A146" s="49"/>
      <c r="B146" s="247" t="s">
        <v>129</v>
      </c>
      <c r="C146" s="248"/>
      <c r="D146" s="248"/>
      <c r="E146" s="249"/>
      <c r="F146" s="253">
        <v>149.83441534500247</v>
      </c>
      <c r="G146" s="251">
        <v>160.21520815883616</v>
      </c>
      <c r="H146" s="252">
        <v>159.441644314142</v>
      </c>
      <c r="I146" s="251">
        <v>154.49804517318947</v>
      </c>
      <c r="J146" s="253">
        <v>154.45211535029546</v>
      </c>
      <c r="K146" s="254"/>
      <c r="L146" s="255">
        <f>(J146/I146-1)*100</f>
        <v>-2.9728416849883477E-2</v>
      </c>
      <c r="M146" s="255">
        <f>(J146/F146-1)*100</f>
        <v>3.0818687380068654</v>
      </c>
    </row>
    <row r="147" spans="1:13" s="241" customFormat="1" ht="16.5" customHeight="1">
      <c r="A147" s="49"/>
      <c r="B147" s="245"/>
      <c r="C147" s="248"/>
      <c r="D147" s="248"/>
      <c r="E147" s="249"/>
      <c r="F147" s="253"/>
      <c r="G147" s="256"/>
      <c r="H147" s="252"/>
      <c r="I147" s="256"/>
      <c r="J147" s="253"/>
      <c r="K147" s="254"/>
      <c r="L147" s="255"/>
      <c r="M147" s="255"/>
    </row>
    <row r="148" spans="1:13" s="260" customFormat="1" ht="16.5" customHeight="1">
      <c r="A148" s="221"/>
      <c r="B148" s="247" t="s">
        <v>104</v>
      </c>
      <c r="C148" s="257"/>
      <c r="D148" s="257"/>
      <c r="E148" s="258"/>
      <c r="F148" s="253">
        <v>180.18896630628549</v>
      </c>
      <c r="G148" s="256">
        <v>180.57516319194769</v>
      </c>
      <c r="H148" s="252">
        <v>179.99962706918393</v>
      </c>
      <c r="I148" s="256">
        <v>179.89499669610515</v>
      </c>
      <c r="J148" s="253">
        <v>179.59544414876385</v>
      </c>
      <c r="K148" s="259"/>
      <c r="L148" s="255">
        <f t="shared" ref="L148:L170" si="2">(J148/I148-1)*100</f>
        <v>-0.1665152187902863</v>
      </c>
      <c r="M148" s="255">
        <f t="shared" ref="M148:M170" si="3">(J148/F148-1)*100</f>
        <v>-0.32938873544164915</v>
      </c>
    </row>
    <row r="149" spans="1:13" s="241" customFormat="1" ht="16.5" customHeight="1">
      <c r="A149" s="49"/>
      <c r="B149" s="245" t="s">
        <v>105</v>
      </c>
      <c r="C149" s="248"/>
      <c r="D149" s="248"/>
      <c r="E149" s="249"/>
      <c r="F149" s="264">
        <v>180.88913239674687</v>
      </c>
      <c r="G149" s="262">
        <v>181.28448020674099</v>
      </c>
      <c r="H149" s="263">
        <v>180.69530677175328</v>
      </c>
      <c r="I149" s="262">
        <v>180.5932846222253</v>
      </c>
      <c r="J149" s="264">
        <v>180.5932846222253</v>
      </c>
      <c r="K149" s="254"/>
      <c r="L149" s="265">
        <f t="shared" si="2"/>
        <v>0</v>
      </c>
      <c r="M149" s="265">
        <f t="shared" si="3"/>
        <v>-0.16355198933272197</v>
      </c>
    </row>
    <row r="150" spans="1:13" s="241" customFormat="1" ht="16.5" customHeight="1">
      <c r="A150" s="49"/>
      <c r="B150" s="245" t="s">
        <v>106</v>
      </c>
      <c r="C150" s="248"/>
      <c r="D150" s="248"/>
      <c r="E150" s="249"/>
      <c r="F150" s="264">
        <v>159.99999999999986</v>
      </c>
      <c r="G150" s="262">
        <v>159.99999999999986</v>
      </c>
      <c r="H150" s="263">
        <v>159.99999999999986</v>
      </c>
      <c r="I150" s="262">
        <v>159.99999999999991</v>
      </c>
      <c r="J150" s="264">
        <v>147.96533333333315</v>
      </c>
      <c r="K150" s="254"/>
      <c r="L150" s="265">
        <f t="shared" si="2"/>
        <v>-7.5216666666667376</v>
      </c>
      <c r="M150" s="265">
        <f t="shared" si="3"/>
        <v>-7.5216666666667038</v>
      </c>
    </row>
    <row r="151" spans="1:13" s="260" customFormat="1" ht="16.5" customHeight="1">
      <c r="A151" s="221"/>
      <c r="B151" s="247" t="s">
        <v>107</v>
      </c>
      <c r="C151" s="257"/>
      <c r="D151" s="257"/>
      <c r="E151" s="258"/>
      <c r="F151" s="253">
        <v>118.93824073436346</v>
      </c>
      <c r="G151" s="256">
        <v>145.32361035541837</v>
      </c>
      <c r="H151" s="252">
        <v>143.84812512429735</v>
      </c>
      <c r="I151" s="256">
        <v>132.83121225417079</v>
      </c>
      <c r="J151" s="253">
        <v>132.84851692766003</v>
      </c>
      <c r="K151" s="259"/>
      <c r="L151" s="255">
        <f t="shared" si="2"/>
        <v>1.3027565732159907E-2</v>
      </c>
      <c r="M151" s="255">
        <f t="shared" si="3"/>
        <v>11.695377455904833</v>
      </c>
    </row>
    <row r="152" spans="1:13" s="241" customFormat="1" ht="16.5" customHeight="1">
      <c r="A152" s="49"/>
      <c r="B152" s="245" t="s">
        <v>108</v>
      </c>
      <c r="C152" s="248"/>
      <c r="D152" s="248"/>
      <c r="E152" s="249"/>
      <c r="F152" s="264">
        <v>135.17309667885354</v>
      </c>
      <c r="G152" s="262">
        <v>239.55148475970464</v>
      </c>
      <c r="H152" s="263">
        <v>239.84405745439736</v>
      </c>
      <c r="I152" s="262">
        <v>190.09291657943805</v>
      </c>
      <c r="J152" s="264">
        <v>190.24333766093773</v>
      </c>
      <c r="K152" s="254"/>
      <c r="L152" s="265">
        <f t="shared" si="2"/>
        <v>7.9130292809637126E-2</v>
      </c>
      <c r="M152" s="265">
        <f t="shared" si="3"/>
        <v>40.740533682468616</v>
      </c>
    </row>
    <row r="153" spans="1:13" s="241" customFormat="1" ht="16.5" customHeight="1">
      <c r="A153" s="49"/>
      <c r="B153" s="245" t="s">
        <v>109</v>
      </c>
      <c r="C153" s="248"/>
      <c r="D153" s="248"/>
      <c r="E153" s="249"/>
      <c r="F153" s="264">
        <v>100.00065465091681</v>
      </c>
      <c r="G153" s="262">
        <v>99.989210142220131</v>
      </c>
      <c r="H153" s="263">
        <v>99.989210142220131</v>
      </c>
      <c r="I153" s="262">
        <v>99.609709857044493</v>
      </c>
      <c r="J153" s="264">
        <v>99.609709857044493</v>
      </c>
      <c r="K153" s="254"/>
      <c r="L153" s="265">
        <f t="shared" si="2"/>
        <v>0</v>
      </c>
      <c r="M153" s="265">
        <f t="shared" si="3"/>
        <v>-0.39094223456539456</v>
      </c>
    </row>
    <row r="154" spans="1:13" s="241" customFormat="1" ht="16.5" customHeight="1">
      <c r="A154" s="49"/>
      <c r="B154" s="245" t="s">
        <v>110</v>
      </c>
      <c r="C154" s="248"/>
      <c r="D154" s="248"/>
      <c r="E154" s="249"/>
      <c r="F154" s="264">
        <v>101.2614066124502</v>
      </c>
      <c r="G154" s="262">
        <v>101.2614066124502</v>
      </c>
      <c r="H154" s="263">
        <v>101.21791177492841</v>
      </c>
      <c r="I154" s="262">
        <v>101.21791177492844</v>
      </c>
      <c r="J154" s="264">
        <v>101.21791177492844</v>
      </c>
      <c r="K154" s="254"/>
      <c r="L154" s="265">
        <f t="shared" si="2"/>
        <v>0</v>
      </c>
      <c r="M154" s="265">
        <f t="shared" si="3"/>
        <v>-4.2953025221370567E-2</v>
      </c>
    </row>
    <row r="155" spans="1:13" s="241" customFormat="1" ht="16.5" customHeight="1">
      <c r="A155" s="49"/>
      <c r="B155" s="245" t="s">
        <v>111</v>
      </c>
      <c r="C155" s="248"/>
      <c r="D155" s="248"/>
      <c r="E155" s="249"/>
      <c r="F155" s="264">
        <v>99.94720577109365</v>
      </c>
      <c r="G155" s="262">
        <v>99.94720577109365</v>
      </c>
      <c r="H155" s="263">
        <v>99.94720577109365</v>
      </c>
      <c r="I155" s="262">
        <v>99.947205771093607</v>
      </c>
      <c r="J155" s="264">
        <v>99.947205771093607</v>
      </c>
      <c r="K155" s="254"/>
      <c r="L155" s="265">
        <f t="shared" si="2"/>
        <v>0</v>
      </c>
      <c r="M155" s="265">
        <f t="shared" si="3"/>
        <v>-4.4408920985006262E-14</v>
      </c>
    </row>
    <row r="156" spans="1:13" s="241" customFormat="1" ht="16.5" customHeight="1">
      <c r="A156" s="49"/>
      <c r="B156" s="245" t="s">
        <v>112</v>
      </c>
      <c r="C156" s="248"/>
      <c r="D156" s="248"/>
      <c r="E156" s="249"/>
      <c r="F156" s="264">
        <v>99.850548769862584</v>
      </c>
      <c r="G156" s="262">
        <v>99.860768180618436</v>
      </c>
      <c r="H156" s="263">
        <v>99.860768180618436</v>
      </c>
      <c r="I156" s="262">
        <v>99.754151645050868</v>
      </c>
      <c r="J156" s="264">
        <v>99.754151645050868</v>
      </c>
      <c r="K156" s="254"/>
      <c r="L156" s="265">
        <f t="shared" si="2"/>
        <v>0</v>
      </c>
      <c r="M156" s="265">
        <f t="shared" si="3"/>
        <v>-9.6541407132266777E-2</v>
      </c>
    </row>
    <row r="157" spans="1:13" s="241" customFormat="1" ht="29.1" customHeight="1">
      <c r="A157" s="49"/>
      <c r="B157" s="850" t="s">
        <v>113</v>
      </c>
      <c r="C157" s="851"/>
      <c r="D157" s="851"/>
      <c r="E157" s="852"/>
      <c r="F157" s="264">
        <v>115.09799658584345</v>
      </c>
      <c r="G157" s="262">
        <v>115.09799658584345</v>
      </c>
      <c r="H157" s="263">
        <v>115.09799658584345</v>
      </c>
      <c r="I157" s="262">
        <v>115.09799658584349</v>
      </c>
      <c r="J157" s="264">
        <v>115.09799658584349</v>
      </c>
      <c r="K157" s="254"/>
      <c r="L157" s="265">
        <f t="shared" si="2"/>
        <v>0</v>
      </c>
      <c r="M157" s="265">
        <f t="shared" si="3"/>
        <v>4.4408920985006262E-14</v>
      </c>
    </row>
    <row r="158" spans="1:13" s="241" customFormat="1" ht="29.1" customHeight="1">
      <c r="A158" s="49"/>
      <c r="B158" s="850" t="s">
        <v>114</v>
      </c>
      <c r="C158" s="851"/>
      <c r="D158" s="851"/>
      <c r="E158" s="852"/>
      <c r="F158" s="264">
        <v>103.65414305957231</v>
      </c>
      <c r="G158" s="262">
        <v>103.65414305957231</v>
      </c>
      <c r="H158" s="263">
        <v>103.65414305957231</v>
      </c>
      <c r="I158" s="262">
        <v>103.65414305957235</v>
      </c>
      <c r="J158" s="264">
        <v>103.65414305957235</v>
      </c>
      <c r="K158" s="254"/>
      <c r="L158" s="265">
        <f t="shared" si="2"/>
        <v>0</v>
      </c>
      <c r="M158" s="265">
        <f t="shared" si="3"/>
        <v>4.4408920985006262E-14</v>
      </c>
    </row>
    <row r="159" spans="1:13" s="241" customFormat="1" ht="16.5" customHeight="1">
      <c r="A159" s="49"/>
      <c r="B159" s="245" t="s">
        <v>115</v>
      </c>
      <c r="C159" s="248"/>
      <c r="D159" s="248"/>
      <c r="E159" s="249"/>
      <c r="F159" s="264">
        <v>175.5956960708983</v>
      </c>
      <c r="G159" s="262">
        <v>200.13788742603765</v>
      </c>
      <c r="H159" s="263">
        <v>200.13788742603765</v>
      </c>
      <c r="I159" s="262">
        <v>195.32945370607206</v>
      </c>
      <c r="J159" s="264">
        <v>195.32945370607206</v>
      </c>
      <c r="K159" s="254"/>
      <c r="L159" s="265">
        <f t="shared" si="2"/>
        <v>0</v>
      </c>
      <c r="M159" s="265">
        <f t="shared" si="3"/>
        <v>11.238178427338031</v>
      </c>
    </row>
    <row r="160" spans="1:13" s="241" customFormat="1" ht="16.5" customHeight="1">
      <c r="A160" s="49"/>
      <c r="B160" s="281" t="s">
        <v>116</v>
      </c>
      <c r="C160" s="248"/>
      <c r="D160" s="248"/>
      <c r="E160" s="249"/>
      <c r="F160" s="264">
        <v>111.08781966653486</v>
      </c>
      <c r="G160" s="262">
        <v>269.81702108253143</v>
      </c>
      <c r="H160" s="263">
        <v>269.81702108253143</v>
      </c>
      <c r="I160" s="262">
        <v>192.3789117655061</v>
      </c>
      <c r="J160" s="264">
        <v>188.92542466138445</v>
      </c>
      <c r="K160" s="254"/>
      <c r="L160" s="265">
        <f t="shared" si="2"/>
        <v>-1.7951484767369741</v>
      </c>
      <c r="M160" s="265">
        <f t="shared" si="3"/>
        <v>70.068532471430018</v>
      </c>
    </row>
    <row r="161" spans="1:14" s="241" customFormat="1" ht="16.5" customHeight="1">
      <c r="A161" s="49"/>
      <c r="B161" s="281" t="s">
        <v>117</v>
      </c>
      <c r="C161" s="248"/>
      <c r="D161" s="248"/>
      <c r="E161" s="249"/>
      <c r="F161" s="264">
        <v>129.17693302246218</v>
      </c>
      <c r="G161" s="262">
        <v>129.2720630717989</v>
      </c>
      <c r="H161" s="263">
        <v>129.4781916913899</v>
      </c>
      <c r="I161" s="262">
        <v>129.86240580204924</v>
      </c>
      <c r="J161" s="264">
        <v>130.0849761833565</v>
      </c>
      <c r="K161" s="254"/>
      <c r="L161" s="265">
        <f t="shared" si="2"/>
        <v>0.17138938704595041</v>
      </c>
      <c r="M161" s="265">
        <f t="shared" si="3"/>
        <v>0.70294528570082893</v>
      </c>
    </row>
    <row r="162" spans="1:14" s="241" customFormat="1" ht="16.5" customHeight="1">
      <c r="A162" s="49"/>
      <c r="B162" s="281" t="s">
        <v>118</v>
      </c>
      <c r="C162" s="248"/>
      <c r="D162" s="248"/>
      <c r="E162" s="249"/>
      <c r="F162" s="264">
        <v>249.92951759185877</v>
      </c>
      <c r="G162" s="262">
        <v>274.3734727451041</v>
      </c>
      <c r="H162" s="263">
        <v>218.70472813933299</v>
      </c>
      <c r="I162" s="262">
        <v>199.00964256881412</v>
      </c>
      <c r="J162" s="264">
        <v>199.00964256881412</v>
      </c>
      <c r="K162" s="254"/>
      <c r="L162" s="265">
        <f t="shared" si="2"/>
        <v>0</v>
      </c>
      <c r="M162" s="265">
        <f t="shared" si="3"/>
        <v>-20.373693957269225</v>
      </c>
    </row>
    <row r="163" spans="1:14" s="241" customFormat="1" ht="16.5" customHeight="1">
      <c r="A163" s="49"/>
      <c r="B163" s="281" t="s">
        <v>119</v>
      </c>
      <c r="C163" s="248"/>
      <c r="D163" s="248"/>
      <c r="E163" s="249"/>
      <c r="F163" s="264">
        <v>96.545261157095354</v>
      </c>
      <c r="G163" s="262">
        <v>96.569475537039551</v>
      </c>
      <c r="H163" s="263">
        <v>96.569475537039551</v>
      </c>
      <c r="I163" s="262">
        <v>98.515782263641896</v>
      </c>
      <c r="J163" s="264">
        <v>98.515782263641896</v>
      </c>
      <c r="K163" s="254"/>
      <c r="L163" s="265">
        <f t="shared" si="2"/>
        <v>0</v>
      </c>
      <c r="M163" s="265">
        <f t="shared" si="3"/>
        <v>2.0410334830833099</v>
      </c>
    </row>
    <row r="164" spans="1:14" s="241" customFormat="1" ht="16.5" customHeight="1">
      <c r="A164" s="49"/>
      <c r="B164" s="281" t="s">
        <v>120</v>
      </c>
      <c r="C164" s="248"/>
      <c r="D164" s="248"/>
      <c r="E164" s="249"/>
      <c r="F164" s="264">
        <v>114.459054908764</v>
      </c>
      <c r="G164" s="262">
        <v>114.43568564900062</v>
      </c>
      <c r="H164" s="263">
        <v>114.43568564900062</v>
      </c>
      <c r="I164" s="262">
        <v>114.43976935440313</v>
      </c>
      <c r="J164" s="264">
        <v>114.43976935440313</v>
      </c>
      <c r="K164" s="254"/>
      <c r="L164" s="265">
        <f t="shared" si="2"/>
        <v>0</v>
      </c>
      <c r="M164" s="265">
        <f t="shared" si="3"/>
        <v>-1.6849304212973593E-2</v>
      </c>
    </row>
    <row r="165" spans="1:14" s="241" customFormat="1" ht="16.5" customHeight="1">
      <c r="A165" s="49"/>
      <c r="B165" s="281" t="s">
        <v>121</v>
      </c>
      <c r="C165" s="248"/>
      <c r="D165" s="248"/>
      <c r="E165" s="249"/>
      <c r="F165" s="264">
        <v>104.35960355406276</v>
      </c>
      <c r="G165" s="262">
        <v>104.35960355406276</v>
      </c>
      <c r="H165" s="263">
        <v>104.35960355406276</v>
      </c>
      <c r="I165" s="262">
        <v>104.35960355406279</v>
      </c>
      <c r="J165" s="264">
        <v>104.35960355406279</v>
      </c>
      <c r="K165" s="254"/>
      <c r="L165" s="265">
        <f t="shared" si="2"/>
        <v>0</v>
      </c>
      <c r="M165" s="265">
        <f t="shared" si="3"/>
        <v>2.2204460492503131E-14</v>
      </c>
    </row>
    <row r="166" spans="1:14" s="241" customFormat="1" ht="16.5" customHeight="1">
      <c r="A166" s="49"/>
      <c r="B166" s="281" t="s">
        <v>122</v>
      </c>
      <c r="C166" s="248"/>
      <c r="D166" s="248"/>
      <c r="E166" s="249"/>
      <c r="F166" s="264">
        <v>91.619567653981576</v>
      </c>
      <c r="G166" s="262">
        <v>91.548679272845447</v>
      </c>
      <c r="H166" s="263">
        <v>91.548679272845447</v>
      </c>
      <c r="I166" s="262">
        <v>95.346026226349508</v>
      </c>
      <c r="J166" s="264">
        <v>95.346026226349508</v>
      </c>
      <c r="K166" s="254"/>
      <c r="L166" s="265">
        <f t="shared" si="2"/>
        <v>0</v>
      </c>
      <c r="M166" s="265">
        <f t="shared" si="3"/>
        <v>4.0673173512907113</v>
      </c>
    </row>
    <row r="167" spans="1:14" s="241" customFormat="1" ht="16.5" customHeight="1">
      <c r="A167" s="49"/>
      <c r="B167" s="281" t="s">
        <v>123</v>
      </c>
      <c r="C167" s="248"/>
      <c r="D167" s="248"/>
      <c r="E167" s="249"/>
      <c r="F167" s="264">
        <v>141.7931376608401</v>
      </c>
      <c r="G167" s="262">
        <v>131.01745414888916</v>
      </c>
      <c r="H167" s="263">
        <v>131.01745414888916</v>
      </c>
      <c r="I167" s="262">
        <v>144.39216711284763</v>
      </c>
      <c r="J167" s="264">
        <v>144.39216711284763</v>
      </c>
      <c r="K167" s="254"/>
      <c r="L167" s="265">
        <f t="shared" si="2"/>
        <v>0</v>
      </c>
      <c r="M167" s="265">
        <f t="shared" si="3"/>
        <v>1.8329726634755961</v>
      </c>
    </row>
    <row r="168" spans="1:14" s="260" customFormat="1" ht="27.4" customHeight="1">
      <c r="A168" s="221"/>
      <c r="B168" s="853" t="s">
        <v>124</v>
      </c>
      <c r="C168" s="854"/>
      <c r="D168" s="854"/>
      <c r="E168" s="855"/>
      <c r="F168" s="253">
        <v>100.00000000000013</v>
      </c>
      <c r="G168" s="256">
        <v>100.00000000000013</v>
      </c>
      <c r="H168" s="252">
        <v>100.00345281043118</v>
      </c>
      <c r="I168" s="256">
        <v>100.0018588138641</v>
      </c>
      <c r="J168" s="253">
        <v>100.0018588138641</v>
      </c>
      <c r="K168" s="259"/>
      <c r="L168" s="255">
        <f t="shared" si="2"/>
        <v>0</v>
      </c>
      <c r="M168" s="255">
        <f t="shared" si="3"/>
        <v>1.8588138639863416E-3</v>
      </c>
      <c r="N168" s="241"/>
    </row>
    <row r="169" spans="1:14" s="241" customFormat="1" ht="16.5" customHeight="1">
      <c r="A169" s="49"/>
      <c r="B169" s="281" t="s">
        <v>125</v>
      </c>
      <c r="C169" s="248"/>
      <c r="D169" s="248"/>
      <c r="E169" s="249"/>
      <c r="F169" s="264">
        <v>100.00000000000007</v>
      </c>
      <c r="G169" s="262">
        <v>100.00000000000007</v>
      </c>
      <c r="H169" s="263">
        <v>100.00429795085977</v>
      </c>
      <c r="I169" s="262">
        <v>100.00322342471894</v>
      </c>
      <c r="J169" s="264">
        <v>100.00322342471894</v>
      </c>
      <c r="K169" s="254"/>
      <c r="L169" s="265">
        <f t="shared" si="2"/>
        <v>0</v>
      </c>
      <c r="M169" s="265">
        <f t="shared" si="3"/>
        <v>3.2234247188789311E-3</v>
      </c>
    </row>
    <row r="170" spans="1:14" s="241" customFormat="1" ht="16.5" customHeight="1">
      <c r="A170" s="49"/>
      <c r="B170" s="281" t="s">
        <v>126</v>
      </c>
      <c r="C170" s="248"/>
      <c r="D170" s="248"/>
      <c r="E170" s="249"/>
      <c r="F170" s="264">
        <v>100.00000000000007</v>
      </c>
      <c r="G170" s="262">
        <v>100.00000000000007</v>
      </c>
      <c r="H170" s="263">
        <v>100.00000000000006</v>
      </c>
      <c r="I170" s="262">
        <v>100.00000000000009</v>
      </c>
      <c r="J170" s="264">
        <v>100.00000000000009</v>
      </c>
      <c r="K170" s="282"/>
      <c r="L170" s="265">
        <f t="shared" si="2"/>
        <v>0</v>
      </c>
      <c r="M170" s="265">
        <f t="shared" si="3"/>
        <v>2.2204460492503131E-14</v>
      </c>
    </row>
    <row r="171" spans="1:14" s="241" customFormat="1" ht="16.5" customHeight="1">
      <c r="A171" s="49"/>
      <c r="B171" s="283" t="s">
        <v>32</v>
      </c>
      <c r="C171" s="284"/>
      <c r="D171" s="285"/>
      <c r="E171" s="286"/>
      <c r="F171" s="286"/>
      <c r="G171" s="287"/>
      <c r="H171" s="286"/>
      <c r="I171" s="286"/>
      <c r="J171" s="286"/>
      <c r="K171" s="286"/>
      <c r="L171" s="294"/>
      <c r="M171" s="294"/>
    </row>
    <row r="172" spans="1:14" ht="16.5" customHeight="1">
      <c r="L172" s="38"/>
      <c r="M172" s="38"/>
    </row>
    <row r="173" spans="1:14" s="241" customFormat="1" ht="16.5" customHeight="1" thickBot="1">
      <c r="A173" s="49"/>
      <c r="B173" s="856" t="s">
        <v>130</v>
      </c>
      <c r="C173" s="857"/>
      <c r="D173" s="857"/>
      <c r="E173" s="858"/>
      <c r="F173" s="239" t="s">
        <v>482</v>
      </c>
      <c r="G173" s="239" t="s">
        <v>487</v>
      </c>
      <c r="H173" s="239" t="s">
        <v>488</v>
      </c>
      <c r="I173" s="239" t="s">
        <v>489</v>
      </c>
      <c r="J173" s="239" t="s">
        <v>482</v>
      </c>
      <c r="K173" s="239" t="s">
        <v>482</v>
      </c>
      <c r="L173" s="845" t="s">
        <v>35</v>
      </c>
      <c r="M173" s="845"/>
    </row>
    <row r="174" spans="1:14" s="241" customFormat="1" ht="16.5" customHeight="1" thickTop="1">
      <c r="A174" s="49"/>
      <c r="B174" s="859"/>
      <c r="C174" s="860"/>
      <c r="D174" s="860"/>
      <c r="E174" s="861"/>
      <c r="F174" s="239">
        <v>2023</v>
      </c>
      <c r="G174" s="239">
        <v>2023</v>
      </c>
      <c r="H174" s="239">
        <v>2023</v>
      </c>
      <c r="I174" s="239">
        <v>2024</v>
      </c>
      <c r="J174" s="239">
        <v>2024</v>
      </c>
      <c r="K174" s="239">
        <v>2024</v>
      </c>
      <c r="L174" s="295" t="s">
        <v>38</v>
      </c>
      <c r="M174" s="296" t="s">
        <v>39</v>
      </c>
    </row>
    <row r="175" spans="1:14" s="241" customFormat="1" ht="16.5" customHeight="1">
      <c r="A175" s="49"/>
      <c r="B175" s="297"/>
      <c r="F175" s="259"/>
      <c r="G175" s="259"/>
      <c r="H175" s="259"/>
      <c r="I175" s="259"/>
      <c r="J175" s="259"/>
      <c r="K175" s="298"/>
      <c r="L175" s="299"/>
      <c r="M175" s="300"/>
    </row>
    <row r="176" spans="1:14" s="241" customFormat="1" ht="16.5" customHeight="1">
      <c r="A176" s="49"/>
      <c r="B176" s="846" t="s">
        <v>131</v>
      </c>
      <c r="C176" s="847"/>
      <c r="D176" s="847"/>
      <c r="E176" s="848"/>
      <c r="F176" s="301">
        <v>-49.684755198400708</v>
      </c>
      <c r="G176" s="302">
        <v>-23.591984046356984</v>
      </c>
      <c r="H176" s="303">
        <v>-15.929345900695097</v>
      </c>
      <c r="I176" s="302">
        <v>-9.1314744769932403</v>
      </c>
      <c r="J176" s="301">
        <v>4.7742227651306646</v>
      </c>
      <c r="K176" s="302">
        <v>-2.6061690968274376</v>
      </c>
      <c r="L176" s="304">
        <f>(J176/I176-1)*100</f>
        <v>-152.28315292518556</v>
      </c>
      <c r="M176" s="304">
        <f>(J176/F176-1)*100</f>
        <v>-109.60902946198745</v>
      </c>
    </row>
    <row r="177" spans="1:14" s="260" customFormat="1" ht="16.5" customHeight="1">
      <c r="A177" s="221"/>
      <c r="B177" s="846" t="s">
        <v>132</v>
      </c>
      <c r="C177" s="847"/>
      <c r="D177" s="847"/>
      <c r="E177" s="848"/>
      <c r="F177" s="301">
        <v>-34.862133086416925</v>
      </c>
      <c r="G177" s="302">
        <v>-23.59640629409726</v>
      </c>
      <c r="H177" s="303">
        <v>-14.106297916001115</v>
      </c>
      <c r="I177" s="302">
        <v>-46.630210563075245</v>
      </c>
      <c r="J177" s="301">
        <v>-7.2118699213373274</v>
      </c>
      <c r="K177" s="302">
        <v>-12.910127073489452</v>
      </c>
      <c r="L177" s="304">
        <f t="shared" ref="L177:L179" si="4">(J177/I177-1)*100</f>
        <v>-84.533910882555304</v>
      </c>
      <c r="M177" s="304">
        <f t="shared" ref="M177:M179" si="5">(J177/F177-1)*100</f>
        <v>-79.313170816425924</v>
      </c>
    </row>
    <row r="178" spans="1:14" s="241" customFormat="1" ht="16.5" customHeight="1">
      <c r="A178" s="49"/>
      <c r="B178" s="846" t="s">
        <v>133</v>
      </c>
      <c r="C178" s="847"/>
      <c r="D178" s="847"/>
      <c r="E178" s="848"/>
      <c r="F178" s="301">
        <v>-13.433804871179747</v>
      </c>
      <c r="G178" s="302">
        <v>-36.309501122809948</v>
      </c>
      <c r="H178" s="303">
        <v>35.989868965869526</v>
      </c>
      <c r="I178" s="302">
        <v>-4.7662603157978127</v>
      </c>
      <c r="J178" s="301">
        <v>-13.927201227087888</v>
      </c>
      <c r="K178" s="302">
        <v>-18.688245091352613</v>
      </c>
      <c r="L178" s="304">
        <f t="shared" si="4"/>
        <v>192.20395665184409</v>
      </c>
      <c r="M178" s="304">
        <f t="shared" si="5"/>
        <v>3.6727968035820568</v>
      </c>
    </row>
    <row r="179" spans="1:14" s="241" customFormat="1" ht="16.5" customHeight="1">
      <c r="A179" s="49"/>
      <c r="B179" s="846" t="s">
        <v>134</v>
      </c>
      <c r="C179" s="847"/>
      <c r="D179" s="847"/>
      <c r="E179" s="848"/>
      <c r="F179" s="301">
        <v>-47.173629309710094</v>
      </c>
      <c r="G179" s="302">
        <v>-9.6497265273791548</v>
      </c>
      <c r="H179" s="303">
        <v>-34.06579145178501</v>
      </c>
      <c r="I179" s="302">
        <v>-37.24343820087099</v>
      </c>
      <c r="J179" s="301">
        <v>-10.185150711926743</v>
      </c>
      <c r="K179" s="302">
        <v>-5.0901674607953638</v>
      </c>
      <c r="L179" s="304">
        <f t="shared" si="4"/>
        <v>-72.652496106848304</v>
      </c>
      <c r="M179" s="304">
        <f t="shared" si="5"/>
        <v>-78.409228077284567</v>
      </c>
    </row>
    <row r="180" spans="1:14" s="260" customFormat="1" ht="16.5" customHeight="1">
      <c r="A180" s="221"/>
      <c r="B180" s="846" t="s">
        <v>135</v>
      </c>
      <c r="C180" s="847"/>
      <c r="D180" s="847"/>
      <c r="E180" s="848"/>
      <c r="F180" s="301"/>
      <c r="G180" s="302"/>
      <c r="H180" s="303"/>
      <c r="I180" s="302"/>
      <c r="J180" s="301"/>
      <c r="K180" s="302"/>
      <c r="L180" s="304"/>
      <c r="M180" s="304"/>
      <c r="N180" s="241"/>
    </row>
    <row r="181" spans="1:14" s="241" customFormat="1" ht="16.5" customHeight="1">
      <c r="A181" s="49"/>
      <c r="B181" s="305" t="s">
        <v>32</v>
      </c>
      <c r="C181" s="284"/>
      <c r="D181" s="285"/>
      <c r="E181" s="286"/>
      <c r="F181" s="286"/>
      <c r="G181" s="287"/>
      <c r="H181" s="287"/>
      <c r="I181" s="287"/>
      <c r="J181" s="287"/>
      <c r="K181" s="287"/>
      <c r="L181" s="287"/>
      <c r="M181" s="287"/>
    </row>
  </sheetData>
  <mergeCells count="21">
    <mergeCell ref="B178:E178"/>
    <mergeCell ref="B179:E179"/>
    <mergeCell ref="B180:E180"/>
    <mergeCell ref="B158:E158"/>
    <mergeCell ref="B168:E168"/>
    <mergeCell ref="B173:E174"/>
    <mergeCell ref="L173:M173"/>
    <mergeCell ref="B176:E176"/>
    <mergeCell ref="B177:E177"/>
    <mergeCell ref="L112:M112"/>
    <mergeCell ref="B126:E126"/>
    <mergeCell ref="B127:E127"/>
    <mergeCell ref="B137:E137"/>
    <mergeCell ref="L142:M142"/>
    <mergeCell ref="B157:E157"/>
    <mergeCell ref="B86:G86"/>
    <mergeCell ref="B3:N3"/>
    <mergeCell ref="B4:F4"/>
    <mergeCell ref="C55:D55"/>
    <mergeCell ref="C56:D56"/>
    <mergeCell ref="C57:D57"/>
  </mergeCells>
  <conditionalFormatting sqref="B31:B32 B60 J76 B88:B111">
    <cfRule type="cellIs" dxfId="21" priority="11" operator="lessThan">
      <formula>0</formula>
    </cfRule>
    <cfRule type="cellIs" dxfId="20" priority="12" operator="greaterThan">
      <formula>0</formula>
    </cfRule>
  </conditionalFormatting>
  <conditionalFormatting sqref="B34 B62:B67 B69:B79 C76 B81 B83:B85">
    <cfRule type="cellIs" dxfId="19" priority="21" operator="lessThan">
      <formula>0</formula>
    </cfRule>
    <cfRule type="cellIs" dxfId="18" priority="22" operator="greaterThan">
      <formula>0</formula>
    </cfRule>
  </conditionalFormatting>
  <conditionalFormatting sqref="B36">
    <cfRule type="cellIs" dxfId="17" priority="13" operator="lessThan">
      <formula>0</formula>
    </cfRule>
    <cfRule type="cellIs" dxfId="16" priority="14" operator="greaterThan">
      <formula>0</formula>
    </cfRule>
  </conditionalFormatting>
  <conditionalFormatting sqref="B55">
    <cfRule type="cellIs" dxfId="15" priority="19" operator="lessThan">
      <formula>0</formula>
    </cfRule>
    <cfRule type="cellIs" dxfId="14" priority="20" operator="greaterThan">
      <formula>0</formula>
    </cfRule>
  </conditionalFormatting>
  <conditionalFormatting sqref="B57:B58">
    <cfRule type="cellIs" dxfId="13" priority="15" operator="lessThan">
      <formula>0</formula>
    </cfRule>
    <cfRule type="cellIs" dxfId="12" priority="16" operator="greaterThan">
      <formula>0</formula>
    </cfRule>
  </conditionalFormatting>
  <conditionalFormatting sqref="C74">
    <cfRule type="cellIs" dxfId="11" priority="3" operator="lessThan">
      <formula>0</formula>
    </cfRule>
    <cfRule type="cellIs" dxfId="10" priority="4" operator="greaterThan">
      <formula>0</formula>
    </cfRule>
  </conditionalFormatting>
  <conditionalFormatting sqref="I34">
    <cfRule type="cellIs" dxfId="9" priority="5" operator="lessThan">
      <formula>0</formula>
    </cfRule>
    <cfRule type="cellIs" dxfId="8" priority="6" operator="greaterThan">
      <formula>0</formula>
    </cfRule>
  </conditionalFormatting>
  <conditionalFormatting sqref="I36">
    <cfRule type="cellIs" dxfId="7" priority="17" operator="lessThan">
      <formula>0</formula>
    </cfRule>
    <cfRule type="cellIs" dxfId="6" priority="18" operator="greaterThan">
      <formula>0</formula>
    </cfRule>
  </conditionalFormatting>
  <conditionalFormatting sqref="I56">
    <cfRule type="cellIs" dxfId="5" priority="9" operator="lessThan">
      <formula>0</formula>
    </cfRule>
    <cfRule type="cellIs" dxfId="4" priority="10" operator="greaterThan">
      <formula>0</formula>
    </cfRule>
  </conditionalFormatting>
  <conditionalFormatting sqref="I58">
    <cfRule type="cellIs" dxfId="3" priority="7" operator="lessThan">
      <formula>0</formula>
    </cfRule>
    <cfRule type="cellIs" dxfId="2" priority="8" operator="greaterThan">
      <formula>0</formula>
    </cfRule>
  </conditionalFormatting>
  <conditionalFormatting sqref="J74">
    <cfRule type="cellIs" dxfId="1" priority="1" operator="lessThan">
      <formula>0</formula>
    </cfRule>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59" firstPageNumber="8" orientation="portrait" useFirstPageNumber="1" r:id="rId1"/>
  <headerFooter>
    <oddHeader>&amp;LComité de Prévision et de Conjoncture&amp;RTableau de bord de l’économie - 2ème trimestre 2024</oddHeader>
    <oddFooter>&amp;C&amp;"Arial,Normal"&amp;P</oddFooter>
  </headerFooter>
  <rowBreaks count="2" manualBreakCount="2">
    <brk id="68" max="16383" man="1"/>
    <brk id="11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FEBC-B77D-4336-9BDB-8780F4D872BA}">
  <sheetPr codeName="Feuil8">
    <tabColor rgb="FF00B050"/>
  </sheetPr>
  <dimension ref="A2:I52"/>
  <sheetViews>
    <sheetView view="pageBreakPreview" topLeftCell="A137" zoomScale="120" zoomScaleNormal="84" zoomScaleSheetLayoutView="120" workbookViewId="0">
      <selection activeCell="G37" sqref="G37"/>
    </sheetView>
  </sheetViews>
  <sheetFormatPr baseColWidth="10" defaultColWidth="10.71875" defaultRowHeight="13.8"/>
  <cols>
    <col min="1" max="1" width="33.1640625" style="2" customWidth="1"/>
    <col min="2" max="6" width="8.27734375" style="2" customWidth="1"/>
    <col min="7" max="7" width="2.27734375" style="2" customWidth="1"/>
    <col min="8" max="8" width="9.71875" style="2" customWidth="1"/>
    <col min="9" max="9" width="6.71875" style="2" customWidth="1"/>
    <col min="10" max="10" width="1.71875" style="2" customWidth="1"/>
    <col min="11" max="11" width="10.44140625" style="2" customWidth="1"/>
    <col min="12" max="16384" width="10.71875" style="2"/>
  </cols>
  <sheetData>
    <row r="2" spans="1:9">
      <c r="A2" s="26"/>
      <c r="B2" s="27"/>
      <c r="C2" s="27"/>
      <c r="D2" s="27"/>
      <c r="E2" s="27"/>
      <c r="F2" s="27"/>
      <c r="G2" s="27"/>
      <c r="H2" s="27"/>
      <c r="I2" s="28"/>
    </row>
    <row r="3" spans="1:9">
      <c r="A3" s="29"/>
      <c r="I3" s="30"/>
    </row>
    <row r="4" spans="1:9">
      <c r="A4" s="29"/>
      <c r="I4" s="30"/>
    </row>
    <row r="5" spans="1:9">
      <c r="A5" s="29"/>
      <c r="I5" s="30"/>
    </row>
    <row r="6" spans="1:9">
      <c r="A6" s="29"/>
      <c r="I6" s="30"/>
    </row>
    <row r="7" spans="1:9" ht="1.5" customHeight="1">
      <c r="A7" s="29"/>
      <c r="I7" s="30"/>
    </row>
    <row r="8" spans="1:9" ht="28.5" customHeight="1">
      <c r="A8" s="863" t="s">
        <v>136</v>
      </c>
      <c r="B8" s="864" t="s">
        <v>490</v>
      </c>
      <c r="C8" s="864" t="s">
        <v>491</v>
      </c>
      <c r="D8" s="864" t="s">
        <v>492</v>
      </c>
      <c r="E8" s="864" t="s">
        <v>493</v>
      </c>
      <c r="F8" s="864" t="s">
        <v>494</v>
      </c>
      <c r="G8" s="27"/>
      <c r="H8" s="862" t="s">
        <v>35</v>
      </c>
      <c r="I8" s="862"/>
    </row>
    <row r="9" spans="1:9" ht="33" customHeight="1">
      <c r="A9" s="863"/>
      <c r="B9" s="864"/>
      <c r="C9" s="864"/>
      <c r="D9" s="864"/>
      <c r="E9" s="864"/>
      <c r="F9" s="864"/>
      <c r="H9" s="306" t="s">
        <v>38</v>
      </c>
      <c r="I9" s="307" t="s">
        <v>39</v>
      </c>
    </row>
    <row r="10" spans="1:9" ht="14.1">
      <c r="A10" s="308" t="s">
        <v>137</v>
      </c>
      <c r="B10" s="309">
        <v>405090.69259259262</v>
      </c>
      <c r="C10" s="310">
        <v>409393.47643097636</v>
      </c>
      <c r="D10" s="309">
        <v>423727.62345679011</v>
      </c>
      <c r="E10" s="310">
        <v>380427.28775853774</v>
      </c>
      <c r="F10" s="309">
        <v>314215.25738536153</v>
      </c>
      <c r="H10" s="311">
        <f>(F10/E10-1)*100</f>
        <v>-17.404648011265134</v>
      </c>
      <c r="I10" s="311">
        <f>(F10/B10-1)*100</f>
        <v>-22.433355510003349</v>
      </c>
    </row>
    <row r="11" spans="1:9" ht="14.1">
      <c r="A11" s="308" t="s">
        <v>138</v>
      </c>
      <c r="B11" s="309">
        <v>417043.3746794872</v>
      </c>
      <c r="C11" s="310">
        <v>426746.77248677256</v>
      </c>
      <c r="D11" s="309">
        <v>414492.73007856339</v>
      </c>
      <c r="E11" s="310">
        <v>416799.31437389768</v>
      </c>
      <c r="F11" s="309">
        <v>352857.15277777775</v>
      </c>
      <c r="H11" s="311">
        <f t="shared" ref="H11:H19" si="0">(F11/E11-1)*100</f>
        <v>-15.341234831965057</v>
      </c>
      <c r="I11" s="311">
        <f t="shared" ref="I11:I19" si="1">(F11/B11-1)*100</f>
        <v>-15.390778465438725</v>
      </c>
    </row>
    <row r="12" spans="1:9" ht="14.1">
      <c r="A12" s="308" t="s">
        <v>139</v>
      </c>
      <c r="B12" s="309">
        <v>59871.588888888888</v>
      </c>
      <c r="C12" s="310">
        <v>64561.335578002239</v>
      </c>
      <c r="D12" s="309">
        <v>65978.395061728384</v>
      </c>
      <c r="E12" s="310">
        <v>82783.534418256648</v>
      </c>
      <c r="F12" s="309">
        <v>58621.227753727755</v>
      </c>
      <c r="H12" s="311">
        <f t="shared" si="0"/>
        <v>-29.187333972056486</v>
      </c>
      <c r="I12" s="311">
        <f t="shared" si="1"/>
        <v>-2.0884047982784981</v>
      </c>
    </row>
    <row r="13" spans="1:9" ht="14.1">
      <c r="A13" s="308" t="s">
        <v>140</v>
      </c>
      <c r="B13" s="309">
        <v>64539.755555555552</v>
      </c>
      <c r="C13" s="310">
        <v>69539.730639730638</v>
      </c>
      <c r="D13" s="309">
        <v>62556.712962962956</v>
      </c>
      <c r="E13" s="310">
        <v>84307.56734006734</v>
      </c>
      <c r="F13" s="309">
        <v>55510.788439955104</v>
      </c>
      <c r="H13" s="311">
        <f t="shared" si="0"/>
        <v>-34.156813923898511</v>
      </c>
      <c r="I13" s="311">
        <f t="shared" si="1"/>
        <v>-13.98977581783425</v>
      </c>
    </row>
    <row r="14" spans="1:9" ht="14.1">
      <c r="A14" s="308" t="s">
        <v>141</v>
      </c>
      <c r="B14" s="309">
        <v>31531.225925925926</v>
      </c>
      <c r="C14" s="310">
        <v>33092.171717171717</v>
      </c>
      <c r="D14" s="309">
        <v>34838.888888888883</v>
      </c>
      <c r="E14" s="310">
        <v>40640.692640692643</v>
      </c>
      <c r="F14" s="309">
        <v>36171.946505875079</v>
      </c>
      <c r="H14" s="311">
        <f t="shared" si="0"/>
        <v>-10.995743045833583</v>
      </c>
      <c r="I14" s="311">
        <f t="shared" si="1"/>
        <v>14.717856485666836</v>
      </c>
    </row>
    <row r="15" spans="1:9" ht="14.1">
      <c r="A15" s="308" t="s">
        <v>142</v>
      </c>
      <c r="B15" s="309">
        <v>35269.455555555556</v>
      </c>
      <c r="C15" s="310">
        <v>41002.974186307518</v>
      </c>
      <c r="D15" s="309">
        <v>32573.765432098764</v>
      </c>
      <c r="E15" s="310">
        <v>39631.717171717166</v>
      </c>
      <c r="F15" s="309">
        <v>26778.772095959594</v>
      </c>
      <c r="H15" s="311">
        <f t="shared" si="0"/>
        <v>-32.430956801765753</v>
      </c>
      <c r="I15" s="311">
        <f t="shared" si="1"/>
        <v>-24.07375823032384</v>
      </c>
    </row>
    <row r="16" spans="1:9" ht="14.1">
      <c r="A16" s="308" t="s">
        <v>143</v>
      </c>
      <c r="B16" s="309">
        <v>3338.2787037037033</v>
      </c>
      <c r="C16" s="310">
        <v>3265.9652076318744</v>
      </c>
      <c r="D16" s="309">
        <v>3306.7901234567903</v>
      </c>
      <c r="E16" s="310">
        <v>3258.4856501523168</v>
      </c>
      <c r="F16" s="309">
        <v>3108.8814108345359</v>
      </c>
      <c r="H16" s="311">
        <f t="shared" si="0"/>
        <v>-4.5912198297017977</v>
      </c>
      <c r="I16" s="311">
        <f t="shared" si="1"/>
        <v>-6.8717238202627984</v>
      </c>
    </row>
    <row r="17" spans="1:9" ht="14.1">
      <c r="A17" s="308" t="s">
        <v>144</v>
      </c>
      <c r="B17" s="309">
        <v>3280.7333333333336</v>
      </c>
      <c r="C17" s="310">
        <v>3121.1489898989898</v>
      </c>
      <c r="D17" s="309">
        <v>2883.3333333333335</v>
      </c>
      <c r="E17" s="310">
        <v>3174.7088945005617</v>
      </c>
      <c r="F17" s="309">
        <v>3321.8055555555552</v>
      </c>
      <c r="H17" s="311">
        <f t="shared" si="0"/>
        <v>4.6333905231375372</v>
      </c>
      <c r="I17" s="311">
        <f t="shared" si="1"/>
        <v>1.2519219957597416</v>
      </c>
    </row>
    <row r="18" spans="1:9" ht="14.1">
      <c r="A18" s="308" t="s">
        <v>145</v>
      </c>
      <c r="B18" s="309">
        <v>3380.6592592592592</v>
      </c>
      <c r="C18" s="310">
        <v>3395.1739618406282</v>
      </c>
      <c r="D18" s="309">
        <v>3472.2222222222222</v>
      </c>
      <c r="E18" s="310">
        <v>3564.3819143819146</v>
      </c>
      <c r="F18" s="309">
        <v>3577.8972763347761</v>
      </c>
      <c r="H18" s="311">
        <f t="shared" si="0"/>
        <v>0.37917827767917078</v>
      </c>
      <c r="I18" s="311">
        <f t="shared" si="1"/>
        <v>5.8343063275396068</v>
      </c>
    </row>
    <row r="19" spans="1:9" ht="14.1">
      <c r="A19" s="308" t="s">
        <v>146</v>
      </c>
      <c r="B19" s="309">
        <v>3493.9277777777775</v>
      </c>
      <c r="C19" s="310">
        <v>3425</v>
      </c>
      <c r="D19" s="309">
        <v>3333.3333333333335</v>
      </c>
      <c r="E19" s="310">
        <v>3552.0377384960721</v>
      </c>
      <c r="F19" s="309">
        <v>3463.0555555555561</v>
      </c>
      <c r="G19" s="32"/>
      <c r="H19" s="311">
        <f t="shared" si="0"/>
        <v>-2.5051024085738116</v>
      </c>
      <c r="I19" s="311">
        <f t="shared" si="1"/>
        <v>-0.88359646179798634</v>
      </c>
    </row>
    <row r="20" spans="1:9">
      <c r="A20" s="29"/>
      <c r="C20" s="312"/>
      <c r="I20" s="30"/>
    </row>
    <row r="21" spans="1:9">
      <c r="A21" s="29"/>
      <c r="I21" s="30"/>
    </row>
    <row r="22" spans="1:9">
      <c r="A22" s="29"/>
      <c r="I22" s="30"/>
    </row>
    <row r="23" spans="1:9">
      <c r="A23" s="29"/>
      <c r="I23" s="30"/>
    </row>
    <row r="24" spans="1:9">
      <c r="A24" s="29"/>
      <c r="I24" s="30"/>
    </row>
    <row r="25" spans="1:9">
      <c r="A25" s="29"/>
      <c r="I25" s="30"/>
    </row>
    <row r="26" spans="1:9">
      <c r="A26" s="29"/>
      <c r="I26" s="30"/>
    </row>
    <row r="27" spans="1:9">
      <c r="A27" s="29"/>
      <c r="I27" s="30"/>
    </row>
    <row r="28" spans="1:9">
      <c r="A28" s="29"/>
      <c r="I28" s="30"/>
    </row>
    <row r="29" spans="1:9">
      <c r="A29" s="29"/>
      <c r="I29" s="30"/>
    </row>
    <row r="30" spans="1:9">
      <c r="A30" s="29"/>
      <c r="I30" s="30"/>
    </row>
    <row r="31" spans="1:9">
      <c r="A31" s="29"/>
      <c r="I31" s="30"/>
    </row>
    <row r="32" spans="1:9">
      <c r="A32" s="29"/>
      <c r="I32" s="30"/>
    </row>
    <row r="33" spans="1:9" ht="28.9" customHeight="1">
      <c r="A33" s="29"/>
      <c r="I33" s="30"/>
    </row>
    <row r="34" spans="1:9">
      <c r="A34" s="29"/>
      <c r="I34" s="30"/>
    </row>
    <row r="35" spans="1:9">
      <c r="A35" s="29"/>
      <c r="I35" s="30"/>
    </row>
    <row r="36" spans="1:9">
      <c r="A36" s="29"/>
      <c r="I36" s="30"/>
    </row>
    <row r="37" spans="1:9">
      <c r="A37" s="29"/>
      <c r="I37" s="30"/>
    </row>
    <row r="38" spans="1:9">
      <c r="A38" s="29"/>
      <c r="I38" s="30"/>
    </row>
    <row r="39" spans="1:9">
      <c r="A39" s="29"/>
      <c r="I39" s="30"/>
    </row>
    <row r="40" spans="1:9">
      <c r="A40" s="29"/>
      <c r="I40" s="30"/>
    </row>
    <row r="41" spans="1:9">
      <c r="A41" s="29"/>
      <c r="I41" s="30"/>
    </row>
    <row r="42" spans="1:9">
      <c r="A42" s="29"/>
      <c r="I42" s="30"/>
    </row>
    <row r="43" spans="1:9">
      <c r="A43" s="29"/>
      <c r="I43" s="30"/>
    </row>
    <row r="44" spans="1:9">
      <c r="A44" s="29"/>
      <c r="I44" s="30"/>
    </row>
    <row r="45" spans="1:9">
      <c r="A45" s="29"/>
      <c r="I45" s="30"/>
    </row>
    <row r="46" spans="1:9">
      <c r="A46" s="31"/>
      <c r="B46" s="32"/>
      <c r="C46" s="32"/>
      <c r="D46" s="32"/>
      <c r="E46" s="32"/>
      <c r="F46" s="32"/>
      <c r="G46" s="32"/>
      <c r="H46" s="32"/>
      <c r="I46" s="33"/>
    </row>
    <row r="47" spans="1:9">
      <c r="A47" s="27"/>
    </row>
    <row r="49" spans="1:9" ht="14.25" customHeight="1">
      <c r="A49" s="27"/>
      <c r="B49" s="27"/>
      <c r="C49" s="27"/>
      <c r="D49" s="27"/>
      <c r="E49" s="27"/>
      <c r="F49" s="27"/>
      <c r="G49" s="27"/>
      <c r="H49" s="27"/>
      <c r="I49" s="27"/>
    </row>
    <row r="52" spans="1:9">
      <c r="A52" s="32"/>
      <c r="B52" s="32"/>
      <c r="C52" s="32"/>
      <c r="D52" s="32"/>
      <c r="E52" s="32"/>
      <c r="F52" s="32"/>
      <c r="G52" s="32"/>
      <c r="H52" s="32"/>
      <c r="I52" s="32"/>
    </row>
  </sheetData>
  <mergeCells count="7">
    <mergeCell ref="H8:I8"/>
    <mergeCell ref="A8:A9"/>
    <mergeCell ref="B8:B9"/>
    <mergeCell ref="C8:C9"/>
    <mergeCell ref="D8:D9"/>
    <mergeCell ref="E8:E9"/>
    <mergeCell ref="F8:F9"/>
  </mergeCells>
  <pageMargins left="0.70866141732283472" right="0.70866141732283472" top="0.74803149606299213" bottom="0.74803149606299213" header="0.31496062992125984" footer="0.31496062992125984"/>
  <pageSetup paperSize="9" scale="88" firstPageNumber="11" orientation="portrait" useFirstPageNumber="1" r:id="rId1"/>
  <headerFooter>
    <oddHeader>&amp;LComité de Prévision et de Conjoncture&amp;RTableau de bord de l’économie - 2ème trimestre 2024</oddHeader>
    <oddFooter>&amp;C&amp;"Arial,Normal"&amp;P</oddFooter>
  </headerFooter>
  <rowBreaks count="2" manualBreakCount="2">
    <brk id="48" max="9" man="1"/>
    <brk id="100"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CE41-4981-4DB4-A23A-B5021F5E4475}">
  <sheetPr codeName="Feuil9">
    <tabColor rgb="FF00B050"/>
  </sheetPr>
  <dimension ref="A1:N79"/>
  <sheetViews>
    <sheetView view="pageBreakPreview" zoomScaleNormal="100" zoomScaleSheetLayoutView="100" zoomScalePageLayoutView="150" workbookViewId="0">
      <selection activeCell="G37" sqref="G37"/>
    </sheetView>
  </sheetViews>
  <sheetFormatPr baseColWidth="10" defaultColWidth="11.44140625" defaultRowHeight="13.8"/>
  <cols>
    <col min="1" max="9" width="9" style="2" customWidth="1"/>
    <col min="10" max="10" width="2.1640625" style="2" customWidth="1"/>
    <col min="11" max="16384" width="11.44140625" style="2"/>
  </cols>
  <sheetData>
    <row r="1" spans="1:14">
      <c r="A1" s="865"/>
      <c r="B1" s="866"/>
      <c r="C1" s="866"/>
      <c r="D1" s="866"/>
      <c r="E1" s="866"/>
      <c r="F1" s="866"/>
      <c r="G1" s="866"/>
      <c r="H1" s="866"/>
      <c r="I1" s="866"/>
    </row>
    <row r="2" spans="1:14">
      <c r="A2" s="313"/>
      <c r="B2" s="314"/>
      <c r="C2" s="314"/>
      <c r="D2" s="314"/>
      <c r="E2" s="314"/>
      <c r="F2" s="314"/>
      <c r="G2" s="314"/>
      <c r="H2" s="314"/>
      <c r="I2" s="314"/>
      <c r="K2" s="2" t="s">
        <v>147</v>
      </c>
    </row>
    <row r="3" spans="1:14">
      <c r="A3" s="313"/>
      <c r="B3" s="314"/>
      <c r="C3" s="314"/>
      <c r="D3" s="314"/>
      <c r="E3" s="314"/>
      <c r="F3" s="314"/>
      <c r="G3" s="314"/>
      <c r="H3" s="314"/>
      <c r="I3" s="314"/>
    </row>
    <row r="4" spans="1:14">
      <c r="K4" s="315" t="s">
        <v>148</v>
      </c>
      <c r="L4" s="315" t="s">
        <v>149</v>
      </c>
    </row>
    <row r="5" spans="1:14">
      <c r="K5" s="316">
        <f>SectReel_AnnexeAgri!L10</f>
        <v>0.24624627973532509</v>
      </c>
      <c r="L5" s="316">
        <f>SectReel_AnnexeAgri!M10</f>
        <v>0.19320316601399101</v>
      </c>
    </row>
    <row r="8" spans="1:14">
      <c r="K8" s="2" t="s">
        <v>502</v>
      </c>
    </row>
    <row r="9" spans="1:14">
      <c r="K9" s="2" t="str">
        <f>SectReel_AnnexeAgri!A14</f>
        <v>Prix au producteur du sorgho blanc</v>
      </c>
      <c r="N9" s="38">
        <f>SectReel_AnnexeAgri!G14</f>
        <v>11.992627942697576</v>
      </c>
    </row>
    <row r="10" spans="1:14">
      <c r="K10" s="2" t="str">
        <f>SectReel_AnnexeAgri!A10</f>
        <v>Prix au producteur du maïs blanc</v>
      </c>
      <c r="N10" s="38">
        <f>SectReel_AnnexeAgri!G10</f>
        <v>18.48240152095557</v>
      </c>
    </row>
    <row r="11" spans="1:14">
      <c r="K11" s="2" t="str">
        <f>SectReel_AnnexeAgri!A12</f>
        <v>Prix au producteur du mil local</v>
      </c>
      <c r="N11" s="38">
        <f>SectReel_AnnexeAgri!G12</f>
        <v>20.848611436047413</v>
      </c>
    </row>
    <row r="26" spans="11:12">
      <c r="K26" s="2" t="s">
        <v>150</v>
      </c>
    </row>
    <row r="27" spans="11:12">
      <c r="K27" s="315" t="s">
        <v>148</v>
      </c>
      <c r="L27" s="315" t="s">
        <v>149</v>
      </c>
    </row>
    <row r="28" spans="11:12">
      <c r="K28" s="316">
        <f>SectReel_AnnexeAgri!L14</f>
        <v>0.14285239524114779</v>
      </c>
      <c r="L28" s="316">
        <f>SectReel_AnnexeAgri!M14</f>
        <v>0.1761969267627459</v>
      </c>
    </row>
    <row r="42" spans="1:10">
      <c r="A42" s="32"/>
      <c r="B42" s="32"/>
      <c r="C42" s="32"/>
      <c r="D42" s="32"/>
      <c r="E42" s="32"/>
      <c r="F42" s="32"/>
      <c r="G42" s="32"/>
      <c r="H42" s="32"/>
      <c r="I42" s="32"/>
      <c r="J42" s="32"/>
    </row>
    <row r="55" spans="4:4">
      <c r="D55" s="317"/>
    </row>
    <row r="78" spans="1:10" ht="8.25" customHeight="1">
      <c r="A78" s="32"/>
      <c r="B78" s="32"/>
      <c r="C78" s="32"/>
      <c r="D78" s="32"/>
      <c r="E78" s="32"/>
      <c r="F78" s="32"/>
      <c r="G78" s="32"/>
      <c r="H78" s="32"/>
      <c r="I78" s="32"/>
      <c r="J78" s="32"/>
    </row>
    <row r="79" spans="1:10" ht="8.25" customHeight="1"/>
  </sheetData>
  <mergeCells count="1">
    <mergeCell ref="A1:I1"/>
  </mergeCells>
  <pageMargins left="0.70866141732283472" right="0.70866141732283472" top="0.74803149606299213" bottom="0.74803149606299213" header="0.31496062992125984" footer="0.31496062992125984"/>
  <pageSetup paperSize="9" firstPageNumber="14" orientation="portrait" useFirstPageNumber="1" r:id="rId1"/>
  <headerFooter>
    <oddHeader>&amp;LComité de Prévision et de Conjoncture&amp;RTableau de bord de l’économie - 2ème trimestre 2024</oddHeader>
    <oddFooter>&amp;C&amp;"Arial,Normal"&amp;P</oddFooter>
  </headerFooter>
  <rowBreaks count="2" manualBreakCount="2">
    <brk id="42" max="8" man="1"/>
    <brk id="7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28</vt:i4>
      </vt:variant>
    </vt:vector>
  </HeadingPairs>
  <TitlesOfParts>
    <vt:vector size="48" baseType="lpstr">
      <vt:lpstr>Acueil</vt:lpstr>
      <vt:lpstr>SOMMAIRE</vt:lpstr>
      <vt:lpstr>RESUME</vt:lpstr>
      <vt:lpstr>SectReel_CNT</vt:lpstr>
      <vt:lpstr>SectReel_Annexe_CNT</vt:lpstr>
      <vt:lpstr>SectReel_IHPC</vt:lpstr>
      <vt:lpstr>SectReel_IPI</vt:lpstr>
      <vt:lpstr>SectReel_Elevage</vt:lpstr>
      <vt:lpstr>SectReel_Agriculture</vt:lpstr>
      <vt:lpstr>SectReel_AnnexeAgri</vt:lpstr>
      <vt:lpstr>Finances Pub</vt:lpstr>
      <vt:lpstr>Fin Pub_Annexe</vt:lpstr>
      <vt:lpstr>Finance_Pub_Masse_sal</vt:lpstr>
      <vt:lpstr>SecteurExt_BDP</vt:lpstr>
      <vt:lpstr>SecteurExt_ComExt</vt:lpstr>
      <vt:lpstr>Sect_Ext_Annexe_CE</vt:lpstr>
      <vt:lpstr>SecteurExt_MatPre</vt:lpstr>
      <vt:lpstr>SITMON</vt:lpstr>
      <vt:lpstr>Définitions &amp; abréviations</vt:lpstr>
      <vt:lpstr>Répartition</vt:lpstr>
      <vt:lpstr>'Définitions &amp; abréviations'!Print_Area</vt:lpstr>
      <vt:lpstr>Répartition!Print_Area</vt:lpstr>
      <vt:lpstr>'Définitions &amp; abréviations'!Zone_d_impression</vt:lpstr>
      <vt:lpstr>'Fin Pub_Annexe'!Zone_d_impression</vt:lpstr>
      <vt:lpstr>Finance_Pub_Masse_sal!Zone_d_impression</vt:lpstr>
      <vt:lpstr>'Finances Pub'!Zone_d_impression</vt:lpstr>
      <vt:lpstr>Répartition!Zone_d_impression</vt:lpstr>
      <vt:lpstr>RESUME!Zone_d_impression</vt:lpstr>
      <vt:lpstr>Sect_Ext_Annexe_CE!Zone_d_impression</vt:lpstr>
      <vt:lpstr>SecteurExt_BDP!Zone_d_impression</vt:lpstr>
      <vt:lpstr>SecteurExt_ComExt!Zone_d_impression</vt:lpstr>
      <vt:lpstr>SecteurExt_MatPre!Zone_d_impression</vt:lpstr>
      <vt:lpstr>SectReel_Agriculture!Zone_d_impression</vt:lpstr>
      <vt:lpstr>SectReel_Annexe_CNT!Zone_d_impression</vt:lpstr>
      <vt:lpstr>SectReel_AnnexeAgri!Zone_d_impression</vt:lpstr>
      <vt:lpstr>SectReel_CNT!Zone_d_impression</vt:lpstr>
      <vt:lpstr>SectReel_Elevage!Zone_d_impression</vt:lpstr>
      <vt:lpstr>SectReel_IHPC!Zone_d_impression</vt:lpstr>
      <vt:lpstr>SectReel_IPI!Zone_d_impression</vt:lpstr>
      <vt:lpstr>SITMON!Zone_d_impression</vt:lpstr>
      <vt:lpstr>SOMMAIRE!Zone_d_impression</vt:lpstr>
      <vt:lpstr>Acueil!Zone_d_impression_Acueil</vt:lpstr>
      <vt:lpstr>SectReel_Agriculture!Zone_d_impression_agri</vt:lpstr>
      <vt:lpstr>SecteurExt_BDP!Zone_d_impression_BDP</vt:lpstr>
      <vt:lpstr>SectReel_CNT!Zone_d_impression_Cnt</vt:lpstr>
      <vt:lpstr>SectReel_IHPC!Zone_d_impression_IHPC</vt:lpstr>
      <vt:lpstr>SectReel_Elevage!Zone_d_impression_marah</vt:lpstr>
      <vt:lpstr>RESUME!Zone_d_impression_Resume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Issaka NIANGAO</dc:creator>
  <cp:lastModifiedBy>Barbi KABORE</cp:lastModifiedBy>
  <dcterms:created xsi:type="dcterms:W3CDTF">2024-11-29T07:56:00Z</dcterms:created>
  <dcterms:modified xsi:type="dcterms:W3CDTF">2024-12-09T15:02:49Z</dcterms:modified>
</cp:coreProperties>
</file>